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workbookProtection workbookAlgorithmName="SHA-512" workbookHashValue="L+s0BbwoMd6Z7RzMsxYMZ333x3rbCdRBxedMZ9xtLvXjVHT96gU+/50nEqdMehJjSzFnmxYDzxVKknx0100Awg==" workbookSaltValue="kiJIsEORkpWNvLga6Y1fxg==" workbookSpinCount="100000" lockStructure="1"/>
  <bookViews>
    <workbookView xWindow="240" yWindow="105" windowWidth="14805" windowHeight="8010" activeTab="1"/>
  </bookViews>
  <sheets>
    <sheet name="Planilla Nacional" sheetId="2" r:id="rId1"/>
    <sheet name="Planilla Extranjero" sheetId="6" r:id="rId2"/>
    <sheet name="Completar SOFSE" sheetId="4" state="hidden" r:id="rId3"/>
  </sheets>
  <definedNames>
    <definedName name="_xlnm.Print_Area" localSheetId="1">'Planilla Extranjero'!$B$3:$M$74</definedName>
    <definedName name="_xlnm.Print_Area" localSheetId="0">'Planilla Nacional'!$B$2:$L$47</definedName>
  </definedNames>
  <calcPr calcId="152511"/>
</workbook>
</file>

<file path=xl/calcChain.xml><?xml version="1.0" encoding="utf-8"?>
<calcChain xmlns="http://schemas.openxmlformats.org/spreadsheetml/2006/main">
  <c r="L16" i="2" l="1"/>
  <c r="M15" i="6"/>
  <c r="E41" i="2"/>
  <c r="E42" i="2" l="1"/>
  <c r="E69" i="6" l="1"/>
  <c r="E68" i="6"/>
  <c r="E67" i="6"/>
  <c r="D15" i="6" l="1"/>
  <c r="D20" i="6" s="1"/>
  <c r="D25" i="6" s="1"/>
  <c r="E11" i="6"/>
  <c r="E8" i="6"/>
  <c r="E7" i="6"/>
  <c r="E6" i="6"/>
  <c r="E5" i="6"/>
  <c r="F15" i="6" l="1"/>
  <c r="M19" i="6" l="1"/>
  <c r="M17" i="6"/>
  <c r="M18" i="6"/>
  <c r="M16" i="6"/>
  <c r="D30" i="6"/>
  <c r="D35" i="6" l="1"/>
  <c r="D40" i="6"/>
  <c r="D45" i="6" l="1"/>
  <c r="E11" i="2"/>
  <c r="D50" i="6" l="1"/>
  <c r="E6" i="2"/>
  <c r="D55" i="6" l="1"/>
  <c r="E43" i="2"/>
  <c r="E40" i="2"/>
  <c r="D60" i="6" l="1"/>
  <c r="E5" i="2"/>
  <c r="B15" i="2"/>
  <c r="E8" i="2"/>
  <c r="E7" i="2"/>
  <c r="E15" i="2" l="1"/>
  <c r="L15" i="2"/>
  <c r="B24" i="4"/>
  <c r="K15" i="2" l="1"/>
  <c r="B25" i="4"/>
  <c r="K16" i="2" l="1"/>
  <c r="B26" i="4"/>
  <c r="K17" i="2" l="1"/>
  <c r="L38" i="2" s="1"/>
  <c r="M22" i="6"/>
  <c r="M23" i="6"/>
  <c r="M20" i="6"/>
  <c r="M21" i="6"/>
  <c r="M24" i="6"/>
  <c r="G30" i="6"/>
  <c r="L17" i="2"/>
  <c r="L37" i="2" s="1"/>
  <c r="B27" i="4"/>
  <c r="H30" i="6" l="1"/>
  <c r="B28" i="4"/>
  <c r="E35" i="6" s="1"/>
  <c r="E30" i="6"/>
  <c r="I30" i="6"/>
  <c r="H35" i="6"/>
  <c r="F30" i="6"/>
  <c r="F35" i="6"/>
  <c r="M25" i="6"/>
  <c r="M28" i="6"/>
  <c r="M29" i="6"/>
  <c r="M26" i="6"/>
  <c r="M27" i="6"/>
  <c r="G35" i="6" l="1"/>
  <c r="M34" i="6"/>
  <c r="M32" i="6"/>
  <c r="M30" i="6"/>
  <c r="M33" i="6"/>
  <c r="M31" i="6"/>
  <c r="M39" i="6"/>
  <c r="M38" i="6"/>
  <c r="M35" i="6"/>
  <c r="M37" i="6"/>
  <c r="M36" i="6"/>
  <c r="B29" i="4"/>
  <c r="I35" i="6"/>
  <c r="B30" i="4" l="1"/>
  <c r="E45" i="6" s="1"/>
  <c r="E40" i="6"/>
  <c r="H40" i="6"/>
  <c r="F40" i="6"/>
  <c r="G40" i="6"/>
  <c r="G45" i="6" l="1"/>
  <c r="H45" i="6"/>
  <c r="F45" i="6"/>
  <c r="I45" i="6"/>
  <c r="B31" i="4"/>
  <c r="G50" i="6" s="1"/>
  <c r="M48" i="6"/>
  <c r="M49" i="6"/>
  <c r="M46" i="6"/>
  <c r="M47" i="6"/>
  <c r="M45" i="6"/>
  <c r="M43" i="6"/>
  <c r="M40" i="6"/>
  <c r="M41" i="6"/>
  <c r="M44" i="6"/>
  <c r="M42" i="6"/>
  <c r="B32" i="4" l="1"/>
  <c r="L39" i="2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s="1"/>
  <c r="B45" i="4" s="1"/>
  <c r="B46" i="4" s="1"/>
  <c r="B47" i="4" s="1"/>
  <c r="B48" i="4" s="1"/>
  <c r="I50" i="6" l="1"/>
  <c r="H50" i="6"/>
  <c r="I60" i="6"/>
  <c r="I40" i="6"/>
  <c r="I55" i="6"/>
  <c r="E50" i="6"/>
  <c r="H55" i="6"/>
  <c r="E55" i="6"/>
  <c r="F55" i="6"/>
  <c r="H60" i="6"/>
  <c r="E60" i="6"/>
  <c r="F50" i="6"/>
  <c r="G60" i="6"/>
  <c r="F60" i="6"/>
  <c r="G55" i="6"/>
  <c r="M55" i="6" l="1"/>
  <c r="M58" i="6"/>
  <c r="M56" i="6"/>
  <c r="M57" i="6"/>
  <c r="M59" i="6"/>
  <c r="M60" i="6"/>
  <c r="M63" i="6"/>
  <c r="M62" i="6"/>
  <c r="M64" i="6"/>
  <c r="M61" i="6"/>
  <c r="M52" i="6"/>
  <c r="M53" i="6"/>
  <c r="M50" i="6"/>
  <c r="M51" i="6"/>
  <c r="M54" i="6"/>
  <c r="J65" i="6" l="1"/>
</calcChain>
</file>

<file path=xl/sharedStrings.xml><?xml version="1.0" encoding="utf-8"?>
<sst xmlns="http://schemas.openxmlformats.org/spreadsheetml/2006/main" count="160" uniqueCount="77">
  <si>
    <t>TOTAL</t>
  </si>
  <si>
    <t>Tel.:</t>
  </si>
  <si>
    <t>E-Mail:</t>
  </si>
  <si>
    <t>U/M</t>
  </si>
  <si>
    <t>Código</t>
  </si>
  <si>
    <t>UNID.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</si>
  <si>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</si>
  <si>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</si>
  <si>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</si>
  <si>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</si>
  <si>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</si>
  <si>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</si>
  <si>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</si>
  <si>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</si>
  <si>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</si>
  <si>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</si>
  <si>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</si>
  <si>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</si>
  <si>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</si>
  <si>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</si>
  <si>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</si>
  <si>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</si>
  <si>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</si>
  <si>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t>60 días</t>
  </si>
  <si>
    <r>
      <rPr>
        <b/>
        <u/>
        <sz val="11"/>
        <rFont val="Arial"/>
        <family val="2"/>
      </rPr>
      <t>Expediente:</t>
    </r>
    <r>
      <rPr>
        <b/>
        <sz val="11"/>
        <rFont val="Arial"/>
        <family val="2"/>
      </rPr>
      <t xml:space="preserve"> </t>
    </r>
  </si>
  <si>
    <t>Datos  del proveedor a completar</t>
  </si>
  <si>
    <t xml:space="preserve">Según Pliego: </t>
  </si>
  <si>
    <t>Clase de Contratación:</t>
  </si>
  <si>
    <t>Expendiente: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</si>
  <si>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</si>
  <si>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</si>
  <si>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</si>
  <si>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</si>
  <si>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</si>
  <si>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</si>
  <si>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</si>
  <si>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</si>
  <si>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</si>
  <si>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</si>
  <si>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</si>
  <si>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</si>
  <si>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</si>
  <si>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</si>
  <si>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</si>
  <si>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</si>
  <si>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</si>
  <si>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</si>
  <si>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</si>
  <si>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</si>
  <si>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</si>
  <si>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Por Compulsa Abreviada</t>
  </si>
  <si>
    <t>Inconterm</t>
  </si>
  <si>
    <t>Items a cotizar: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</si>
  <si>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</si>
  <si>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PLANILLA COTIZACIÓN BIENES DE ORIGEN EXTRANJERO</t>
  </si>
  <si>
    <t>Identificación Tributaria</t>
  </si>
  <si>
    <t>Refencia de Fábrica</t>
  </si>
  <si>
    <t>Referencia de Fábrica</t>
  </si>
  <si>
    <t>Renglón</t>
  </si>
  <si>
    <t>PLANILLA COTIZACIÓN BIENES DE ORIGEN NACIONAL / NACIONALIZADOS</t>
  </si>
  <si>
    <t>Lugar de entrega:</t>
  </si>
  <si>
    <t>Referencia: Tipo KEYSIGHT N8952A o mayor potencia.</t>
  </si>
  <si>
    <t>NUM44090141000N</t>
  </si>
  <si>
    <t>DF16/1.200CADK (DEUTA WERKE)</t>
  </si>
  <si>
    <t>DF16/1.200CADK (CRSC)</t>
  </si>
  <si>
    <t>114/2018</t>
  </si>
  <si>
    <t>TRE-SOF-SOFS-1666/2018</t>
  </si>
  <si>
    <t>renglon</t>
  </si>
  <si>
    <t>Adquisición de Pastillas Solidas Lubricadoras de Pestañas para los Coches Eléctricos CSR</t>
  </si>
  <si>
    <t>Alternativa</t>
  </si>
  <si>
    <t>NUM44010800010N</t>
  </si>
  <si>
    <t>Según art. 3.5 del PET</t>
  </si>
  <si>
    <t>Según Art. 3.1 y 3.2 del PET</t>
  </si>
  <si>
    <t>19010047567 - CSR</t>
  </si>
  <si>
    <t>E2101RW055 -  LB Foster Rail Technolog LCF</t>
  </si>
  <si>
    <t>ET-DNT-1053-V1.0 Según Especificación Técnica</t>
  </si>
  <si>
    <t>Pastilla solida lubricadora de pestaña. Lubricador de pestañas coches eléctricos 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</si>
</sst>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2C0A]#,###.00;[Red]\([$$-2C0A]#,###.00\)"/>
    <numFmt numFmtId="165" formatCode="_ &quot;$ &quot;* #,##0.00_ ;_ &quot;$ &quot;* \-#,##0.00_ ;_ &quot;$ &quot;* \-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name val="Arial"/>
      <family val="2"/>
    </font>
    <font>
      <b/>
      <i/>
      <u/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ill="0" applyBorder="0" applyAlignment="0" applyProtection="0"/>
  </cellStyleXfs>
  <cellXfs count="297">
    <xf numFmtId="0" fontId="0" fillId="0" borderId="0" xfId="0"/>
    <xf numFmtId="0" fontId="7" fillId="6" borderId="0" xfId="0" applyFont="1" applyFill="1" applyBorder="1" applyProtection="1"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1" fillId="6" borderId="22" xfId="1" applyFont="1" applyFill="1" applyBorder="1" applyAlignment="1" applyProtection="1">
      <alignment horizontal="center" vertical="center" wrapTex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1" fillId="6" borderId="16" xfId="1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1" fillId="6" borderId="12" xfId="1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Protection="1">
      <protection hidden="1"/>
    </xf>
    <xf numFmtId="0" fontId="9" fillId="6" borderId="28" xfId="1" applyFont="1" applyFill="1" applyBorder="1" applyAlignment="1" applyProtection="1">
      <alignment horizontal="left" vertical="center" wrapText="1"/>
      <protection hidden="1"/>
    </xf>
    <xf numFmtId="0" fontId="9" fillId="6" borderId="28" xfId="1" applyFont="1" applyFill="1" applyBorder="1" applyAlignment="1" applyProtection="1">
      <alignment horizontal="left" vertical="center"/>
      <protection hidden="1"/>
    </xf>
    <xf numFmtId="0" fontId="9" fillId="6" borderId="28" xfId="1" applyFont="1" applyFill="1" applyBorder="1" applyAlignment="1" applyProtection="1">
      <alignment vertical="center" wrapText="1"/>
      <protection locked="0"/>
    </xf>
    <xf numFmtId="0" fontId="7" fillId="6" borderId="14" xfId="0" applyFont="1" applyFill="1" applyBorder="1" applyProtection="1">
      <protection locked="0"/>
    </xf>
    <xf numFmtId="0" fontId="7" fillId="6" borderId="32" xfId="0" applyFont="1" applyFill="1" applyBorder="1" applyProtection="1">
      <protection locked="0"/>
    </xf>
    <xf numFmtId="0" fontId="3" fillId="5" borderId="0" xfId="1" applyFont="1" applyFill="1" applyBorder="1" applyAlignment="1" applyProtection="1">
      <alignment vertical="center"/>
      <protection hidden="1"/>
    </xf>
    <xf numFmtId="0" fontId="7" fillId="6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3" fillId="5" borderId="10" xfId="1" applyFont="1" applyFill="1" applyBorder="1" applyAlignment="1" applyProtection="1">
      <alignment horizontal="center"/>
      <protection hidden="1"/>
    </xf>
    <xf numFmtId="0" fontId="7" fillId="6" borderId="34" xfId="0" applyFont="1" applyFill="1" applyBorder="1" applyProtection="1">
      <protection locked="0"/>
    </xf>
    <xf numFmtId="9" fontId="6" fillId="6" borderId="35" xfId="3" applyFont="1" applyFill="1" applyBorder="1" applyAlignment="1" applyProtection="1">
      <alignment horizontal="right" vertical="center" wrapText="1"/>
      <protection locked="0"/>
    </xf>
    <xf numFmtId="4" fontId="6" fillId="6" borderId="35" xfId="0" applyNumberFormat="1" applyFont="1" applyFill="1" applyBorder="1" applyAlignment="1" applyProtection="1">
      <alignment horizontal="right" vertical="center" wrapText="1"/>
    </xf>
    <xf numFmtId="4" fontId="6" fillId="6" borderId="29" xfId="0" applyNumberFormat="1" applyFont="1" applyFill="1" applyBorder="1" applyAlignment="1" applyProtection="1">
      <alignment horizontal="right" vertical="center" wrapText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8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7" fillId="7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7" fillId="5" borderId="23" xfId="0" applyFont="1" applyFill="1" applyBorder="1" applyProtection="1">
      <protection hidden="1"/>
    </xf>
    <xf numFmtId="0" fontId="7" fillId="5" borderId="24" xfId="0" applyFont="1" applyFill="1" applyBorder="1" applyProtection="1">
      <protection hidden="1"/>
    </xf>
    <xf numFmtId="10" fontId="7" fillId="5" borderId="30" xfId="0" applyNumberFormat="1" applyFont="1" applyFill="1" applyBorder="1" applyProtection="1">
      <protection hidden="1"/>
    </xf>
    <xf numFmtId="0" fontId="7" fillId="5" borderId="26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9" fontId="7" fillId="5" borderId="25" xfId="0" applyNumberFormat="1" applyFont="1" applyFill="1" applyBorder="1" applyProtection="1">
      <protection hidden="1"/>
    </xf>
    <xf numFmtId="0" fontId="7" fillId="5" borderId="25" xfId="0" applyFont="1" applyFill="1" applyBorder="1" applyProtection="1">
      <protection hidden="1"/>
    </xf>
    <xf numFmtId="0" fontId="7" fillId="5" borderId="27" xfId="0" applyFont="1" applyFill="1" applyBorder="1" applyProtection="1">
      <protection hidden="1"/>
    </xf>
    <xf numFmtId="0" fontId="7" fillId="5" borderId="8" xfId="0" applyFont="1" applyFill="1" applyBorder="1" applyProtection="1">
      <protection hidden="1"/>
    </xf>
    <xf numFmtId="0" fontId="7" fillId="5" borderId="31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6" fillId="6" borderId="49" xfId="0" applyFont="1" applyFill="1" applyBorder="1" applyAlignment="1" applyProtection="1">
      <alignment horizontal="center" vertical="center"/>
      <protection hidden="1"/>
    </xf>
    <xf numFmtId="0" fontId="1" fillId="6" borderId="49" xfId="1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4" fontId="6" fillId="6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6" borderId="27" xfId="3" applyFont="1" applyFill="1" applyBorder="1" applyAlignment="1" applyProtection="1">
      <alignment horizontal="right" vertical="center" wrapText="1"/>
      <protection locked="0"/>
    </xf>
    <xf numFmtId="4" fontId="6" fillId="6" borderId="27" xfId="0" applyNumberFormat="1" applyFont="1" applyFill="1" applyBorder="1" applyAlignment="1" applyProtection="1">
      <alignment horizontal="right" vertical="center" wrapText="1"/>
    </xf>
    <xf numFmtId="4" fontId="6" fillId="6" borderId="52" xfId="0" applyNumberFormat="1" applyFont="1" applyFill="1" applyBorder="1" applyAlignment="1" applyProtection="1">
      <alignment horizontal="right" vertical="center" wrapText="1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2" xfId="0" applyNumberFormat="1" applyFont="1" applyFill="1" applyBorder="1" applyAlignment="1" applyProtection="1">
      <alignment horizontal="right" vertical="center" wrapText="1"/>
    </xf>
    <xf numFmtId="4" fontId="6" fillId="6" borderId="48" xfId="0" applyNumberFormat="1" applyFont="1" applyFill="1" applyBorder="1" applyAlignment="1" applyProtection="1">
      <alignment horizontal="right" vertical="center" wrapText="1"/>
    </xf>
    <xf numFmtId="4" fontId="6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2" xfId="0" applyNumberFormat="1" applyFont="1" applyFill="1" applyBorder="1" applyAlignment="1" applyProtection="1">
      <alignment horizontal="right" vertical="center" wrapText="1"/>
    </xf>
    <xf numFmtId="4" fontId="6" fillId="6" borderId="50" xfId="0" applyNumberFormat="1" applyFont="1" applyFill="1" applyBorder="1" applyAlignment="1" applyProtection="1">
      <alignment horizontal="right" vertical="center" wrapText="1"/>
    </xf>
    <xf numFmtId="0" fontId="10" fillId="5" borderId="0" xfId="0" applyFont="1" applyFill="1" applyProtection="1">
      <protection hidden="1"/>
    </xf>
    <xf numFmtId="10" fontId="6" fillId="6" borderId="22" xfId="3" applyNumberFormat="1" applyFont="1" applyFill="1" applyBorder="1" applyAlignment="1" applyProtection="1">
      <alignment horizontal="right" vertical="center" wrapText="1"/>
      <protection locked="0"/>
    </xf>
    <xf numFmtId="10" fontId="6" fillId="6" borderId="12" xfId="3" applyNumberFormat="1" applyFont="1" applyFill="1" applyBorder="1" applyAlignment="1" applyProtection="1">
      <alignment horizontal="right" vertical="center" wrapText="1"/>
      <protection locked="0"/>
    </xf>
    <xf numFmtId="0" fontId="3" fillId="6" borderId="6" xfId="1" applyFont="1" applyFill="1" applyBorder="1" applyAlignment="1" applyProtection="1">
      <alignment vertical="center"/>
      <protection hidden="1"/>
    </xf>
    <xf numFmtId="0" fontId="13" fillId="6" borderId="28" xfId="1" applyFont="1" applyFill="1" applyBorder="1" applyAlignment="1" applyProtection="1">
      <alignment horizontal="left" vertical="center" wrapText="1"/>
      <protection hidden="1"/>
    </xf>
    <xf numFmtId="0" fontId="13" fillId="6" borderId="28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vertical="center"/>
      <protection hidden="1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6" borderId="12" xfId="2" applyNumberFormat="1" applyFont="1" applyFill="1" applyBorder="1" applyAlignment="1" applyProtection="1">
      <alignment horizontal="right" vertical="center"/>
      <protection locked="0"/>
    </xf>
    <xf numFmtId="4" fontId="6" fillId="6" borderId="5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0" xfId="1" applyFont="1" applyFill="1" applyBorder="1" applyAlignment="1" applyProtection="1">
      <alignment horizontal="left" vertical="center"/>
    </xf>
    <xf numFmtId="0" fontId="3" fillId="6" borderId="0" xfId="1" applyFont="1" applyFill="1" applyBorder="1" applyAlignment="1" applyProtection="1">
      <alignment vertical="center" wrapText="1"/>
      <protection hidden="1"/>
    </xf>
    <xf numFmtId="0" fontId="3" fillId="6" borderId="6" xfId="1" applyFont="1" applyFill="1" applyBorder="1" applyAlignment="1" applyProtection="1">
      <alignment vertical="center" wrapText="1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3" fillId="6" borderId="28" xfId="1" applyFont="1" applyFill="1" applyBorder="1" applyAlignment="1" applyProtection="1">
      <alignment vertical="center" wrapText="1"/>
    </xf>
    <xf numFmtId="0" fontId="13" fillId="6" borderId="16" xfId="1" applyFont="1" applyFill="1" applyBorder="1" applyAlignment="1" applyProtection="1">
      <alignment horizontal="center" vertical="center" wrapText="1"/>
    </xf>
    <xf numFmtId="4" fontId="6" fillId="8" borderId="15" xfId="0" applyNumberFormat="1" applyFont="1" applyFill="1" applyBorder="1" applyAlignment="1" applyProtection="1">
      <alignment horizontal="right" vertical="center" wrapText="1"/>
    </xf>
    <xf numFmtId="4" fontId="14" fillId="8" borderId="15" xfId="2" applyNumberFormat="1" applyFont="1" applyFill="1" applyBorder="1" applyAlignment="1" applyProtection="1">
      <alignment horizontal="right" vertical="center"/>
    </xf>
    <xf numFmtId="4" fontId="6" fillId="8" borderId="22" xfId="0" applyNumberFormat="1" applyFont="1" applyFill="1" applyBorder="1" applyAlignment="1" applyProtection="1">
      <alignment horizontal="right" vertical="center" wrapText="1"/>
    </xf>
    <xf numFmtId="4" fontId="14" fillId="8" borderId="22" xfId="2" applyNumberFormat="1" applyFont="1" applyFill="1" applyBorder="1" applyAlignment="1" applyProtection="1">
      <alignment horizontal="right" vertical="center"/>
    </xf>
    <xf numFmtId="0" fontId="3" fillId="6" borderId="43" xfId="1" applyFont="1" applyFill="1" applyBorder="1" applyAlignment="1" applyProtection="1">
      <alignment horizontal="center"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39" xfId="1" applyFont="1" applyFill="1" applyBorder="1" applyAlignment="1" applyProtection="1">
      <alignment horizontal="center" vertical="center"/>
    </xf>
    <xf numFmtId="0" fontId="3" fillId="6" borderId="37" xfId="1" applyFont="1" applyFill="1" applyBorder="1" applyAlignment="1" applyProtection="1">
      <alignment horizontal="center" vertical="center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1" fillId="6" borderId="18" xfId="1" applyFont="1" applyFill="1" applyBorder="1" applyAlignment="1" applyProtection="1">
      <alignment horizontal="left" vertical="center" wrapText="1"/>
      <protection hidden="1"/>
    </xf>
    <xf numFmtId="0" fontId="7" fillId="5" borderId="22" xfId="0" applyFont="1" applyFill="1" applyBorder="1" applyProtection="1">
      <protection hidden="1"/>
    </xf>
    <xf numFmtId="49" fontId="6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3" fillId="6" borderId="17" xfId="1" applyFont="1" applyFill="1" applyBorder="1" applyAlignment="1" applyProtection="1">
      <alignment vertical="center" wrapText="1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4" fontId="2" fillId="3" borderId="4" xfId="2" applyNumberFormat="1" applyFont="1" applyFill="1" applyBorder="1" applyAlignment="1" applyProtection="1">
      <alignment horizontal="right" vertical="center"/>
      <protection locked="0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0" xfId="2" applyNumberFormat="1" applyFont="1" applyFill="1" applyBorder="1" applyAlignment="1" applyProtection="1">
      <alignment horizontal="right" vertical="center"/>
    </xf>
    <xf numFmtId="43" fontId="2" fillId="3" borderId="17" xfId="4" applyFont="1" applyFill="1" applyBorder="1" applyAlignment="1" applyProtection="1">
      <alignment vertical="center"/>
    </xf>
    <xf numFmtId="4" fontId="2" fillId="3" borderId="17" xfId="2" applyNumberFormat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Protection="1">
      <protection hidden="1"/>
    </xf>
    <xf numFmtId="0" fontId="1" fillId="6" borderId="4" xfId="1" applyFont="1" applyFill="1" applyBorder="1" applyAlignment="1" applyProtection="1">
      <alignment horizontal="left" vertical="center"/>
    </xf>
    <xf numFmtId="0" fontId="18" fillId="5" borderId="0" xfId="0" applyFont="1" applyFill="1" applyProtection="1">
      <protection hidden="1"/>
    </xf>
    <xf numFmtId="0" fontId="13" fillId="5" borderId="0" xfId="1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49" fontId="7" fillId="5" borderId="0" xfId="0" applyNumberFormat="1" applyFont="1" applyFill="1" applyProtection="1">
      <protection hidden="1"/>
    </xf>
    <xf numFmtId="0" fontId="1" fillId="6" borderId="57" xfId="1" applyFont="1" applyFill="1" applyBorder="1" applyAlignment="1" applyProtection="1">
      <alignment horizontal="center" vertical="center"/>
      <protection hidden="1"/>
    </xf>
    <xf numFmtId="0" fontId="1" fillId="6" borderId="58" xfId="1" applyFont="1" applyFill="1" applyBorder="1" applyAlignment="1" applyProtection="1">
      <alignment horizontal="center" vertical="center"/>
      <protection hidden="1"/>
    </xf>
    <xf numFmtId="0" fontId="1" fillId="6" borderId="20" xfId="1" applyFont="1" applyFill="1" applyBorder="1" applyAlignment="1" applyProtection="1">
      <alignment horizontal="center" vertical="center"/>
      <protection hidden="1"/>
    </xf>
    <xf numFmtId="0" fontId="1" fillId="6" borderId="56" xfId="1" applyFont="1" applyFill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20" fillId="0" borderId="59" xfId="1" applyFont="1" applyFill="1" applyBorder="1" applyAlignment="1" applyProtection="1">
      <alignment horizontal="center" vertical="center"/>
      <protection locked="0"/>
    </xf>
    <xf numFmtId="4" fontId="6" fillId="6" borderId="59" xfId="0" applyNumberFormat="1" applyFont="1" applyFill="1" applyBorder="1" applyAlignment="1" applyProtection="1">
      <alignment horizontal="right" vertical="center" wrapText="1"/>
    </xf>
    <xf numFmtId="4" fontId="6" fillId="6" borderId="60" xfId="0" applyNumberFormat="1" applyFont="1" applyFill="1" applyBorder="1" applyAlignment="1" applyProtection="1">
      <alignment horizontal="right" vertical="center" wrapText="1"/>
    </xf>
    <xf numFmtId="10" fontId="6" fillId="6" borderId="59" xfId="3" applyNumberFormat="1" applyFont="1" applyFill="1" applyBorder="1" applyAlignment="1" applyProtection="1">
      <alignment horizontal="right" vertical="center" wrapText="1"/>
      <protection locked="0"/>
    </xf>
    <xf numFmtId="4" fontId="6" fillId="6" borderId="5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0" xfId="1" applyFont="1" applyFill="1" applyBorder="1" applyAlignment="1" applyProtection="1">
      <alignment vertical="center"/>
      <protection hidden="1"/>
    </xf>
    <xf numFmtId="0" fontId="13" fillId="6" borderId="0" xfId="1" applyFont="1" applyFill="1" applyBorder="1" applyAlignment="1" applyProtection="1">
      <alignment vertical="center"/>
      <protection hidden="1"/>
    </xf>
    <xf numFmtId="0" fontId="1" fillId="6" borderId="6" xfId="1" applyFont="1" applyFill="1" applyBorder="1" applyAlignment="1" applyProtection="1">
      <alignment horizontal="center" vertical="center"/>
      <protection hidden="1"/>
    </xf>
    <xf numFmtId="0" fontId="1" fillId="6" borderId="1" xfId="1" applyFont="1" applyFill="1" applyBorder="1" applyAlignment="1" applyProtection="1">
      <alignment horizontal="center" vertical="center"/>
      <protection hidden="1"/>
    </xf>
    <xf numFmtId="0" fontId="1" fillId="6" borderId="63" xfId="1" applyFont="1" applyFill="1" applyBorder="1" applyAlignment="1" applyProtection="1">
      <alignment horizontal="center" vertical="center"/>
      <protection hidden="1"/>
    </xf>
    <xf numFmtId="0" fontId="1" fillId="6" borderId="65" xfId="1" applyFont="1" applyFill="1" applyBorder="1" applyAlignment="1" applyProtection="1">
      <alignment horizontal="center" vertical="center"/>
      <protection hidden="1"/>
    </xf>
    <xf numFmtId="0" fontId="1" fillId="6" borderId="64" xfId="1" applyFont="1" applyFill="1" applyBorder="1" applyAlignment="1" applyProtection="1">
      <alignment horizontal="center" vertical="center"/>
      <protection hidden="1"/>
    </xf>
    <xf numFmtId="0" fontId="1" fillId="6" borderId="31" xfId="1" applyFont="1" applyFill="1" applyBorder="1" applyAlignment="1" applyProtection="1">
      <alignment horizontal="center" vertical="center"/>
      <protection hidden="1"/>
    </xf>
    <xf numFmtId="0" fontId="1" fillId="6" borderId="67" xfId="1" applyFont="1" applyFill="1" applyBorder="1" applyAlignment="1" applyProtection="1">
      <alignment horizontal="center" vertical="center"/>
      <protection hidden="1"/>
    </xf>
    <xf numFmtId="0" fontId="1" fillId="6" borderId="30" xfId="1" applyFont="1" applyFill="1" applyBorder="1" applyAlignment="1" applyProtection="1">
      <alignment horizontal="center" vertical="center"/>
      <protection hidden="1"/>
    </xf>
    <xf numFmtId="0" fontId="1" fillId="6" borderId="66" xfId="1" applyFont="1" applyFill="1" applyBorder="1" applyAlignment="1" applyProtection="1">
      <alignment horizontal="center" vertical="center"/>
      <protection hidden="1"/>
    </xf>
    <xf numFmtId="0" fontId="1" fillId="6" borderId="51" xfId="1" applyFont="1" applyFill="1" applyBorder="1" applyAlignment="1" applyProtection="1">
      <alignment horizontal="center" vertical="center"/>
      <protection hidden="1"/>
    </xf>
    <xf numFmtId="0" fontId="1" fillId="6" borderId="59" xfId="1" applyFont="1" applyFill="1" applyBorder="1" applyAlignment="1" applyProtection="1">
      <alignment horizontal="center" vertical="center"/>
      <protection hidden="1"/>
    </xf>
    <xf numFmtId="0" fontId="1" fillId="6" borderId="19" xfId="1" applyFont="1" applyFill="1" applyBorder="1" applyAlignment="1" applyProtection="1">
      <alignment horizontal="center" vertical="center"/>
      <protection hidden="1"/>
    </xf>
    <xf numFmtId="49" fontId="6" fillId="6" borderId="59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49" fontId="6" fillId="6" borderId="24" xfId="0" applyNumberFormat="1" applyFont="1" applyFill="1" applyBorder="1" applyAlignment="1" applyProtection="1">
      <alignment horizontal="center" vertical="center" wrapText="1"/>
      <protection hidden="1"/>
    </xf>
    <xf numFmtId="10" fontId="6" fillId="6" borderId="31" xfId="3" applyNumberFormat="1" applyFont="1" applyFill="1" applyBorder="1" applyAlignment="1" applyProtection="1">
      <alignment horizontal="right" vertical="center" wrapText="1"/>
      <protection locked="0"/>
    </xf>
    <xf numFmtId="4" fontId="6" fillId="6" borderId="36" xfId="0" applyNumberFormat="1" applyFont="1" applyFill="1" applyBorder="1" applyAlignment="1" applyProtection="1">
      <alignment horizontal="right" vertical="center" wrapText="1"/>
    </xf>
    <xf numFmtId="49" fontId="6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37" xfId="0" applyFont="1" applyFill="1" applyBorder="1" applyAlignment="1" applyProtection="1">
      <alignment vertical="center"/>
      <protection hidden="1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21" xfId="1" applyFont="1" applyFill="1" applyBorder="1" applyAlignment="1" applyProtection="1">
      <alignment horizontal="left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6" borderId="9" xfId="1" applyFont="1" applyFill="1" applyBorder="1" applyAlignment="1" applyProtection="1">
      <alignment horizontal="center" vertical="center"/>
      <protection hidden="1"/>
    </xf>
    <xf numFmtId="0" fontId="3" fillId="6" borderId="37" xfId="1" applyFont="1" applyFill="1" applyBorder="1" applyAlignment="1" applyProtection="1">
      <alignment horizontal="center" vertical="center"/>
      <protection hidden="1"/>
    </xf>
    <xf numFmtId="0" fontId="3" fillId="6" borderId="38" xfId="1" applyFont="1" applyFill="1" applyBorder="1" applyAlignment="1" applyProtection="1">
      <alignment horizontal="center" vertical="center"/>
      <protection hidden="1"/>
    </xf>
    <xf numFmtId="0" fontId="3" fillId="6" borderId="19" xfId="1" applyFont="1" applyFill="1" applyBorder="1" applyAlignment="1" applyProtection="1">
      <alignment horizontal="center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21" xfId="1" applyFont="1" applyFill="1" applyBorder="1" applyAlignment="1" applyProtection="1">
      <alignment horizontal="right" vertical="center"/>
      <protection hidden="1"/>
    </xf>
    <xf numFmtId="0" fontId="17" fillId="5" borderId="5" xfId="1" applyFont="1" applyFill="1" applyBorder="1" applyAlignment="1" applyProtection="1">
      <alignment horizontal="left" vertical="center"/>
      <protection hidden="1"/>
    </xf>
    <xf numFmtId="0" fontId="17" fillId="5" borderId="4" xfId="1" applyFont="1" applyFill="1" applyBorder="1" applyAlignment="1" applyProtection="1">
      <alignment horizontal="left" vertical="center"/>
      <protection hidden="1"/>
    </xf>
    <xf numFmtId="0" fontId="1" fillId="6" borderId="37" xfId="1" applyFont="1" applyFill="1" applyBorder="1" applyAlignment="1" applyProtection="1">
      <alignment horizontal="center" vertical="center"/>
      <protection hidden="1"/>
    </xf>
    <xf numFmtId="0" fontId="1" fillId="6" borderId="45" xfId="1" applyFont="1" applyFill="1" applyBorder="1" applyAlignment="1" applyProtection="1">
      <alignment horizontal="center" vertical="center"/>
      <protection hidden="1"/>
    </xf>
    <xf numFmtId="0" fontId="1" fillId="6" borderId="38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" vertical="center"/>
      <protection hidden="1"/>
    </xf>
    <xf numFmtId="0" fontId="3" fillId="6" borderId="57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center" vertical="center" wrapText="1"/>
      <protection hidden="1"/>
    </xf>
    <xf numFmtId="0" fontId="9" fillId="6" borderId="0" xfId="1" applyFont="1" applyFill="1" applyBorder="1" applyAlignment="1" applyProtection="1">
      <alignment horizontal="center" vertical="center" wrapText="1"/>
      <protection hidden="1"/>
    </xf>
    <xf numFmtId="0" fontId="3" fillId="6" borderId="31" xfId="1" applyFont="1" applyFill="1" applyBorder="1" applyAlignment="1" applyProtection="1">
      <alignment horizontal="center" vertical="center"/>
      <protection hidden="1"/>
    </xf>
    <xf numFmtId="0" fontId="3" fillId="6" borderId="66" xfId="1" applyFont="1" applyFill="1" applyBorder="1" applyAlignment="1" applyProtection="1">
      <alignment horizontal="center" vertical="center"/>
      <protection hidden="1"/>
    </xf>
    <xf numFmtId="0" fontId="3" fillId="6" borderId="11" xfId="1" applyFont="1" applyFill="1" applyBorder="1" applyAlignment="1" applyProtection="1">
      <alignment horizontal="center" vertical="center"/>
      <protection hidden="1"/>
    </xf>
    <xf numFmtId="0" fontId="3" fillId="6" borderId="12" xfId="1" applyFont="1" applyFill="1" applyBorder="1" applyAlignment="1" applyProtection="1">
      <alignment horizontal="center" vertical="center"/>
      <protection hidden="1"/>
    </xf>
    <xf numFmtId="0" fontId="3" fillId="6" borderId="27" xfId="1" applyFont="1" applyFill="1" applyBorder="1" applyAlignment="1" applyProtection="1">
      <alignment horizontal="center" vertical="center"/>
      <protection hidden="1"/>
    </xf>
    <xf numFmtId="0" fontId="3" fillId="6" borderId="13" xfId="1" applyFont="1" applyFill="1" applyBorder="1" applyAlignment="1" applyProtection="1">
      <alignment horizontal="center" vertical="center"/>
      <protection hidden="1"/>
    </xf>
    <xf numFmtId="164" fontId="1" fillId="5" borderId="36" xfId="0" applyNumberFormat="1" applyFont="1" applyFill="1" applyBorder="1" applyAlignment="1" applyProtection="1">
      <alignment horizontal="center" vertical="center"/>
      <protection locked="0"/>
    </xf>
    <xf numFmtId="164" fontId="1" fillId="5" borderId="33" xfId="0" applyNumberFormat="1" applyFont="1" applyFill="1" applyBorder="1" applyAlignment="1" applyProtection="1">
      <alignment horizontal="center" vertical="center"/>
      <protection locked="0"/>
    </xf>
    <xf numFmtId="164" fontId="1" fillId="5" borderId="41" xfId="0" applyNumberFormat="1" applyFont="1" applyFill="1" applyBorder="1" applyAlignment="1" applyProtection="1">
      <alignment horizontal="center" vertical="center"/>
      <protection locked="0"/>
    </xf>
    <xf numFmtId="0" fontId="12" fillId="6" borderId="36" xfId="1" applyFont="1" applyFill="1" applyBorder="1" applyAlignment="1" applyProtection="1">
      <alignment horizontal="center" vertical="justify"/>
      <protection locked="0"/>
    </xf>
    <xf numFmtId="0" fontId="12" fillId="6" borderId="33" xfId="1" applyFont="1" applyFill="1" applyBorder="1" applyAlignment="1" applyProtection="1">
      <alignment horizontal="center" vertical="justify"/>
      <protection locked="0"/>
    </xf>
    <xf numFmtId="0" fontId="12" fillId="6" borderId="41" xfId="1" applyFont="1" applyFill="1" applyBorder="1" applyAlignment="1" applyProtection="1">
      <alignment horizontal="center" vertical="justify"/>
      <protection locked="0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18" xfId="0" applyFont="1" applyFill="1" applyBorder="1" applyAlignment="1" applyProtection="1">
      <alignment horizontal="left" vertical="center" wrapText="1"/>
      <protection hidden="1"/>
    </xf>
    <xf numFmtId="0" fontId="12" fillId="6" borderId="0" xfId="1" applyFont="1" applyFill="1" applyBorder="1" applyAlignment="1" applyProtection="1">
      <alignment horizontal="left" vertical="center" wrapText="1"/>
      <protection hidden="1"/>
    </xf>
    <xf numFmtId="0" fontId="12" fillId="6" borderId="18" xfId="1" applyFont="1" applyFill="1" applyBorder="1" applyAlignment="1" applyProtection="1">
      <alignment horizontal="left" vertical="center" wrapText="1"/>
      <protection hidden="1"/>
    </xf>
    <xf numFmtId="0" fontId="5" fillId="6" borderId="9" xfId="1" applyFont="1" applyFill="1" applyBorder="1" applyAlignment="1" applyProtection="1">
      <alignment horizontal="center"/>
    </xf>
    <xf numFmtId="0" fontId="5" fillId="6" borderId="10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9" fillId="6" borderId="6" xfId="1" applyFont="1" applyFill="1" applyBorder="1" applyAlignment="1" applyProtection="1">
      <alignment horizontal="center" vertical="center"/>
      <protection hidden="1"/>
    </xf>
    <xf numFmtId="0" fontId="9" fillId="6" borderId="0" xfId="1" applyFont="1" applyFill="1" applyBorder="1" applyAlignment="1" applyProtection="1">
      <alignment horizontal="center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8" xfId="1" applyFont="1" applyFill="1" applyBorder="1" applyAlignment="1" applyProtection="1">
      <alignment horizontal="left" vertical="center" wrapText="1"/>
      <protection hidden="1"/>
    </xf>
    <xf numFmtId="0" fontId="12" fillId="6" borderId="36" xfId="1" applyFont="1" applyFill="1" applyBorder="1" applyAlignment="1" applyProtection="1">
      <alignment horizontal="center" vertical="center"/>
      <protection locked="0"/>
    </xf>
    <xf numFmtId="0" fontId="12" fillId="6" borderId="33" xfId="1" applyFont="1" applyFill="1" applyBorder="1" applyAlignment="1" applyProtection="1">
      <alignment horizontal="center" vertical="center"/>
      <protection locked="0"/>
    </xf>
    <xf numFmtId="0" fontId="12" fillId="6" borderId="41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center" vertical="center" wrapText="1"/>
      <protection locked="0"/>
    </xf>
    <xf numFmtId="0" fontId="12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27" xfId="1" applyFont="1" applyFill="1" applyBorder="1" applyAlignment="1" applyProtection="1">
      <alignment horizontal="center" vertical="center" wrapText="1"/>
      <protection locked="0"/>
    </xf>
    <xf numFmtId="0" fontId="12" fillId="6" borderId="8" xfId="1" applyFont="1" applyFill="1" applyBorder="1" applyAlignment="1" applyProtection="1">
      <alignment horizontal="center" vertical="center" wrapText="1"/>
      <protection locked="0"/>
    </xf>
    <xf numFmtId="0" fontId="12" fillId="6" borderId="40" xfId="1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/>
      <protection hidden="1"/>
    </xf>
    <xf numFmtId="0" fontId="5" fillId="6" borderId="0" xfId="1" applyFont="1" applyFill="1" applyBorder="1" applyAlignment="1" applyProtection="1">
      <alignment horizontal="center" vertical="center"/>
      <protection hidden="1"/>
    </xf>
    <xf numFmtId="0" fontId="6" fillId="6" borderId="37" xfId="0" applyFont="1" applyFill="1" applyBorder="1" applyAlignment="1" applyProtection="1">
      <alignment horizontal="center" vertical="center" wrapText="1"/>
      <protection hidden="1"/>
    </xf>
    <xf numFmtId="0" fontId="6" fillId="6" borderId="45" xfId="0" applyFont="1" applyFill="1" applyBorder="1" applyAlignment="1" applyProtection="1">
      <alignment horizontal="center" vertical="center" wrapText="1"/>
      <protection hidden="1"/>
    </xf>
    <xf numFmtId="0" fontId="6" fillId="6" borderId="38" xfId="0" applyFont="1" applyFill="1" applyBorder="1" applyAlignment="1" applyProtection="1">
      <alignment horizontal="center" vertical="center" wrapTex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6" fillId="6" borderId="45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38" xfId="0" applyFont="1" applyFill="1" applyBorder="1" applyAlignment="1" applyProtection="1">
      <alignment horizontal="center" vertical="center"/>
      <protection hidden="1"/>
    </xf>
    <xf numFmtId="0" fontId="1" fillId="6" borderId="18" xfId="1" applyFont="1" applyFill="1" applyBorder="1" applyAlignment="1" applyProtection="1">
      <alignment horizontal="center" vertical="center"/>
      <protection hidden="1"/>
    </xf>
    <xf numFmtId="0" fontId="1" fillId="6" borderId="17" xfId="1" applyFont="1" applyFill="1" applyBorder="1" applyAlignment="1" applyProtection="1">
      <alignment horizontal="center" vertical="center"/>
      <protection hidden="1"/>
    </xf>
    <xf numFmtId="0" fontId="13" fillId="6" borderId="6" xfId="1" applyFont="1" applyFill="1" applyBorder="1" applyAlignment="1" applyProtection="1">
      <alignment horizontal="left" vertical="center"/>
      <protection hidden="1"/>
    </xf>
    <xf numFmtId="0" fontId="13" fillId="6" borderId="0" xfId="1" applyFont="1" applyFill="1" applyBorder="1" applyAlignment="1" applyProtection="1">
      <alignment horizontal="left" vertical="center"/>
      <protection hidden="1"/>
    </xf>
    <xf numFmtId="0" fontId="13" fillId="6" borderId="6" xfId="1" applyFont="1" applyFill="1" applyBorder="1" applyAlignment="1" applyProtection="1">
      <alignment horizontal="left" vertical="center" wrapText="1"/>
      <protection hidden="1"/>
    </xf>
    <xf numFmtId="0" fontId="13" fillId="6" borderId="0" xfId="1" applyFont="1" applyFill="1" applyBorder="1" applyAlignment="1" applyProtection="1">
      <alignment horizontal="left" vertical="center" wrapText="1"/>
      <protection hidden="1"/>
    </xf>
    <xf numFmtId="0" fontId="3" fillId="6" borderId="9" xfId="1" applyFont="1" applyFill="1" applyBorder="1" applyAlignment="1" applyProtection="1">
      <alignment horizontal="center"/>
    </xf>
    <xf numFmtId="0" fontId="3" fillId="6" borderId="10" xfId="1" applyFont="1" applyFill="1" applyBorder="1" applyAlignment="1" applyProtection="1">
      <alignment horizontal="center"/>
    </xf>
    <xf numFmtId="0" fontId="3" fillId="6" borderId="17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 vertical="center"/>
      <protection locked="0"/>
    </xf>
    <xf numFmtId="0" fontId="13" fillId="6" borderId="50" xfId="1" applyFont="1" applyFill="1" applyBorder="1" applyAlignment="1" applyProtection="1">
      <alignment horizontal="center" vertical="center"/>
      <protection locked="0"/>
    </xf>
    <xf numFmtId="0" fontId="13" fillId="6" borderId="7" xfId="1" applyFont="1" applyFill="1" applyBorder="1" applyAlignment="1" applyProtection="1">
      <alignment horizontal="left" vertical="center" wrapText="1"/>
      <protection hidden="1"/>
    </xf>
    <xf numFmtId="0" fontId="13" fillId="6" borderId="28" xfId="1" applyFont="1" applyFill="1" applyBorder="1" applyAlignment="1" applyProtection="1">
      <alignment horizontal="left" vertical="center" wrapText="1"/>
      <protection hidden="1"/>
    </xf>
    <xf numFmtId="0" fontId="1" fillId="6" borderId="36" xfId="1" applyFont="1" applyFill="1" applyBorder="1" applyAlignment="1" applyProtection="1">
      <alignment horizontal="center" vertical="center"/>
      <protection locked="0"/>
    </xf>
    <xf numFmtId="0" fontId="1" fillId="6" borderId="33" xfId="1" applyFont="1" applyFill="1" applyBorder="1" applyAlignment="1" applyProtection="1">
      <alignment horizontal="center" vertical="center"/>
      <protection locked="0"/>
    </xf>
    <xf numFmtId="0" fontId="1" fillId="6" borderId="41" xfId="1" applyFont="1" applyFill="1" applyBorder="1" applyAlignment="1" applyProtection="1">
      <alignment horizontal="center" vertical="center"/>
      <protection locked="0"/>
    </xf>
    <xf numFmtId="0" fontId="1" fillId="6" borderId="36" xfId="1" applyFont="1" applyFill="1" applyBorder="1" applyAlignment="1" applyProtection="1">
      <alignment horizontal="center" vertical="justify"/>
      <protection locked="0"/>
    </xf>
    <xf numFmtId="0" fontId="1" fillId="6" borderId="33" xfId="1" applyFont="1" applyFill="1" applyBorder="1" applyAlignment="1" applyProtection="1">
      <alignment horizontal="center" vertical="justify"/>
      <protection locked="0"/>
    </xf>
    <xf numFmtId="0" fontId="1" fillId="6" borderId="41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7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40" xfId="1" applyFont="1" applyFill="1" applyBorder="1" applyAlignment="1" applyProtection="1">
      <alignment horizontal="center" vertical="center" wrapText="1"/>
      <protection locked="0"/>
    </xf>
    <xf numFmtId="0" fontId="3" fillId="6" borderId="15" xfId="1" applyFont="1" applyFill="1" applyBorder="1" applyAlignment="1" applyProtection="1">
      <alignment horizontal="center" vertical="center"/>
      <protection hidden="1"/>
    </xf>
    <xf numFmtId="0" fontId="1" fillId="6" borderId="2" xfId="1" applyFont="1" applyFill="1" applyBorder="1" applyAlignment="1" applyProtection="1">
      <alignment horizontal="center" vertical="center"/>
      <protection hidden="1"/>
    </xf>
    <xf numFmtId="0" fontId="1" fillId="6" borderId="0" xfId="1" applyFont="1" applyFill="1" applyBorder="1" applyAlignment="1" applyProtection="1">
      <alignment horizontal="center" vertical="center"/>
      <protection hidden="1"/>
    </xf>
    <xf numFmtId="0" fontId="1" fillId="6" borderId="10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21" xfId="2" applyNumberFormat="1" applyFont="1" applyFill="1" applyBorder="1" applyAlignment="1" applyProtection="1">
      <alignment horizontal="right" vertical="center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NumberFormat="1" applyFont="1" applyFill="1" applyBorder="1" applyAlignment="1" applyProtection="1">
      <alignment horizontal="center" vertical="center"/>
      <protection hidden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0" fontId="1" fillId="6" borderId="46" xfId="1" applyFont="1" applyFill="1" applyBorder="1" applyAlignment="1" applyProtection="1">
      <alignment horizontal="center" vertical="center"/>
      <protection hidden="1"/>
    </xf>
    <xf numFmtId="0" fontId="1" fillId="6" borderId="42" xfId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</xf>
    <xf numFmtId="0" fontId="3" fillId="6" borderId="2" xfId="1" applyFont="1" applyFill="1" applyBorder="1" applyAlignment="1" applyProtection="1">
      <alignment horizontal="center" vertical="center"/>
    </xf>
    <xf numFmtId="0" fontId="3" fillId="6" borderId="3" xfId="1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 wrapText="1"/>
      <protection hidden="1"/>
    </xf>
    <xf numFmtId="0" fontId="6" fillId="6" borderId="47" xfId="0" applyFont="1" applyFill="1" applyBorder="1" applyAlignment="1" applyProtection="1">
      <alignment horizontal="center" vertical="center" wrapText="1"/>
      <protection hidden="1"/>
    </xf>
    <xf numFmtId="0" fontId="6" fillId="6" borderId="49" xfId="0" applyFont="1" applyFill="1" applyBorder="1" applyAlignment="1" applyProtection="1">
      <alignment horizontal="center" vertical="center" wrapText="1"/>
      <protection hidden="1"/>
    </xf>
    <xf numFmtId="0" fontId="6" fillId="6" borderId="53" xfId="0" applyFont="1" applyFill="1" applyBorder="1" applyAlignment="1" applyProtection="1">
      <alignment horizontal="center" vertical="center" wrapText="1"/>
      <protection hidden="1"/>
    </xf>
    <xf numFmtId="0" fontId="6" fillId="6" borderId="54" xfId="0" applyFont="1" applyFill="1" applyBorder="1" applyAlignment="1" applyProtection="1">
      <alignment horizontal="center" vertical="center" wrapText="1"/>
      <protection hidden="1"/>
    </xf>
    <xf numFmtId="0" fontId="6" fillId="6" borderId="55" xfId="0" applyFont="1" applyFill="1" applyBorder="1" applyAlignment="1" applyProtection="1">
      <alignment horizontal="center" vertical="center" wrapText="1"/>
      <protection hidden="1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63" xfId="1" applyFont="1" applyFill="1" applyBorder="1" applyAlignment="1" applyProtection="1">
      <alignment horizontal="center" vertical="center"/>
      <protection hidden="1"/>
    </xf>
    <xf numFmtId="0" fontId="3" fillId="6" borderId="64" xfId="1" applyFont="1" applyFill="1" applyBorder="1" applyAlignment="1" applyProtection="1">
      <alignment horizontal="center" vertical="center"/>
      <protection hidden="1"/>
    </xf>
    <xf numFmtId="0" fontId="3" fillId="6" borderId="62" xfId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2" fillId="6" borderId="2" xfId="1" applyFont="1" applyFill="1" applyBorder="1" applyAlignment="1" applyProtection="1">
      <alignment horizontal="left" vertical="center"/>
      <protection hidden="1"/>
    </xf>
    <xf numFmtId="0" fontId="12" fillId="6" borderId="3" xfId="1" applyFont="1" applyFill="1" applyBorder="1" applyAlignment="1" applyProtection="1">
      <alignment horizontal="left" vertical="center"/>
      <protection hidden="1"/>
    </xf>
    <xf numFmtId="0" fontId="12" fillId="6" borderId="0" xfId="1" applyFont="1" applyFill="1" applyBorder="1" applyAlignment="1" applyProtection="1">
      <alignment horizontal="left" vertical="center"/>
      <protection hidden="1"/>
    </xf>
    <xf numFmtId="0" fontId="12" fillId="6" borderId="18" xfId="1" applyFont="1" applyFill="1" applyBorder="1" applyAlignment="1" applyProtection="1">
      <alignment horizontal="left" vertical="center"/>
      <protection hidden="1"/>
    </xf>
    <xf numFmtId="0" fontId="3" fillId="6" borderId="29" xfId="1" applyFont="1" applyFill="1" applyBorder="1" applyAlignment="1" applyProtection="1">
      <alignment horizontal="center" vertical="center"/>
      <protection hidden="1"/>
    </xf>
    <xf numFmtId="0" fontId="3" fillId="6" borderId="50" xfId="1" applyFont="1" applyFill="1" applyBorder="1" applyAlignment="1" applyProtection="1">
      <alignment horizontal="center" vertical="center"/>
      <protection hidden="1"/>
    </xf>
    <xf numFmtId="0" fontId="17" fillId="6" borderId="5" xfId="1" applyFont="1" applyFill="1" applyBorder="1" applyAlignment="1" applyProtection="1">
      <alignment horizontal="left" vertical="center"/>
    </xf>
    <xf numFmtId="0" fontId="17" fillId="6" borderId="4" xfId="1" applyFont="1" applyFill="1" applyBorder="1" applyAlignment="1" applyProtection="1">
      <alignment horizontal="left" vertical="center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" fillId="6" borderId="4" xfId="1" applyFont="1" applyFill="1" applyBorder="1" applyAlignment="1" applyProtection="1">
      <alignment horizontal="center" vertical="center"/>
      <protection locked="0"/>
    </xf>
    <xf numFmtId="0" fontId="1" fillId="6" borderId="21" xfId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" fillId="2" borderId="61" xfId="1" applyFont="1" applyFill="1" applyBorder="1" applyAlignment="1" applyProtection="1">
      <alignment horizontal="center" vertical="center"/>
      <protection hidden="1"/>
    </xf>
    <xf numFmtId="0" fontId="1" fillId="2" borderId="47" xfId="1" applyFont="1" applyFill="1" applyBorder="1" applyAlignment="1" applyProtection="1">
      <alignment horizontal="center" vertical="center"/>
      <protection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3" fillId="6" borderId="22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2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506571</xdr:colOff>
      <xdr:row>43</xdr:row>
      <xdr:rowOff>33616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8102" y="6951147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217714</xdr:colOff>
      <xdr:row>69</xdr:row>
      <xdr:rowOff>84498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420" y="12523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zoomScale="80" zoomScaleNormal="80" workbookViewId="0">
      <selection activeCell="B2" sqref="B2:L47"/>
    </sheetView>
  </sheetViews>
  <sheetFormatPr baseColWidth="10" defaultRowHeight="12.75"/>
  <cols>
    <col min="1" max="1" width="7.140625" style="1" customWidth="1"/>
    <col min="2" max="3" width="16.28515625" style="1" customWidth="1"/>
    <col min="4" max="4" width="9.7109375" style="1" customWidth="1"/>
    <col min="5" max="5" width="11.140625" style="1" customWidth="1"/>
    <col min="6" max="6" width="18.5703125" style="1" customWidth="1"/>
    <col min="7" max="8" width="40.85546875" style="1" customWidth="1"/>
    <col min="9" max="9" width="14.5703125" style="1" bestFit="1" customWidth="1"/>
    <col min="10" max="10" width="8.42578125" style="1" bestFit="1" customWidth="1"/>
    <col min="11" max="11" width="21.140625" style="1" hidden="1" customWidth="1"/>
    <col min="12" max="12" width="32.140625" style="1" customWidth="1"/>
    <col min="13" max="16384" width="11.42578125" style="1"/>
  </cols>
  <sheetData>
    <row r="1" spans="2:12" ht="13.5" thickBot="1"/>
    <row r="2" spans="2:12" ht="15" customHeight="1">
      <c r="B2" s="164" t="s">
        <v>59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" customHeight="1" thickBot="1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2:12" ht="18.75" customHeight="1" thickBot="1">
      <c r="B5" s="173" t="s">
        <v>10</v>
      </c>
      <c r="C5" s="174"/>
      <c r="D5" s="174"/>
      <c r="E5" s="190" t="str">
        <f>+'Completar SOFSE'!C5</f>
        <v>114/2018</v>
      </c>
      <c r="F5" s="190"/>
      <c r="G5" s="190"/>
      <c r="H5" s="191"/>
      <c r="I5" s="196" t="s">
        <v>13</v>
      </c>
      <c r="J5" s="197"/>
      <c r="K5" s="197"/>
      <c r="L5" s="198"/>
    </row>
    <row r="6" spans="2:12" ht="30" customHeight="1">
      <c r="B6" s="199" t="s">
        <v>27</v>
      </c>
      <c r="C6" s="200"/>
      <c r="D6" s="200"/>
      <c r="E6" s="192" t="str">
        <f>+'Completar SOFSE'!C6</f>
        <v>Por Compulsa Abreviada</v>
      </c>
      <c r="F6" s="192"/>
      <c r="G6" s="192"/>
      <c r="H6" s="193"/>
      <c r="I6" s="201" t="s">
        <v>9</v>
      </c>
      <c r="J6" s="206"/>
      <c r="K6" s="207"/>
      <c r="L6" s="208"/>
    </row>
    <row r="7" spans="2:12" ht="15.75" customHeight="1">
      <c r="B7" s="212" t="s">
        <v>24</v>
      </c>
      <c r="C7" s="213"/>
      <c r="D7" s="213"/>
      <c r="E7" s="194" t="str">
        <f>+'Completar SOFSE'!C7</f>
        <v>TRE-SOF-SOFS-1666/2018</v>
      </c>
      <c r="F7" s="194"/>
      <c r="G7" s="194"/>
      <c r="H7" s="195"/>
      <c r="I7" s="202"/>
      <c r="J7" s="209"/>
      <c r="K7" s="210"/>
      <c r="L7" s="211"/>
    </row>
    <row r="8" spans="2:12" ht="15.75" customHeight="1">
      <c r="B8" s="176" t="s">
        <v>11</v>
      </c>
      <c r="C8" s="177"/>
      <c r="D8" s="177"/>
      <c r="E8" s="194" t="str">
        <f>+'Completar SOFSE'!C8</f>
        <v>Adquisición de Pastillas Solidas Lubricadoras de Pestañas para los Coches Eléctricos CSR</v>
      </c>
      <c r="F8" s="194"/>
      <c r="G8" s="194"/>
      <c r="H8" s="195"/>
      <c r="I8" s="12" t="s">
        <v>29</v>
      </c>
      <c r="J8" s="203"/>
      <c r="K8" s="204"/>
      <c r="L8" s="205"/>
    </row>
    <row r="9" spans="2:12" ht="16.5" customHeight="1">
      <c r="B9" s="176"/>
      <c r="C9" s="177"/>
      <c r="D9" s="177"/>
      <c r="E9" s="194"/>
      <c r="F9" s="194"/>
      <c r="G9" s="194"/>
      <c r="H9" s="195"/>
      <c r="I9" s="13" t="s">
        <v>1</v>
      </c>
      <c r="J9" s="203"/>
      <c r="K9" s="204"/>
      <c r="L9" s="205"/>
    </row>
    <row r="10" spans="2:12" ht="16.5" customHeight="1">
      <c r="B10" s="176"/>
      <c r="C10" s="177"/>
      <c r="D10" s="177"/>
      <c r="E10" s="194"/>
      <c r="F10" s="194"/>
      <c r="G10" s="194"/>
      <c r="H10" s="195"/>
      <c r="I10" s="13" t="s">
        <v>2</v>
      </c>
      <c r="J10" s="187"/>
      <c r="K10" s="188"/>
      <c r="L10" s="189"/>
    </row>
    <row r="11" spans="2:12" ht="15">
      <c r="B11" s="199" t="s">
        <v>19</v>
      </c>
      <c r="C11" s="200"/>
      <c r="D11" s="200"/>
      <c r="E11" s="93" t="str">
        <f>+'Completar SOFSE'!C11</f>
        <v>Total</v>
      </c>
      <c r="F11" s="17"/>
      <c r="G11" s="11"/>
      <c r="H11" s="11"/>
      <c r="I11" s="14" t="s">
        <v>6</v>
      </c>
      <c r="J11" s="184"/>
      <c r="K11" s="185"/>
      <c r="L11" s="186"/>
    </row>
    <row r="12" spans="2:12" ht="15.75" customHeight="1" thickBot="1">
      <c r="B12" s="18"/>
      <c r="C12" s="19"/>
      <c r="D12" s="19"/>
      <c r="E12" s="19"/>
      <c r="F12" s="20"/>
      <c r="G12" s="19"/>
      <c r="H12" s="19"/>
      <c r="I12" s="15"/>
      <c r="J12" s="21"/>
      <c r="K12" s="21"/>
      <c r="L12" s="16"/>
    </row>
    <row r="13" spans="2:12" ht="15" customHeight="1">
      <c r="B13" s="175" t="s">
        <v>58</v>
      </c>
      <c r="C13" s="152" t="s">
        <v>69</v>
      </c>
      <c r="D13" s="178" t="s">
        <v>12</v>
      </c>
      <c r="E13" s="180" t="s">
        <v>3</v>
      </c>
      <c r="F13" s="182" t="s">
        <v>4</v>
      </c>
      <c r="G13" s="154" t="s">
        <v>32</v>
      </c>
      <c r="H13" s="154" t="s">
        <v>57</v>
      </c>
      <c r="I13" s="152" t="s">
        <v>33</v>
      </c>
      <c r="J13" s="152" t="s">
        <v>34</v>
      </c>
      <c r="K13" s="150" t="s">
        <v>35</v>
      </c>
      <c r="L13" s="152" t="s">
        <v>36</v>
      </c>
    </row>
    <row r="14" spans="2:12" ht="15.75" customHeight="1" thickBot="1">
      <c r="B14" s="155"/>
      <c r="C14" s="153"/>
      <c r="D14" s="179"/>
      <c r="E14" s="181"/>
      <c r="F14" s="183"/>
      <c r="G14" s="155"/>
      <c r="H14" s="155"/>
      <c r="I14" s="153"/>
      <c r="J14" s="153"/>
      <c r="K14" s="151"/>
      <c r="L14" s="153"/>
    </row>
    <row r="15" spans="2:12" ht="26.25" customHeight="1" thickBot="1">
      <c r="B15" s="161">
        <f>+'Completar SOFSE'!B21</f>
        <v>1</v>
      </c>
      <c r="C15" s="138">
        <v>1</v>
      </c>
      <c r="D15" s="147">
        <v>16400</v>
      </c>
      <c r="E15" s="217" t="str">
        <f>VLOOKUP(B15,'Completar SOFSE'!$B$19:$F$501,3,0)</f>
        <v>UNID.</v>
      </c>
      <c r="F15" s="217" t="s">
        <v>70</v>
      </c>
      <c r="G15" s="214" t="s">
        <v>76</v>
      </c>
      <c r="H15" s="142" t="s">
        <v>74</v>
      </c>
      <c r="I15" s="125"/>
      <c r="J15" s="124">
        <v>0.21</v>
      </c>
      <c r="K15" s="123">
        <f>+(D15*I15)*J15</f>
        <v>0</v>
      </c>
      <c r="L15" s="122">
        <f t="shared" ref="L15:L17" si="0">+D15*I15</f>
        <v>0</v>
      </c>
    </row>
    <row r="16" spans="2:12" ht="26.25" customHeight="1" thickBot="1">
      <c r="B16" s="162"/>
      <c r="C16" s="138">
        <v>2</v>
      </c>
      <c r="D16" s="147">
        <v>16400</v>
      </c>
      <c r="E16" s="218"/>
      <c r="F16" s="218"/>
      <c r="G16" s="215"/>
      <c r="H16" s="140" t="s">
        <v>73</v>
      </c>
      <c r="I16" s="125"/>
      <c r="J16" s="124">
        <v>0.21</v>
      </c>
      <c r="K16" s="123">
        <f t="shared" ref="K16:K17" si="1">+(D16*I16)*J16</f>
        <v>0</v>
      </c>
      <c r="L16" s="122">
        <f>+D16*I16</f>
        <v>0</v>
      </c>
    </row>
    <row r="17" spans="2:12" ht="26.25" customHeight="1" thickBot="1">
      <c r="B17" s="163"/>
      <c r="C17" s="138">
        <v>3</v>
      </c>
      <c r="D17" s="147">
        <v>16400</v>
      </c>
      <c r="E17" s="220"/>
      <c r="F17" s="219"/>
      <c r="G17" s="216"/>
      <c r="H17" s="145" t="s">
        <v>75</v>
      </c>
      <c r="I17" s="125"/>
      <c r="J17" s="143">
        <v>0.21</v>
      </c>
      <c r="K17" s="144">
        <f t="shared" si="1"/>
        <v>0</v>
      </c>
      <c r="L17" s="122">
        <f t="shared" si="0"/>
        <v>0</v>
      </c>
    </row>
    <row r="18" spans="2:12" ht="26.25" hidden="1" customHeight="1">
      <c r="B18" s="137"/>
      <c r="C18" s="133"/>
      <c r="D18" s="4"/>
      <c r="E18" s="146"/>
      <c r="F18" s="4"/>
      <c r="G18" s="141"/>
      <c r="H18" s="92"/>
      <c r="I18" s="52"/>
      <c r="J18" s="63"/>
      <c r="K18" s="57"/>
      <c r="L18" s="55"/>
    </row>
    <row r="19" spans="2:12" ht="13.5" hidden="1" customHeight="1">
      <c r="B19" s="3"/>
      <c r="C19" s="134"/>
      <c r="D19" s="4"/>
      <c r="E19" s="4"/>
      <c r="F19" s="4"/>
      <c r="G19" s="6"/>
      <c r="H19" s="92"/>
      <c r="I19" s="56"/>
      <c r="J19" s="63"/>
      <c r="K19" s="57"/>
      <c r="L19" s="58"/>
    </row>
    <row r="20" spans="2:12" hidden="1">
      <c r="B20" s="3"/>
      <c r="C20" s="134"/>
      <c r="D20" s="4"/>
      <c r="E20" s="4"/>
      <c r="F20" s="4"/>
      <c r="G20" s="6"/>
      <c r="H20" s="92"/>
      <c r="I20" s="56"/>
      <c r="J20" s="63"/>
      <c r="K20" s="57"/>
      <c r="L20" s="58"/>
    </row>
    <row r="21" spans="2:12" ht="13.5" hidden="1" thickBot="1">
      <c r="B21" s="3"/>
      <c r="C21" s="135"/>
      <c r="D21" s="8"/>
      <c r="E21" s="8"/>
      <c r="F21" s="8"/>
      <c r="G21" s="10"/>
      <c r="H21" s="92"/>
      <c r="I21" s="59"/>
      <c r="J21" s="64"/>
      <c r="K21" s="60"/>
      <c r="L21" s="61"/>
    </row>
    <row r="22" spans="2:12" ht="13.5" hidden="1" thickBot="1">
      <c r="B22" s="48"/>
      <c r="C22" s="118"/>
      <c r="D22" s="49"/>
      <c r="E22" s="50"/>
      <c r="F22" s="51"/>
      <c r="G22" s="51"/>
      <c r="H22" s="89"/>
      <c r="I22" s="52"/>
      <c r="J22" s="53"/>
      <c r="K22" s="54"/>
      <c r="L22" s="55"/>
    </row>
    <row r="23" spans="2:12" ht="13.5" hidden="1" thickBot="1">
      <c r="B23" s="7"/>
      <c r="C23" s="136"/>
      <c r="D23" s="8"/>
      <c r="E23" s="9"/>
      <c r="F23" s="10"/>
      <c r="G23" s="10"/>
      <c r="H23" s="89"/>
      <c r="I23" s="2"/>
      <c r="J23" s="22"/>
      <c r="K23" s="23"/>
      <c r="L23" s="24"/>
    </row>
    <row r="24" spans="2:12" ht="13.5" hidden="1" thickBot="1">
      <c r="B24" s="7"/>
      <c r="C24" s="136"/>
      <c r="D24" s="8"/>
      <c r="E24" s="9"/>
      <c r="F24" s="10"/>
      <c r="G24" s="10"/>
      <c r="H24" s="89"/>
      <c r="I24" s="2"/>
      <c r="J24" s="22"/>
      <c r="K24" s="23"/>
      <c r="L24" s="24"/>
    </row>
    <row r="25" spans="2:12" ht="13.5" hidden="1" thickBot="1">
      <c r="B25" s="7"/>
      <c r="C25" s="136"/>
      <c r="D25" s="8"/>
      <c r="E25" s="9"/>
      <c r="F25" s="10"/>
      <c r="G25" s="10"/>
      <c r="H25" s="89"/>
      <c r="I25" s="2"/>
      <c r="J25" s="22"/>
      <c r="K25" s="23"/>
      <c r="L25" s="24"/>
    </row>
    <row r="26" spans="2:12" ht="13.5" hidden="1" thickBot="1">
      <c r="B26" s="7"/>
      <c r="C26" s="136"/>
      <c r="D26" s="8"/>
      <c r="E26" s="9"/>
      <c r="F26" s="10"/>
      <c r="G26" s="10"/>
      <c r="H26" s="89"/>
      <c r="I26" s="2"/>
      <c r="J26" s="22"/>
      <c r="K26" s="23"/>
      <c r="L26" s="24"/>
    </row>
    <row r="27" spans="2:12" ht="13.5" hidden="1" thickBot="1">
      <c r="B27" s="7"/>
      <c r="C27" s="136"/>
      <c r="D27" s="8"/>
      <c r="E27" s="9"/>
      <c r="F27" s="10"/>
      <c r="G27" s="10"/>
      <c r="H27" s="89"/>
      <c r="I27" s="2"/>
      <c r="J27" s="22"/>
      <c r="K27" s="23"/>
      <c r="L27" s="24"/>
    </row>
    <row r="28" spans="2:12" ht="13.5" hidden="1" thickBot="1">
      <c r="B28" s="7"/>
      <c r="C28" s="136"/>
      <c r="D28" s="8"/>
      <c r="E28" s="9"/>
      <c r="F28" s="10"/>
      <c r="G28" s="10"/>
      <c r="H28" s="89"/>
      <c r="I28" s="2"/>
      <c r="J28" s="22"/>
      <c r="K28" s="23"/>
      <c r="L28" s="24"/>
    </row>
    <row r="29" spans="2:12" ht="13.5" hidden="1" thickBot="1">
      <c r="B29" s="7"/>
      <c r="C29" s="136"/>
      <c r="D29" s="8"/>
      <c r="E29" s="9"/>
      <c r="F29" s="10"/>
      <c r="G29" s="10"/>
      <c r="H29" s="89"/>
      <c r="I29" s="2"/>
      <c r="J29" s="22"/>
      <c r="K29" s="23"/>
      <c r="L29" s="24"/>
    </row>
    <row r="30" spans="2:12" ht="13.5" hidden="1" thickBot="1">
      <c r="B30" s="7"/>
      <c r="C30" s="136"/>
      <c r="D30" s="8"/>
      <c r="E30" s="9"/>
      <c r="F30" s="10"/>
      <c r="G30" s="10"/>
      <c r="H30" s="89"/>
      <c r="I30" s="2"/>
      <c r="J30" s="22"/>
      <c r="K30" s="23"/>
      <c r="L30" s="24"/>
    </row>
    <row r="31" spans="2:12" ht="13.5" hidden="1" thickBot="1">
      <c r="B31" s="7"/>
      <c r="C31" s="136"/>
      <c r="D31" s="8"/>
      <c r="E31" s="9"/>
      <c r="F31" s="10"/>
      <c r="G31" s="10"/>
      <c r="H31" s="89"/>
      <c r="I31" s="2"/>
      <c r="J31" s="22"/>
      <c r="K31" s="23"/>
      <c r="L31" s="24"/>
    </row>
    <row r="32" spans="2:12" ht="13.5" hidden="1" thickBot="1">
      <c r="B32" s="7"/>
      <c r="C32" s="136"/>
      <c r="D32" s="8"/>
      <c r="E32" s="9"/>
      <c r="F32" s="10"/>
      <c r="G32" s="10"/>
      <c r="H32" s="89"/>
      <c r="I32" s="2"/>
      <c r="J32" s="22"/>
      <c r="K32" s="23"/>
      <c r="L32" s="24"/>
    </row>
    <row r="33" spans="2:12" ht="13.5" hidden="1" thickBot="1">
      <c r="B33" s="7"/>
      <c r="C33" s="136"/>
      <c r="D33" s="8"/>
      <c r="E33" s="9"/>
      <c r="F33" s="10"/>
      <c r="G33" s="10"/>
      <c r="H33" s="89"/>
      <c r="I33" s="2"/>
      <c r="J33" s="22"/>
      <c r="K33" s="23"/>
      <c r="L33" s="24"/>
    </row>
    <row r="34" spans="2:12" ht="13.5" hidden="1" thickBot="1">
      <c r="B34" s="7"/>
      <c r="C34" s="136"/>
      <c r="D34" s="8"/>
      <c r="E34" s="9"/>
      <c r="F34" s="10"/>
      <c r="G34" s="10"/>
      <c r="H34" s="89"/>
      <c r="I34" s="2"/>
      <c r="J34" s="22"/>
      <c r="K34" s="23"/>
      <c r="L34" s="24"/>
    </row>
    <row r="35" spans="2:12" ht="13.5" hidden="1" thickBot="1">
      <c r="B35" s="7"/>
      <c r="C35" s="136"/>
      <c r="D35" s="8"/>
      <c r="E35" s="9"/>
      <c r="F35" s="10"/>
      <c r="G35" s="10"/>
      <c r="H35" s="89"/>
      <c r="I35" s="2"/>
      <c r="J35" s="22"/>
      <c r="K35" s="23"/>
      <c r="L35" s="24"/>
    </row>
    <row r="36" spans="2:12" ht="13.5" hidden="1" thickBot="1">
      <c r="B36" s="7"/>
      <c r="C36" s="136"/>
      <c r="D36" s="8"/>
      <c r="E36" s="9"/>
      <c r="F36" s="10"/>
      <c r="G36" s="10"/>
      <c r="H36" s="89"/>
      <c r="I36" s="2"/>
      <c r="J36" s="22"/>
      <c r="K36" s="23"/>
      <c r="L36" s="24"/>
    </row>
    <row r="37" spans="2:12" ht="19.5" customHeight="1" thickBot="1">
      <c r="B37" s="156"/>
      <c r="C37" s="157"/>
      <c r="D37" s="157"/>
      <c r="E37" s="157"/>
      <c r="F37" s="157"/>
      <c r="G37" s="158"/>
      <c r="H37" s="95"/>
      <c r="I37" s="96"/>
      <c r="J37" s="96"/>
      <c r="K37" s="97"/>
      <c r="L37" s="98">
        <f>SUM(L15:L17)</f>
        <v>0</v>
      </c>
    </row>
    <row r="38" spans="2:12" ht="16.5" customHeight="1" thickBot="1">
      <c r="B38" s="156" t="s">
        <v>21</v>
      </c>
      <c r="C38" s="157"/>
      <c r="D38" s="157"/>
      <c r="E38" s="157"/>
      <c r="F38" s="157"/>
      <c r="G38" s="158"/>
      <c r="H38" s="99"/>
      <c r="I38" s="100"/>
      <c r="J38" s="100"/>
      <c r="K38" s="101"/>
      <c r="L38" s="102">
        <f>SUM(K15:K17)</f>
        <v>0</v>
      </c>
    </row>
    <row r="39" spans="2:12" ht="18.75" thickBot="1">
      <c r="B39" s="156" t="s">
        <v>0</v>
      </c>
      <c r="C39" s="157"/>
      <c r="D39" s="157"/>
      <c r="E39" s="157"/>
      <c r="F39" s="157"/>
      <c r="G39" s="158"/>
      <c r="H39" s="99"/>
      <c r="I39" s="100"/>
      <c r="J39" s="100"/>
      <c r="K39" s="101"/>
      <c r="L39" s="103">
        <f>+L37+L38</f>
        <v>0</v>
      </c>
    </row>
    <row r="40" spans="2:12" ht="19.5" customHeight="1" thickBot="1">
      <c r="B40" s="159" t="s">
        <v>22</v>
      </c>
      <c r="C40" s="160"/>
      <c r="D40" s="160"/>
      <c r="E40" s="148" t="str">
        <f>+'Completar SOFSE'!C12</f>
        <v>60 días</v>
      </c>
      <c r="F40" s="148"/>
      <c r="G40" s="148"/>
      <c r="H40" s="148"/>
      <c r="I40" s="148"/>
      <c r="J40" s="148"/>
      <c r="K40" s="148"/>
      <c r="L40" s="149"/>
    </row>
    <row r="41" spans="2:12" ht="18" customHeight="1" thickBot="1">
      <c r="B41" s="159" t="s">
        <v>7</v>
      </c>
      <c r="C41" s="160"/>
      <c r="D41" s="160"/>
      <c r="E41" s="148" t="str">
        <f>'Completar SOFSE'!C13</f>
        <v>Según Art. 3.1 y 3.2 del PET</v>
      </c>
      <c r="F41" s="148"/>
      <c r="G41" s="148"/>
      <c r="H41" s="148"/>
      <c r="I41" s="148"/>
      <c r="J41" s="148"/>
      <c r="K41" s="148"/>
      <c r="L41" s="149"/>
    </row>
    <row r="42" spans="2:12" ht="18" customHeight="1" thickBot="1">
      <c r="B42" s="159" t="s">
        <v>60</v>
      </c>
      <c r="C42" s="160"/>
      <c r="D42" s="160"/>
      <c r="E42" s="148" t="str">
        <f>+'Completar SOFSE'!C14</f>
        <v>Según art. 3.5 del PET</v>
      </c>
      <c r="F42" s="148"/>
      <c r="G42" s="148"/>
      <c r="H42" s="148"/>
      <c r="I42" s="148"/>
      <c r="J42" s="148"/>
      <c r="K42" s="148"/>
      <c r="L42" s="149"/>
    </row>
    <row r="43" spans="2:12" ht="24" customHeight="1" thickBot="1">
      <c r="B43" s="159" t="s">
        <v>8</v>
      </c>
      <c r="C43" s="160"/>
      <c r="D43" s="160"/>
      <c r="E43" s="148" t="str">
        <f>+'Completar SOFSE'!C15</f>
        <v>60 días</v>
      </c>
      <c r="F43" s="148"/>
      <c r="G43" s="148"/>
      <c r="H43" s="148"/>
      <c r="I43" s="148"/>
      <c r="J43" s="148"/>
      <c r="K43" s="148"/>
      <c r="L43" s="149"/>
    </row>
    <row r="44" spans="2:12">
      <c r="B44" s="25"/>
      <c r="C44" s="26"/>
      <c r="D44" s="26"/>
      <c r="E44" s="26"/>
      <c r="F44" s="26"/>
      <c r="G44" s="27"/>
      <c r="H44" s="27"/>
      <c r="I44" s="27"/>
      <c r="J44" s="27"/>
      <c r="K44" s="27"/>
      <c r="L44" s="28"/>
    </row>
    <row r="45" spans="2:12">
      <c r="B45" s="25"/>
      <c r="C45" s="26"/>
      <c r="D45" s="26"/>
      <c r="E45" s="26"/>
      <c r="F45" s="26"/>
      <c r="G45" s="27"/>
      <c r="H45" s="27"/>
      <c r="I45" s="27"/>
      <c r="J45" s="27"/>
      <c r="K45" s="27"/>
      <c r="L45" s="28"/>
    </row>
    <row r="46" spans="2:12">
      <c r="B46" s="25"/>
      <c r="C46" s="26"/>
      <c r="D46" s="26"/>
      <c r="E46" s="26"/>
      <c r="F46" s="26"/>
      <c r="G46" s="27"/>
      <c r="H46" s="27"/>
      <c r="I46" s="27"/>
      <c r="J46" s="27"/>
      <c r="K46" s="27"/>
      <c r="L46" s="28"/>
    </row>
    <row r="47" spans="2:12" ht="13.5" thickBot="1">
      <c r="B47" s="29"/>
      <c r="C47" s="30"/>
      <c r="D47" s="30"/>
      <c r="E47" s="30"/>
      <c r="F47" s="30"/>
      <c r="G47" s="31"/>
      <c r="H47" s="31"/>
      <c r="I47" s="31"/>
      <c r="J47" s="31"/>
      <c r="K47" s="31"/>
      <c r="L47" s="32"/>
    </row>
  </sheetData>
  <sheetProtection algorithmName="SHA-512" hashValue="gnm2CBmasWne/z1MK+qmH+8itxIAERSUcSS70Oy+b02anW3vuz/Dcze5dHpvUmly/BaXKwRO3e5kzw8yr8VUcg==" saltValue="yv96v3CNcbWdTJ85T3HXkA==" spinCount="100000" sheet="1" objects="1" scenarios="1"/>
  <mergeCells count="43">
    <mergeCell ref="B11:D11"/>
    <mergeCell ref="C13:C14"/>
    <mergeCell ref="G15:G17"/>
    <mergeCell ref="F15:F17"/>
    <mergeCell ref="E15:E17"/>
    <mergeCell ref="B6:D6"/>
    <mergeCell ref="I6:I7"/>
    <mergeCell ref="J8:L8"/>
    <mergeCell ref="J9:L9"/>
    <mergeCell ref="J6:L7"/>
    <mergeCell ref="B7:D7"/>
    <mergeCell ref="J10:L10"/>
    <mergeCell ref="E5:H5"/>
    <mergeCell ref="E6:H6"/>
    <mergeCell ref="E7:H7"/>
    <mergeCell ref="E8:H10"/>
    <mergeCell ref="I5:L5"/>
    <mergeCell ref="B2:L4"/>
    <mergeCell ref="B43:D43"/>
    <mergeCell ref="B40:D40"/>
    <mergeCell ref="B41:D41"/>
    <mergeCell ref="B5:D5"/>
    <mergeCell ref="B13:B14"/>
    <mergeCell ref="B8:D10"/>
    <mergeCell ref="I13:I14"/>
    <mergeCell ref="J13:J14"/>
    <mergeCell ref="D13:D14"/>
    <mergeCell ref="E13:E14"/>
    <mergeCell ref="F13:F14"/>
    <mergeCell ref="G13:G14"/>
    <mergeCell ref="J11:L11"/>
    <mergeCell ref="E40:L40"/>
    <mergeCell ref="E41:L41"/>
    <mergeCell ref="E43:L43"/>
    <mergeCell ref="K13:K14"/>
    <mergeCell ref="L13:L14"/>
    <mergeCell ref="H13:H14"/>
    <mergeCell ref="B37:G37"/>
    <mergeCell ref="B38:G38"/>
    <mergeCell ref="B39:G39"/>
    <mergeCell ref="B42:D42"/>
    <mergeCell ref="E42:L42"/>
    <mergeCell ref="B15:B17"/>
  </mergeCells>
  <dataValidations count="4">
    <dataValidation allowBlank="1" showInputMessage="1" showErrorMessage="1" promptTitle="Completar por el oferente" prompt="Completar por el oferente" sqref="L22:L36 K15:K36 I22:I36"/>
    <dataValidation allowBlank="1" showErrorMessage="1" promptTitle="Completar por el oferente" prompt="Completar por el oferente" sqref="L15:L21"/>
    <dataValidation allowBlank="1" showInputMessage="1" showErrorMessage="1" promptTitle="Completar por el Oferente" prompt=" " sqref="I15:I21"/>
    <dataValidation operator="equal" allowBlank="1" showInputMessage="1" showErrorMessage="1" promptTitle="Completar por el Oferente" prompt=" " sqref="J6 J8:L10"/>
  </dataValidations>
  <printOptions horizontalCentered="1" verticalCentered="1"/>
  <pageMargins left="0" right="0" top="0" bottom="0" header="0" footer="0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mpletar por el oferente" prompt="Completar por el oferente">
          <x14:formula1>
            <xm:f>'Completar SOFSE'!$M$5:$M$7</xm:f>
          </x14:formula1>
          <xm:sqref>J22:J36</xm:sqref>
        </x14:dataValidation>
        <x14:dataValidation type="list" allowBlank="1" showInputMessage="1" showErrorMessage="1" promptTitle="Completar por el oferente" prompt=" ">
          <x14:formula1>
            <xm:f>'Completar SOFSE'!$M$5:$M$7</xm:f>
          </x14:formula1>
          <xm:sqref>J15:J21</xm:sqref>
        </x14:dataValidation>
        <x14:dataValidation type="list" operator="equal" allowBlank="1" showInputMessage="1" showErrorMessage="1" promptTitle="Completar por el Oferente" prompt=" ">
          <x14:formula1>
            <xm:f>'Completar SOFSE'!$J$5:$J$8</xm:f>
          </x14:formula1>
          <xm:sqref>J11:L11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tabSelected="1" zoomScale="85" zoomScaleNormal="85" workbookViewId="0">
      <selection activeCell="B3" sqref="B3:M74"/>
    </sheetView>
  </sheetViews>
  <sheetFormatPr baseColWidth="10" defaultRowHeight="12.75"/>
  <cols>
    <col min="1" max="1" width="4.7109375" style="1" customWidth="1"/>
    <col min="2" max="3" width="13.42578125" style="1" customWidth="1"/>
    <col min="4" max="4" width="11.5703125" style="1" customWidth="1"/>
    <col min="5" max="5" width="17.5703125" style="1" customWidth="1"/>
    <col min="6" max="6" width="7.85546875" style="1" bestFit="1" customWidth="1"/>
    <col min="7" max="7" width="22.7109375" style="1" bestFit="1" customWidth="1"/>
    <col min="8" max="8" width="36" style="1" bestFit="1" customWidth="1"/>
    <col min="9" max="9" width="36" style="1" customWidth="1"/>
    <col min="10" max="10" width="16" style="1" bestFit="1" customWidth="1"/>
    <col min="11" max="12" width="16" style="1" customWidth="1"/>
    <col min="13" max="13" width="17.42578125" style="1" bestFit="1" customWidth="1"/>
    <col min="14" max="16384" width="11.42578125" style="1"/>
  </cols>
  <sheetData>
    <row r="1" spans="2:13"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</row>
    <row r="2" spans="2:13" ht="13.5" thickBot="1"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</row>
    <row r="3" spans="2:13" ht="23.25" customHeight="1">
      <c r="B3" s="164" t="s">
        <v>54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</row>
    <row r="4" spans="2:13" ht="13.5" thickBot="1"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2:13" ht="15" thickBot="1">
      <c r="B5" s="223" t="s">
        <v>10</v>
      </c>
      <c r="C5" s="224"/>
      <c r="D5" s="224"/>
      <c r="E5" s="276" t="str">
        <f>+'Completar SOFSE'!C5</f>
        <v>114/2018</v>
      </c>
      <c r="F5" s="276"/>
      <c r="G5" s="276"/>
      <c r="H5" s="276"/>
      <c r="I5" s="277"/>
      <c r="J5" s="227" t="s">
        <v>13</v>
      </c>
      <c r="K5" s="228"/>
      <c r="L5" s="228"/>
      <c r="M5" s="229"/>
    </row>
    <row r="6" spans="2:13" ht="14.25">
      <c r="B6" s="223" t="s">
        <v>27</v>
      </c>
      <c r="C6" s="224"/>
      <c r="D6" s="224"/>
      <c r="E6" s="278" t="str">
        <f>+'Completar SOFSE'!C6</f>
        <v>Por Compulsa Abreviada</v>
      </c>
      <c r="F6" s="278"/>
      <c r="G6" s="278"/>
      <c r="H6" s="278"/>
      <c r="I6" s="279"/>
      <c r="J6" s="232" t="s">
        <v>9</v>
      </c>
      <c r="K6" s="240"/>
      <c r="L6" s="241"/>
      <c r="M6" s="242"/>
    </row>
    <row r="7" spans="2:13" ht="14.25">
      <c r="B7" s="65" t="s">
        <v>53</v>
      </c>
      <c r="C7" s="126"/>
      <c r="D7" s="109"/>
      <c r="E7" s="278" t="str">
        <f>+'Completar SOFSE'!C7</f>
        <v>TRE-SOF-SOFS-1666/2018</v>
      </c>
      <c r="F7" s="278"/>
      <c r="G7" s="278"/>
      <c r="H7" s="278"/>
      <c r="I7" s="279"/>
      <c r="J7" s="233"/>
      <c r="K7" s="243"/>
      <c r="L7" s="244"/>
      <c r="M7" s="245"/>
    </row>
    <row r="8" spans="2:13" ht="25.5" customHeight="1">
      <c r="B8" s="225" t="s">
        <v>11</v>
      </c>
      <c r="C8" s="226"/>
      <c r="D8" s="226"/>
      <c r="E8" s="278" t="str">
        <f>+'Completar SOFSE'!C8</f>
        <v>Adquisición de Pastillas Solidas Lubricadoras de Pestañas para los Coches Eléctricos CSR</v>
      </c>
      <c r="F8" s="278"/>
      <c r="G8" s="278"/>
      <c r="H8" s="278"/>
      <c r="I8" s="279"/>
      <c r="J8" s="66" t="s">
        <v>55</v>
      </c>
      <c r="K8" s="234"/>
      <c r="L8" s="235"/>
      <c r="M8" s="236"/>
    </row>
    <row r="9" spans="2:13" ht="12.75" customHeight="1">
      <c r="B9" s="225"/>
      <c r="C9" s="226"/>
      <c r="D9" s="226"/>
      <c r="E9" s="278"/>
      <c r="F9" s="278"/>
      <c r="G9" s="278"/>
      <c r="H9" s="278"/>
      <c r="I9" s="279"/>
      <c r="J9" s="67" t="s">
        <v>1</v>
      </c>
      <c r="K9" s="234"/>
      <c r="L9" s="235"/>
      <c r="M9" s="236"/>
    </row>
    <row r="10" spans="2:13" ht="18" customHeight="1">
      <c r="B10" s="225"/>
      <c r="C10" s="226"/>
      <c r="D10" s="226"/>
      <c r="E10" s="278"/>
      <c r="F10" s="278"/>
      <c r="G10" s="278"/>
      <c r="H10" s="278"/>
      <c r="I10" s="279"/>
      <c r="J10" s="67" t="s">
        <v>2</v>
      </c>
      <c r="K10" s="237"/>
      <c r="L10" s="238"/>
      <c r="M10" s="239"/>
    </row>
    <row r="11" spans="2:13" ht="15" customHeight="1">
      <c r="B11" s="68" t="s">
        <v>19</v>
      </c>
      <c r="C11" s="127"/>
      <c r="D11" s="75"/>
      <c r="E11" s="194" t="str">
        <f>+'Completar SOFSE'!C11</f>
        <v>Total</v>
      </c>
      <c r="F11" s="194"/>
      <c r="G11" s="194"/>
      <c r="H11" s="194"/>
      <c r="I11" s="90"/>
      <c r="J11" s="79" t="s">
        <v>6</v>
      </c>
      <c r="K11" s="184"/>
      <c r="L11" s="185"/>
      <c r="M11" s="186"/>
    </row>
    <row r="12" spans="2:13" ht="15.75" customHeight="1" thickBot="1">
      <c r="B12" s="76"/>
      <c r="C12" s="75"/>
      <c r="D12" s="75"/>
      <c r="E12" s="75"/>
      <c r="F12" s="75"/>
      <c r="G12" s="75"/>
      <c r="H12" s="75"/>
      <c r="I12" s="94"/>
      <c r="J12" s="80"/>
      <c r="K12" s="230"/>
      <c r="L12" s="230"/>
      <c r="M12" s="231"/>
    </row>
    <row r="13" spans="2:13" ht="13.5" thickBot="1">
      <c r="B13" s="272" t="s">
        <v>51</v>
      </c>
      <c r="C13" s="274" t="s">
        <v>58</v>
      </c>
      <c r="D13" s="274" t="s">
        <v>69</v>
      </c>
      <c r="E13" s="246" t="s">
        <v>12</v>
      </c>
      <c r="F13" s="246" t="s">
        <v>3</v>
      </c>
      <c r="G13" s="246" t="s">
        <v>4</v>
      </c>
      <c r="H13" s="280" t="s">
        <v>32</v>
      </c>
      <c r="I13" s="280" t="s">
        <v>57</v>
      </c>
      <c r="J13" s="260" t="s">
        <v>37</v>
      </c>
      <c r="K13" s="261"/>
      <c r="L13" s="261"/>
      <c r="M13" s="262"/>
    </row>
    <row r="14" spans="2:13" ht="13.5" thickBot="1">
      <c r="B14" s="273"/>
      <c r="C14" s="179"/>
      <c r="D14" s="179"/>
      <c r="E14" s="181"/>
      <c r="F14" s="181"/>
      <c r="G14" s="181"/>
      <c r="H14" s="281"/>
      <c r="I14" s="281"/>
      <c r="J14" s="85" t="s">
        <v>38</v>
      </c>
      <c r="K14" s="86" t="s">
        <v>39</v>
      </c>
      <c r="L14" s="87" t="s">
        <v>40</v>
      </c>
      <c r="M14" s="88" t="s">
        <v>20</v>
      </c>
    </row>
    <row r="15" spans="2:13" ht="12.75" customHeight="1">
      <c r="B15" s="130" t="s">
        <v>41</v>
      </c>
      <c r="C15" s="161">
        <v>1</v>
      </c>
      <c r="D15" s="247">
        <f>+'Completar SOFSE'!B21</f>
        <v>1</v>
      </c>
      <c r="E15" s="214">
        <v>16400</v>
      </c>
      <c r="F15" s="214" t="str">
        <f>VLOOKUP(D15,'Completar SOFSE'!$B$19:$F$501,3,0)</f>
        <v>UNID.</v>
      </c>
      <c r="G15" s="214" t="s">
        <v>70</v>
      </c>
      <c r="H15" s="285" t="s">
        <v>76</v>
      </c>
      <c r="I15" s="290" t="s">
        <v>74</v>
      </c>
      <c r="J15" s="69"/>
      <c r="K15" s="81"/>
      <c r="L15" s="82"/>
      <c r="M15" s="24">
        <f>J15*$E$15+K15*$E$15+L15*$E$15</f>
        <v>0</v>
      </c>
    </row>
    <row r="16" spans="2:13" ht="15" customHeight="1">
      <c r="B16" s="131" t="s">
        <v>42</v>
      </c>
      <c r="C16" s="162"/>
      <c r="D16" s="248"/>
      <c r="E16" s="215"/>
      <c r="F16" s="215"/>
      <c r="G16" s="215"/>
      <c r="H16" s="286"/>
      <c r="I16" s="291"/>
      <c r="J16" s="70"/>
      <c r="K16" s="83"/>
      <c r="L16" s="84"/>
      <c r="M16" s="58">
        <f t="shared" ref="M16:M19" si="0">J16*$E$15+K16*$E$15+L16*$E$15</f>
        <v>0</v>
      </c>
    </row>
    <row r="17" spans="2:13" ht="15" customHeight="1">
      <c r="B17" s="131" t="s">
        <v>43</v>
      </c>
      <c r="C17" s="162"/>
      <c r="D17" s="248"/>
      <c r="E17" s="215"/>
      <c r="F17" s="215"/>
      <c r="G17" s="215"/>
      <c r="H17" s="286"/>
      <c r="I17" s="291"/>
      <c r="J17" s="70"/>
      <c r="K17" s="83"/>
      <c r="L17" s="84"/>
      <c r="M17" s="58">
        <f t="shared" si="0"/>
        <v>0</v>
      </c>
    </row>
    <row r="18" spans="2:13" ht="15" customHeight="1">
      <c r="B18" s="131" t="s">
        <v>44</v>
      </c>
      <c r="C18" s="162"/>
      <c r="D18" s="248"/>
      <c r="E18" s="215"/>
      <c r="F18" s="215"/>
      <c r="G18" s="215"/>
      <c r="H18" s="286"/>
      <c r="I18" s="291"/>
      <c r="J18" s="70"/>
      <c r="K18" s="56"/>
      <c r="L18" s="84"/>
      <c r="M18" s="58">
        <f t="shared" si="0"/>
        <v>0</v>
      </c>
    </row>
    <row r="19" spans="2:13" ht="15.75" customHeight="1" thickBot="1">
      <c r="B19" s="132" t="s">
        <v>45</v>
      </c>
      <c r="C19" s="162"/>
      <c r="D19" s="249"/>
      <c r="E19" s="215"/>
      <c r="F19" s="215"/>
      <c r="G19" s="215"/>
      <c r="H19" s="286"/>
      <c r="I19" s="292"/>
      <c r="J19" s="71"/>
      <c r="K19" s="59"/>
      <c r="L19" s="72"/>
      <c r="M19" s="58">
        <f t="shared" si="0"/>
        <v>0</v>
      </c>
    </row>
    <row r="20" spans="2:13" ht="15" customHeight="1">
      <c r="B20" s="115" t="s">
        <v>41</v>
      </c>
      <c r="C20" s="221"/>
      <c r="D20" s="247">
        <f>+D15+1</f>
        <v>2</v>
      </c>
      <c r="E20" s="214">
        <v>16400</v>
      </c>
      <c r="F20" s="215"/>
      <c r="G20" s="215"/>
      <c r="H20" s="286"/>
      <c r="I20" s="291" t="s">
        <v>73</v>
      </c>
      <c r="J20" s="73"/>
      <c r="K20" s="84"/>
      <c r="L20" s="84"/>
      <c r="M20" s="24">
        <f>J20*$E$20+K20*$E$20+L20*$E$20</f>
        <v>0</v>
      </c>
    </row>
    <row r="21" spans="2:13" ht="15" customHeight="1">
      <c r="B21" s="116" t="s">
        <v>42</v>
      </c>
      <c r="C21" s="221"/>
      <c r="D21" s="248"/>
      <c r="E21" s="215"/>
      <c r="F21" s="215"/>
      <c r="G21" s="215"/>
      <c r="H21" s="286"/>
      <c r="I21" s="291"/>
      <c r="J21" s="70"/>
      <c r="K21" s="84"/>
      <c r="L21" s="84"/>
      <c r="M21" s="58">
        <f t="shared" ref="M21:M24" si="1">J21*$E$20+K21*$E$20+L21*$E$20</f>
        <v>0</v>
      </c>
    </row>
    <row r="22" spans="2:13" ht="15" customHeight="1">
      <c r="B22" s="116" t="s">
        <v>43</v>
      </c>
      <c r="C22" s="221"/>
      <c r="D22" s="248"/>
      <c r="E22" s="215"/>
      <c r="F22" s="215"/>
      <c r="G22" s="215"/>
      <c r="H22" s="286"/>
      <c r="I22" s="291"/>
      <c r="J22" s="70"/>
      <c r="K22" s="84"/>
      <c r="L22" s="84"/>
      <c r="M22" s="58">
        <f t="shared" si="1"/>
        <v>0</v>
      </c>
    </row>
    <row r="23" spans="2:13" ht="15" customHeight="1">
      <c r="B23" s="116" t="s">
        <v>44</v>
      </c>
      <c r="C23" s="221"/>
      <c r="D23" s="248"/>
      <c r="E23" s="215"/>
      <c r="F23" s="215"/>
      <c r="G23" s="215"/>
      <c r="H23" s="286"/>
      <c r="I23" s="291"/>
      <c r="J23" s="70"/>
      <c r="K23" s="56"/>
      <c r="L23" s="84"/>
      <c r="M23" s="58">
        <f t="shared" si="1"/>
        <v>0</v>
      </c>
    </row>
    <row r="24" spans="2:13" ht="15.75" customHeight="1" thickBot="1">
      <c r="B24" s="117" t="s">
        <v>45</v>
      </c>
      <c r="C24" s="221"/>
      <c r="D24" s="249"/>
      <c r="E24" s="216"/>
      <c r="F24" s="215"/>
      <c r="G24" s="215"/>
      <c r="H24" s="286"/>
      <c r="I24" s="292"/>
      <c r="J24" s="71"/>
      <c r="K24" s="59"/>
      <c r="L24" s="72"/>
      <c r="M24" s="61">
        <f t="shared" si="1"/>
        <v>0</v>
      </c>
    </row>
    <row r="25" spans="2:13" ht="15" customHeight="1">
      <c r="B25" s="139" t="s">
        <v>41</v>
      </c>
      <c r="C25" s="221"/>
      <c r="D25" s="247">
        <f t="shared" ref="D25" si="2">+D20+1</f>
        <v>3</v>
      </c>
      <c r="E25" s="214">
        <v>16400</v>
      </c>
      <c r="F25" s="215"/>
      <c r="G25" s="215"/>
      <c r="H25" s="286"/>
      <c r="I25" s="269" t="s">
        <v>75</v>
      </c>
      <c r="J25" s="73"/>
      <c r="K25" s="84"/>
      <c r="L25" s="84"/>
      <c r="M25" s="55">
        <f>J25*$E$25+K25*$E$25+L25*$E$25</f>
        <v>0</v>
      </c>
    </row>
    <row r="26" spans="2:13" ht="15" customHeight="1">
      <c r="B26" s="116" t="s">
        <v>42</v>
      </c>
      <c r="C26" s="221"/>
      <c r="D26" s="248"/>
      <c r="E26" s="215"/>
      <c r="F26" s="215"/>
      <c r="G26" s="215"/>
      <c r="H26" s="286"/>
      <c r="I26" s="270"/>
      <c r="J26" s="70"/>
      <c r="K26" s="84"/>
      <c r="L26" s="84"/>
      <c r="M26" s="55">
        <f t="shared" ref="M26:M29" si="3">J26*$E$25+K26*$E$25+L26*$E$25</f>
        <v>0</v>
      </c>
    </row>
    <row r="27" spans="2:13" ht="15" customHeight="1">
      <c r="B27" s="116" t="s">
        <v>43</v>
      </c>
      <c r="C27" s="221"/>
      <c r="D27" s="248"/>
      <c r="E27" s="215"/>
      <c r="F27" s="215"/>
      <c r="G27" s="215"/>
      <c r="H27" s="286"/>
      <c r="I27" s="270"/>
      <c r="J27" s="70"/>
      <c r="K27" s="84"/>
      <c r="L27" s="84"/>
      <c r="M27" s="55">
        <f t="shared" si="3"/>
        <v>0</v>
      </c>
    </row>
    <row r="28" spans="2:13" ht="14.25" customHeight="1">
      <c r="B28" s="116" t="s">
        <v>44</v>
      </c>
      <c r="C28" s="221"/>
      <c r="D28" s="248"/>
      <c r="E28" s="215"/>
      <c r="F28" s="215"/>
      <c r="G28" s="215"/>
      <c r="H28" s="286"/>
      <c r="I28" s="270"/>
      <c r="J28" s="70"/>
      <c r="K28" s="56"/>
      <c r="L28" s="84"/>
      <c r="M28" s="55">
        <f t="shared" si="3"/>
        <v>0</v>
      </c>
    </row>
    <row r="29" spans="2:13" ht="15.75" customHeight="1" thickBot="1">
      <c r="B29" s="117" t="s">
        <v>45</v>
      </c>
      <c r="C29" s="222"/>
      <c r="D29" s="249"/>
      <c r="E29" s="216"/>
      <c r="F29" s="216"/>
      <c r="G29" s="216"/>
      <c r="H29" s="287"/>
      <c r="I29" s="271"/>
      <c r="J29" s="71"/>
      <c r="K29" s="59"/>
      <c r="L29" s="72"/>
      <c r="M29" s="61">
        <f t="shared" si="3"/>
        <v>0</v>
      </c>
    </row>
    <row r="30" spans="2:13" ht="15" hidden="1" customHeight="1">
      <c r="B30" s="78" t="s">
        <v>41</v>
      </c>
      <c r="C30" s="129"/>
      <c r="D30" s="257">
        <f t="shared" ref="D30" si="4">+D25+1</f>
        <v>4</v>
      </c>
      <c r="E30" s="263">
        <f>VLOOKUP(D30,'Completar SOFSE'!$B$19:$F$501,2,0)</f>
        <v>0</v>
      </c>
      <c r="F30" s="263">
        <f>VLOOKUP(D30,'Completar SOFSE'!$B$19:$F$501,3,0)</f>
        <v>0</v>
      </c>
      <c r="G30" s="263">
        <f>VLOOKUP(D30,'Completar SOFSE'!$B$19:$F$501,4,0)</f>
        <v>0</v>
      </c>
      <c r="H30" s="266">
        <f>VLOOKUP(D30,'Completar SOFSE'!$B$19:$F$501,5,0)</f>
        <v>0</v>
      </c>
      <c r="I30" s="269">
        <f>VLOOKUP(D30,'Completar SOFSE'!$B$19:$G$501,6,0)</f>
        <v>0</v>
      </c>
      <c r="J30" s="73"/>
      <c r="K30" s="84"/>
      <c r="L30" s="84"/>
      <c r="M30" s="55">
        <f>J30*$E$30+K30*$E$30+L30*$E$30</f>
        <v>0</v>
      </c>
    </row>
    <row r="31" spans="2:13" hidden="1">
      <c r="B31" s="78" t="s">
        <v>42</v>
      </c>
      <c r="C31" s="128"/>
      <c r="D31" s="258"/>
      <c r="E31" s="264"/>
      <c r="F31" s="264"/>
      <c r="G31" s="264"/>
      <c r="H31" s="267"/>
      <c r="I31" s="270"/>
      <c r="J31" s="70"/>
      <c r="K31" s="84"/>
      <c r="L31" s="84"/>
      <c r="M31" s="55">
        <f t="shared" ref="M31:M34" si="5">J31*$E$30+K31*$E$30+L31*$E$30</f>
        <v>0</v>
      </c>
    </row>
    <row r="32" spans="2:13" hidden="1">
      <c r="B32" s="78" t="s">
        <v>43</v>
      </c>
      <c r="C32" s="128"/>
      <c r="D32" s="258"/>
      <c r="E32" s="264"/>
      <c r="F32" s="264"/>
      <c r="G32" s="264"/>
      <c r="H32" s="267"/>
      <c r="I32" s="270"/>
      <c r="J32" s="70"/>
      <c r="K32" s="84"/>
      <c r="L32" s="84"/>
      <c r="M32" s="55">
        <f t="shared" si="5"/>
        <v>0</v>
      </c>
    </row>
    <row r="33" spans="2:13" hidden="1">
      <c r="B33" s="78" t="s">
        <v>44</v>
      </c>
      <c r="C33" s="128"/>
      <c r="D33" s="258"/>
      <c r="E33" s="264"/>
      <c r="F33" s="264"/>
      <c r="G33" s="264"/>
      <c r="H33" s="267"/>
      <c r="I33" s="270"/>
      <c r="J33" s="70"/>
      <c r="K33" s="56"/>
      <c r="L33" s="84"/>
      <c r="M33" s="55">
        <f t="shared" si="5"/>
        <v>0</v>
      </c>
    </row>
    <row r="34" spans="2:13" ht="13.5" hidden="1" thickBot="1">
      <c r="B34" s="78" t="s">
        <v>45</v>
      </c>
      <c r="C34" s="128"/>
      <c r="D34" s="259"/>
      <c r="E34" s="265"/>
      <c r="F34" s="265"/>
      <c r="G34" s="265"/>
      <c r="H34" s="268"/>
      <c r="I34" s="271"/>
      <c r="J34" s="71"/>
      <c r="K34" s="59"/>
      <c r="L34" s="72"/>
      <c r="M34" s="61">
        <f t="shared" si="5"/>
        <v>0</v>
      </c>
    </row>
    <row r="35" spans="2:13" ht="15" hidden="1" customHeight="1">
      <c r="B35" s="77" t="s">
        <v>41</v>
      </c>
      <c r="C35" s="129"/>
      <c r="D35" s="257">
        <f t="shared" ref="D35" si="6">+D30+1</f>
        <v>5</v>
      </c>
      <c r="E35" s="263">
        <f>VLOOKUP(D35,'Completar SOFSE'!$B$19:$F$501,2,0)</f>
        <v>0</v>
      </c>
      <c r="F35" s="263">
        <f>VLOOKUP(D35,'Completar SOFSE'!$B$19:$F$501,3,0)</f>
        <v>0</v>
      </c>
      <c r="G35" s="263">
        <f>VLOOKUP(D35,'Completar SOFSE'!$B$19:$F$501,4,0)</f>
        <v>0</v>
      </c>
      <c r="H35" s="266">
        <f>VLOOKUP(D35,'Completar SOFSE'!$B$19:$F$501,5,0)</f>
        <v>0</v>
      </c>
      <c r="I35" s="269">
        <f>VLOOKUP(D35,'Completar SOFSE'!$B$19:$G$501,6,0)</f>
        <v>0</v>
      </c>
      <c r="J35" s="73"/>
      <c r="K35" s="84"/>
      <c r="L35" s="84"/>
      <c r="M35" s="55">
        <f>J35*$E$35+K35*$E$35+L35*$E$35</f>
        <v>0</v>
      </c>
    </row>
    <row r="36" spans="2:13" hidden="1">
      <c r="B36" s="78" t="s">
        <v>42</v>
      </c>
      <c r="C36" s="128"/>
      <c r="D36" s="258"/>
      <c r="E36" s="264"/>
      <c r="F36" s="264"/>
      <c r="G36" s="264"/>
      <c r="H36" s="267"/>
      <c r="I36" s="270"/>
      <c r="J36" s="70"/>
      <c r="K36" s="84"/>
      <c r="L36" s="84"/>
      <c r="M36" s="55">
        <f t="shared" ref="M36:M39" si="7">J36*$E$35+K36*$E$35+L36*$E$35</f>
        <v>0</v>
      </c>
    </row>
    <row r="37" spans="2:13" hidden="1">
      <c r="B37" s="78" t="s">
        <v>43</v>
      </c>
      <c r="C37" s="128"/>
      <c r="D37" s="258"/>
      <c r="E37" s="264"/>
      <c r="F37" s="264"/>
      <c r="G37" s="264"/>
      <c r="H37" s="267"/>
      <c r="I37" s="270"/>
      <c r="J37" s="70"/>
      <c r="K37" s="84"/>
      <c r="L37" s="84"/>
      <c r="M37" s="55">
        <f t="shared" si="7"/>
        <v>0</v>
      </c>
    </row>
    <row r="38" spans="2:13" hidden="1">
      <c r="B38" s="78" t="s">
        <v>44</v>
      </c>
      <c r="C38" s="128"/>
      <c r="D38" s="258"/>
      <c r="E38" s="264"/>
      <c r="F38" s="264"/>
      <c r="G38" s="264"/>
      <c r="H38" s="267"/>
      <c r="I38" s="270"/>
      <c r="J38" s="70"/>
      <c r="K38" s="56"/>
      <c r="L38" s="84"/>
      <c r="M38" s="55">
        <f t="shared" si="7"/>
        <v>0</v>
      </c>
    </row>
    <row r="39" spans="2:13" ht="13.5" hidden="1" thickBot="1">
      <c r="B39" s="78" t="s">
        <v>45</v>
      </c>
      <c r="C39" s="128"/>
      <c r="D39" s="259"/>
      <c r="E39" s="265"/>
      <c r="F39" s="265"/>
      <c r="G39" s="265"/>
      <c r="H39" s="268"/>
      <c r="I39" s="271"/>
      <c r="J39" s="71"/>
      <c r="K39" s="59"/>
      <c r="L39" s="72"/>
      <c r="M39" s="61">
        <f t="shared" si="7"/>
        <v>0</v>
      </c>
    </row>
    <row r="40" spans="2:13" ht="15" hidden="1" customHeight="1">
      <c r="B40" s="77" t="s">
        <v>41</v>
      </c>
      <c r="C40" s="129"/>
      <c r="D40" s="257">
        <f t="shared" ref="D40" si="8">+D35+1</f>
        <v>6</v>
      </c>
      <c r="E40" s="263">
        <f>VLOOKUP(D40,'Completar SOFSE'!$B$19:$F$501,2,0)</f>
        <v>0</v>
      </c>
      <c r="F40" s="263">
        <f>VLOOKUP(D40,'Completar SOFSE'!$B$19:$F$501,3,0)</f>
        <v>0</v>
      </c>
      <c r="G40" s="263">
        <f>VLOOKUP(D40,'Completar SOFSE'!$B$19:$F$501,4,0)</f>
        <v>0</v>
      </c>
      <c r="H40" s="266">
        <f>VLOOKUP(D40,'Completar SOFSE'!$B$19:$F$501,5,0)</f>
        <v>0</v>
      </c>
      <c r="I40" s="269">
        <f>VLOOKUP(D40,'Completar SOFSE'!$B$19:$G$501,6,0)</f>
        <v>0</v>
      </c>
      <c r="J40" s="73"/>
      <c r="K40" s="84"/>
      <c r="L40" s="84"/>
      <c r="M40" s="55">
        <f>J40*$E$40+K40*$E$40+L40*$E$40</f>
        <v>0</v>
      </c>
    </row>
    <row r="41" spans="2:13" hidden="1">
      <c r="B41" s="78" t="s">
        <v>42</v>
      </c>
      <c r="C41" s="128"/>
      <c r="D41" s="258"/>
      <c r="E41" s="264"/>
      <c r="F41" s="264"/>
      <c r="G41" s="264"/>
      <c r="H41" s="267"/>
      <c r="I41" s="270"/>
      <c r="J41" s="70"/>
      <c r="K41" s="84"/>
      <c r="L41" s="84"/>
      <c r="M41" s="55">
        <f t="shared" ref="M41:M44" si="9">J41*$E$40+K41*$E$40+L41*$E$40</f>
        <v>0</v>
      </c>
    </row>
    <row r="42" spans="2:13" hidden="1">
      <c r="B42" s="78" t="s">
        <v>43</v>
      </c>
      <c r="C42" s="128"/>
      <c r="D42" s="258"/>
      <c r="E42" s="264"/>
      <c r="F42" s="264"/>
      <c r="G42" s="264"/>
      <c r="H42" s="267"/>
      <c r="I42" s="270"/>
      <c r="J42" s="70"/>
      <c r="K42" s="84"/>
      <c r="L42" s="84"/>
      <c r="M42" s="55">
        <f t="shared" si="9"/>
        <v>0</v>
      </c>
    </row>
    <row r="43" spans="2:13" hidden="1">
      <c r="B43" s="78" t="s">
        <v>44</v>
      </c>
      <c r="C43" s="128"/>
      <c r="D43" s="258"/>
      <c r="E43" s="264"/>
      <c r="F43" s="264"/>
      <c r="G43" s="264"/>
      <c r="H43" s="267"/>
      <c r="I43" s="270"/>
      <c r="J43" s="70"/>
      <c r="K43" s="56"/>
      <c r="L43" s="84"/>
      <c r="M43" s="55">
        <f t="shared" si="9"/>
        <v>0</v>
      </c>
    </row>
    <row r="44" spans="2:13" ht="13.5" hidden="1" thickBot="1">
      <c r="B44" s="78" t="s">
        <v>45</v>
      </c>
      <c r="C44" s="128"/>
      <c r="D44" s="259"/>
      <c r="E44" s="265"/>
      <c r="F44" s="265"/>
      <c r="G44" s="265"/>
      <c r="H44" s="268"/>
      <c r="I44" s="271"/>
      <c r="J44" s="71"/>
      <c r="K44" s="59"/>
      <c r="L44" s="72"/>
      <c r="M44" s="61">
        <f t="shared" si="9"/>
        <v>0</v>
      </c>
    </row>
    <row r="45" spans="2:13" ht="15" hidden="1" customHeight="1">
      <c r="B45" s="77" t="s">
        <v>41</v>
      </c>
      <c r="C45" s="129"/>
      <c r="D45" s="257">
        <f t="shared" ref="D45" si="10">+D40+1</f>
        <v>7</v>
      </c>
      <c r="E45" s="263">
        <f>VLOOKUP(D45,'Completar SOFSE'!$B$19:$F$501,2,0)</f>
        <v>0</v>
      </c>
      <c r="F45" s="263">
        <f>VLOOKUP(D45,'Completar SOFSE'!$B$19:$F$501,3,0)</f>
        <v>0</v>
      </c>
      <c r="G45" s="263">
        <f>VLOOKUP(D45,'Completar SOFSE'!$B$19:$F$501,4,0)</f>
        <v>0</v>
      </c>
      <c r="H45" s="266">
        <f>VLOOKUP(D45,'Completar SOFSE'!$B$19:$F$501,5,0)</f>
        <v>0</v>
      </c>
      <c r="I45" s="269">
        <f>VLOOKUP(D45,'Completar SOFSE'!$B$19:$G$501,6,0)</f>
        <v>0</v>
      </c>
      <c r="J45" s="73"/>
      <c r="K45" s="84"/>
      <c r="L45" s="84"/>
      <c r="M45" s="55">
        <f>J45*$E$45+K45*$E$45+L45*$E$45</f>
        <v>0</v>
      </c>
    </row>
    <row r="46" spans="2:13" hidden="1">
      <c r="B46" s="78" t="s">
        <v>42</v>
      </c>
      <c r="C46" s="128"/>
      <c r="D46" s="258"/>
      <c r="E46" s="264"/>
      <c r="F46" s="264"/>
      <c r="G46" s="264"/>
      <c r="H46" s="267"/>
      <c r="I46" s="270"/>
      <c r="J46" s="70"/>
      <c r="K46" s="84"/>
      <c r="L46" s="84"/>
      <c r="M46" s="55">
        <f t="shared" ref="M46:M49" si="11">J46*$E$45+K46*$E$45+L46*$E$45</f>
        <v>0</v>
      </c>
    </row>
    <row r="47" spans="2:13" hidden="1">
      <c r="B47" s="78" t="s">
        <v>43</v>
      </c>
      <c r="C47" s="128"/>
      <c r="D47" s="258"/>
      <c r="E47" s="264"/>
      <c r="F47" s="264"/>
      <c r="G47" s="264"/>
      <c r="H47" s="267"/>
      <c r="I47" s="270"/>
      <c r="J47" s="70"/>
      <c r="K47" s="84"/>
      <c r="L47" s="84"/>
      <c r="M47" s="55">
        <f t="shared" si="11"/>
        <v>0</v>
      </c>
    </row>
    <row r="48" spans="2:13" hidden="1">
      <c r="B48" s="78" t="s">
        <v>44</v>
      </c>
      <c r="C48" s="128"/>
      <c r="D48" s="258"/>
      <c r="E48" s="264"/>
      <c r="F48" s="264"/>
      <c r="G48" s="264"/>
      <c r="H48" s="267"/>
      <c r="I48" s="270"/>
      <c r="J48" s="70"/>
      <c r="K48" s="56"/>
      <c r="L48" s="84"/>
      <c r="M48" s="55">
        <f t="shared" si="11"/>
        <v>0</v>
      </c>
    </row>
    <row r="49" spans="2:13" ht="13.5" hidden="1" thickBot="1">
      <c r="B49" s="78" t="s">
        <v>45</v>
      </c>
      <c r="C49" s="128"/>
      <c r="D49" s="259"/>
      <c r="E49" s="265"/>
      <c r="F49" s="265"/>
      <c r="G49" s="265"/>
      <c r="H49" s="268"/>
      <c r="I49" s="271"/>
      <c r="J49" s="71"/>
      <c r="K49" s="59"/>
      <c r="L49" s="72"/>
      <c r="M49" s="61">
        <f t="shared" si="11"/>
        <v>0</v>
      </c>
    </row>
    <row r="50" spans="2:13" ht="15" hidden="1" customHeight="1">
      <c r="B50" s="77" t="s">
        <v>41</v>
      </c>
      <c r="C50" s="129"/>
      <c r="D50" s="257">
        <f t="shared" ref="D50" si="12">+D45+1</f>
        <v>8</v>
      </c>
      <c r="E50" s="263">
        <f>VLOOKUP(D50,'Completar SOFSE'!$B$19:$F$501,2,0)</f>
        <v>0</v>
      </c>
      <c r="F50" s="263">
        <f>VLOOKUP(D50,'Completar SOFSE'!$B$19:$F$501,3,0)</f>
        <v>0</v>
      </c>
      <c r="G50" s="263">
        <f>VLOOKUP(D50,'Completar SOFSE'!$B$19:$F$501,4,0)</f>
        <v>0</v>
      </c>
      <c r="H50" s="266">
        <f>VLOOKUP(D50,'Completar SOFSE'!$B$19:$F$501,5,0)</f>
        <v>0</v>
      </c>
      <c r="I50" s="269">
        <f>VLOOKUP(D50,'Completar SOFSE'!$B$19:$G$501,6,0)</f>
        <v>0</v>
      </c>
      <c r="J50" s="73"/>
      <c r="K50" s="84"/>
      <c r="L50" s="84"/>
      <c r="M50" s="55">
        <f>J50*$E$50+K50*$E$50+L50*$E$50</f>
        <v>0</v>
      </c>
    </row>
    <row r="51" spans="2:13" hidden="1">
      <c r="B51" s="78" t="s">
        <v>42</v>
      </c>
      <c r="C51" s="128"/>
      <c r="D51" s="258"/>
      <c r="E51" s="264"/>
      <c r="F51" s="264"/>
      <c r="G51" s="264"/>
      <c r="H51" s="267"/>
      <c r="I51" s="270"/>
      <c r="J51" s="70"/>
      <c r="K51" s="84"/>
      <c r="L51" s="84"/>
      <c r="M51" s="55">
        <f t="shared" ref="M51:M54" si="13">J51*$E$50+K51*$E$50+L51*$E$50</f>
        <v>0</v>
      </c>
    </row>
    <row r="52" spans="2:13" hidden="1">
      <c r="B52" s="78" t="s">
        <v>43</v>
      </c>
      <c r="C52" s="128"/>
      <c r="D52" s="258"/>
      <c r="E52" s="264"/>
      <c r="F52" s="264"/>
      <c r="G52" s="264"/>
      <c r="H52" s="267"/>
      <c r="I52" s="270"/>
      <c r="J52" s="70"/>
      <c r="K52" s="84"/>
      <c r="L52" s="84"/>
      <c r="M52" s="55">
        <f t="shared" si="13"/>
        <v>0</v>
      </c>
    </row>
    <row r="53" spans="2:13" hidden="1">
      <c r="B53" s="78" t="s">
        <v>44</v>
      </c>
      <c r="C53" s="128"/>
      <c r="D53" s="258"/>
      <c r="E53" s="264"/>
      <c r="F53" s="264"/>
      <c r="G53" s="264"/>
      <c r="H53" s="267"/>
      <c r="I53" s="270"/>
      <c r="J53" s="70"/>
      <c r="K53" s="56"/>
      <c r="L53" s="84"/>
      <c r="M53" s="55">
        <f t="shared" si="13"/>
        <v>0</v>
      </c>
    </row>
    <row r="54" spans="2:13" ht="13.5" hidden="1" thickBot="1">
      <c r="B54" s="78" t="s">
        <v>45</v>
      </c>
      <c r="C54" s="128"/>
      <c r="D54" s="259"/>
      <c r="E54" s="265"/>
      <c r="F54" s="265"/>
      <c r="G54" s="265"/>
      <c r="H54" s="268"/>
      <c r="I54" s="271"/>
      <c r="J54" s="71"/>
      <c r="K54" s="59"/>
      <c r="L54" s="72"/>
      <c r="M54" s="61">
        <f t="shared" si="13"/>
        <v>0</v>
      </c>
    </row>
    <row r="55" spans="2:13" ht="15" hidden="1" customHeight="1">
      <c r="B55" s="77" t="s">
        <v>41</v>
      </c>
      <c r="C55" s="129"/>
      <c r="D55" s="257">
        <f t="shared" ref="D55" si="14">+D50+1</f>
        <v>9</v>
      </c>
      <c r="E55" s="263">
        <f>VLOOKUP(D55,'Completar SOFSE'!$B$19:$F$501,2,0)</f>
        <v>0</v>
      </c>
      <c r="F55" s="263">
        <f>VLOOKUP(D55,'Completar SOFSE'!$B$19:$F$501,3,0)</f>
        <v>0</v>
      </c>
      <c r="G55" s="263">
        <f>VLOOKUP(D55,'Completar SOFSE'!$B$19:$F$501,4,0)</f>
        <v>0</v>
      </c>
      <c r="H55" s="266">
        <f>VLOOKUP(D55,'Completar SOFSE'!$B$19:$F$501,5,0)</f>
        <v>0</v>
      </c>
      <c r="I55" s="269">
        <f>VLOOKUP(D55,'Completar SOFSE'!$B$19:$G$501,6,0)</f>
        <v>0</v>
      </c>
      <c r="J55" s="73"/>
      <c r="K55" s="84"/>
      <c r="L55" s="84"/>
      <c r="M55" s="55">
        <f>J55*$E$55+K55*$E$55+L55*$E$55</f>
        <v>0</v>
      </c>
    </row>
    <row r="56" spans="2:13" hidden="1">
      <c r="B56" s="78" t="s">
        <v>42</v>
      </c>
      <c r="C56" s="128"/>
      <c r="D56" s="258"/>
      <c r="E56" s="264"/>
      <c r="F56" s="264"/>
      <c r="G56" s="264"/>
      <c r="H56" s="267"/>
      <c r="I56" s="270"/>
      <c r="J56" s="70"/>
      <c r="K56" s="84"/>
      <c r="L56" s="84"/>
      <c r="M56" s="55">
        <f t="shared" ref="M56:M59" si="15">J56*$E$55+K56*$E$55+L56*$E$55</f>
        <v>0</v>
      </c>
    </row>
    <row r="57" spans="2:13" hidden="1">
      <c r="B57" s="78" t="s">
        <v>43</v>
      </c>
      <c r="C57" s="128"/>
      <c r="D57" s="258"/>
      <c r="E57" s="264"/>
      <c r="F57" s="264"/>
      <c r="G57" s="264"/>
      <c r="H57" s="267"/>
      <c r="I57" s="270"/>
      <c r="J57" s="70"/>
      <c r="K57" s="84"/>
      <c r="L57" s="84"/>
      <c r="M57" s="55">
        <f t="shared" si="15"/>
        <v>0</v>
      </c>
    </row>
    <row r="58" spans="2:13" hidden="1">
      <c r="B58" s="78" t="s">
        <v>44</v>
      </c>
      <c r="C58" s="128"/>
      <c r="D58" s="258"/>
      <c r="E58" s="264"/>
      <c r="F58" s="264"/>
      <c r="G58" s="264"/>
      <c r="H58" s="267"/>
      <c r="I58" s="270"/>
      <c r="J58" s="70"/>
      <c r="K58" s="56"/>
      <c r="L58" s="84"/>
      <c r="M58" s="55">
        <f t="shared" si="15"/>
        <v>0</v>
      </c>
    </row>
    <row r="59" spans="2:13" ht="13.5" hidden="1" thickBot="1">
      <c r="B59" s="78" t="s">
        <v>45</v>
      </c>
      <c r="C59" s="128"/>
      <c r="D59" s="259"/>
      <c r="E59" s="265"/>
      <c r="F59" s="265"/>
      <c r="G59" s="265"/>
      <c r="H59" s="268"/>
      <c r="I59" s="271"/>
      <c r="J59" s="71"/>
      <c r="K59" s="59"/>
      <c r="L59" s="72"/>
      <c r="M59" s="61">
        <f t="shared" si="15"/>
        <v>0</v>
      </c>
    </row>
    <row r="60" spans="2:13" ht="15" hidden="1" customHeight="1">
      <c r="B60" s="77" t="s">
        <v>41</v>
      </c>
      <c r="C60" s="129"/>
      <c r="D60" s="257">
        <f t="shared" ref="D60" si="16">+D55+1</f>
        <v>10</v>
      </c>
      <c r="E60" s="263">
        <f>VLOOKUP(D60,'Completar SOFSE'!$B$19:$F$501,2,0)</f>
        <v>0</v>
      </c>
      <c r="F60" s="263">
        <f>VLOOKUP(D60,'Completar SOFSE'!$B$19:$F$501,3,0)</f>
        <v>0</v>
      </c>
      <c r="G60" s="263">
        <f>VLOOKUP(D60,'Completar SOFSE'!$B$19:$F$501,4,0)</f>
        <v>0</v>
      </c>
      <c r="H60" s="266">
        <f>VLOOKUP(D60,'Completar SOFSE'!$B$19:$F$501,5,0)</f>
        <v>0</v>
      </c>
      <c r="I60" s="269">
        <f>VLOOKUP(D60,'Completar SOFSE'!$B$19:$G$501,6,0)</f>
        <v>0</v>
      </c>
      <c r="J60" s="73"/>
      <c r="K60" s="84"/>
      <c r="L60" s="84"/>
      <c r="M60" s="55">
        <f>J60*$E$60+K60*$E$60+L60*$E$60</f>
        <v>0</v>
      </c>
    </row>
    <row r="61" spans="2:13" hidden="1">
      <c r="B61" s="78" t="s">
        <v>42</v>
      </c>
      <c r="C61" s="128"/>
      <c r="D61" s="258"/>
      <c r="E61" s="264"/>
      <c r="F61" s="264"/>
      <c r="G61" s="264"/>
      <c r="H61" s="267"/>
      <c r="I61" s="270"/>
      <c r="J61" s="70"/>
      <c r="K61" s="84"/>
      <c r="L61" s="84"/>
      <c r="M61" s="55">
        <f t="shared" ref="M61:M64" si="17">J61*$E$60+K61*$E$60+L61*$E$60</f>
        <v>0</v>
      </c>
    </row>
    <row r="62" spans="2:13" hidden="1">
      <c r="B62" s="78" t="s">
        <v>43</v>
      </c>
      <c r="C62" s="128"/>
      <c r="D62" s="258"/>
      <c r="E62" s="264"/>
      <c r="F62" s="264"/>
      <c r="G62" s="264"/>
      <c r="H62" s="267"/>
      <c r="I62" s="270"/>
      <c r="J62" s="70"/>
      <c r="K62" s="84"/>
      <c r="L62" s="84"/>
      <c r="M62" s="55">
        <f t="shared" si="17"/>
        <v>0</v>
      </c>
    </row>
    <row r="63" spans="2:13" hidden="1">
      <c r="B63" s="78" t="s">
        <v>44</v>
      </c>
      <c r="C63" s="128"/>
      <c r="D63" s="258"/>
      <c r="E63" s="264"/>
      <c r="F63" s="264"/>
      <c r="G63" s="264"/>
      <c r="H63" s="267"/>
      <c r="I63" s="270"/>
      <c r="J63" s="70"/>
      <c r="K63" s="56"/>
      <c r="L63" s="84"/>
      <c r="M63" s="55">
        <f t="shared" si="17"/>
        <v>0</v>
      </c>
    </row>
    <row r="64" spans="2:13" ht="13.5" hidden="1" thickBot="1">
      <c r="B64" s="78" t="s">
        <v>45</v>
      </c>
      <c r="C64" s="128"/>
      <c r="D64" s="259"/>
      <c r="E64" s="265"/>
      <c r="F64" s="265"/>
      <c r="G64" s="265"/>
      <c r="H64" s="268"/>
      <c r="I64" s="271"/>
      <c r="J64" s="71"/>
      <c r="K64" s="59"/>
      <c r="L64" s="72"/>
      <c r="M64" s="61">
        <f t="shared" si="17"/>
        <v>0</v>
      </c>
    </row>
    <row r="65" spans="2:13" ht="24" customHeight="1" thickBot="1">
      <c r="B65" s="250" t="s">
        <v>30</v>
      </c>
      <c r="C65" s="251"/>
      <c r="D65" s="251"/>
      <c r="E65" s="251"/>
      <c r="F65" s="251"/>
      <c r="G65" s="251"/>
      <c r="H65" s="251"/>
      <c r="I65" s="74"/>
      <c r="J65" s="252">
        <f>SUM(M15:M64)</f>
        <v>0</v>
      </c>
      <c r="K65" s="253"/>
      <c r="L65" s="253"/>
      <c r="M65" s="254"/>
    </row>
    <row r="66" spans="2:13" ht="18.75" customHeight="1" thickBot="1">
      <c r="B66" s="282" t="s">
        <v>46</v>
      </c>
      <c r="C66" s="283"/>
      <c r="D66" s="283"/>
      <c r="E66" s="283"/>
      <c r="F66" s="288"/>
      <c r="G66" s="288"/>
      <c r="H66" s="288"/>
      <c r="I66" s="288"/>
      <c r="J66" s="288"/>
      <c r="K66" s="288"/>
      <c r="L66" s="288"/>
      <c r="M66" s="289"/>
    </row>
    <row r="67" spans="2:13" ht="18.75" customHeight="1" thickBot="1">
      <c r="B67" s="282" t="s">
        <v>47</v>
      </c>
      <c r="C67" s="283"/>
      <c r="D67" s="283"/>
      <c r="E67" s="284" t="str">
        <f>+'Completar SOFSE'!C12</f>
        <v>60 días</v>
      </c>
      <c r="F67" s="284"/>
      <c r="G67" s="284"/>
      <c r="H67" s="284"/>
      <c r="I67" s="106"/>
      <c r="J67" s="255"/>
      <c r="K67" s="255"/>
      <c r="L67" s="255"/>
      <c r="M67" s="256"/>
    </row>
    <row r="68" spans="2:13" ht="18.75" customHeight="1" thickBot="1">
      <c r="B68" s="282" t="s">
        <v>48</v>
      </c>
      <c r="C68" s="283"/>
      <c r="D68" s="283"/>
      <c r="E68" s="284" t="str">
        <f>+'Completar SOFSE'!C13</f>
        <v>Según Art. 3.1 y 3.2 del PET</v>
      </c>
      <c r="F68" s="284"/>
      <c r="G68" s="284"/>
      <c r="H68" s="284"/>
      <c r="I68" s="106"/>
      <c r="J68" s="255"/>
      <c r="K68" s="255"/>
      <c r="L68" s="255"/>
      <c r="M68" s="256"/>
    </row>
    <row r="69" spans="2:13" ht="18.75" customHeight="1" thickBot="1">
      <c r="B69" s="282" t="s">
        <v>49</v>
      </c>
      <c r="C69" s="283"/>
      <c r="D69" s="283"/>
      <c r="E69" s="284" t="str">
        <f>+'Completar SOFSE'!C15</f>
        <v>60 días</v>
      </c>
      <c r="F69" s="284"/>
      <c r="G69" s="284"/>
      <c r="H69" s="284"/>
      <c r="I69" s="106"/>
      <c r="J69" s="275"/>
      <c r="K69" s="275"/>
      <c r="L69" s="275"/>
      <c r="M69" s="256"/>
    </row>
    <row r="70" spans="2:13">
      <c r="B70" s="110"/>
      <c r="C70" s="111"/>
      <c r="D70" s="111"/>
      <c r="E70" s="111"/>
      <c r="F70" s="111"/>
      <c r="G70" s="111"/>
      <c r="H70" s="112"/>
      <c r="I70" s="112"/>
      <c r="J70" s="112"/>
      <c r="K70" s="112"/>
      <c r="L70" s="112"/>
      <c r="M70" s="113"/>
    </row>
    <row r="71" spans="2:13">
      <c r="B71" s="25"/>
      <c r="C71" s="26"/>
      <c r="D71" s="26"/>
      <c r="E71" s="26"/>
      <c r="F71" s="26"/>
      <c r="G71" s="26"/>
      <c r="H71" s="27"/>
      <c r="I71" s="27"/>
      <c r="J71" s="27"/>
      <c r="K71" s="27"/>
      <c r="L71" s="27"/>
      <c r="M71" s="28"/>
    </row>
    <row r="72" spans="2:13">
      <c r="B72" s="25"/>
      <c r="C72" s="26"/>
      <c r="D72" s="26"/>
      <c r="E72" s="26"/>
      <c r="F72" s="26"/>
      <c r="G72" s="26"/>
      <c r="H72" s="27"/>
      <c r="I72" s="27"/>
      <c r="J72" s="27"/>
      <c r="K72" s="27"/>
      <c r="L72" s="27"/>
      <c r="M72" s="28"/>
    </row>
    <row r="73" spans="2:13">
      <c r="B73" s="25"/>
      <c r="C73" s="26"/>
      <c r="D73" s="26"/>
      <c r="E73" s="26"/>
      <c r="F73" s="26"/>
      <c r="G73" s="26"/>
      <c r="H73" s="27"/>
      <c r="I73" s="27"/>
      <c r="J73" s="27"/>
      <c r="K73" s="27"/>
      <c r="L73" s="27"/>
      <c r="M73" s="28"/>
    </row>
    <row r="74" spans="2:13" ht="13.5" thickBot="1">
      <c r="B74" s="29"/>
      <c r="C74" s="30"/>
      <c r="D74" s="30"/>
      <c r="E74" s="30"/>
      <c r="F74" s="30"/>
      <c r="G74" s="30"/>
      <c r="H74" s="31"/>
      <c r="I74" s="31"/>
      <c r="J74" s="31"/>
      <c r="K74" s="31"/>
      <c r="L74" s="31"/>
      <c r="M74" s="32"/>
    </row>
  </sheetData>
  <sheetProtection algorithmName="SHA-512" hashValue="eDfQ5+yM8lNXxXhAOYW4R+ZinMsnBMTnYJpShuxX39wCXhBIVySM7yJF23l7Lk08a+MmZ8xN4FQ3OrH04JqA/Q==" saltValue="fcU4lM2IDhGJ0yIm0H/CxA==" spinCount="100000" sheet="1" objects="1" scenarios="1"/>
  <mergeCells count="94">
    <mergeCell ref="C13:C14"/>
    <mergeCell ref="H15:H29"/>
    <mergeCell ref="G15:G29"/>
    <mergeCell ref="F15:F29"/>
    <mergeCell ref="B66:E66"/>
    <mergeCell ref="F66:M66"/>
    <mergeCell ref="I15:I19"/>
    <mergeCell ref="I20:I24"/>
    <mergeCell ref="D60:D64"/>
    <mergeCell ref="E60:E64"/>
    <mergeCell ref="F60:F64"/>
    <mergeCell ref="G60:G64"/>
    <mergeCell ref="H60:H64"/>
    <mergeCell ref="D55:D59"/>
    <mergeCell ref="E55:E59"/>
    <mergeCell ref="F55:F59"/>
    <mergeCell ref="B67:D67"/>
    <mergeCell ref="B68:D68"/>
    <mergeCell ref="B69:D69"/>
    <mergeCell ref="E67:H67"/>
    <mergeCell ref="E68:H68"/>
    <mergeCell ref="E69:H69"/>
    <mergeCell ref="J68:M68"/>
    <mergeCell ref="J69:M69"/>
    <mergeCell ref="I60:I64"/>
    <mergeCell ref="E5:I5"/>
    <mergeCell ref="E6:I6"/>
    <mergeCell ref="E7:I7"/>
    <mergeCell ref="E8:I10"/>
    <mergeCell ref="I35:I39"/>
    <mergeCell ref="I40:I44"/>
    <mergeCell ref="I45:I49"/>
    <mergeCell ref="I50:I54"/>
    <mergeCell ref="I55:I59"/>
    <mergeCell ref="E11:H11"/>
    <mergeCell ref="H13:H14"/>
    <mergeCell ref="E30:E34"/>
    <mergeCell ref="I13:I14"/>
    <mergeCell ref="H45:H49"/>
    <mergeCell ref="G55:G59"/>
    <mergeCell ref="H55:H59"/>
    <mergeCell ref="D50:D54"/>
    <mergeCell ref="E50:E54"/>
    <mergeCell ref="F50:F54"/>
    <mergeCell ref="G50:G54"/>
    <mergeCell ref="H50:H54"/>
    <mergeCell ref="J67:M67"/>
    <mergeCell ref="D25:D29"/>
    <mergeCell ref="D30:D34"/>
    <mergeCell ref="J13:M13"/>
    <mergeCell ref="E15:E19"/>
    <mergeCell ref="G30:G34"/>
    <mergeCell ref="H30:H34"/>
    <mergeCell ref="F30:F34"/>
    <mergeCell ref="E25:E29"/>
    <mergeCell ref="I25:I29"/>
    <mergeCell ref="I30:I34"/>
    <mergeCell ref="D13:D14"/>
    <mergeCell ref="D35:D39"/>
    <mergeCell ref="E35:E39"/>
    <mergeCell ref="F35:F39"/>
    <mergeCell ref="G35:G39"/>
    <mergeCell ref="D20:D24"/>
    <mergeCell ref="E20:E24"/>
    <mergeCell ref="B3:M4"/>
    <mergeCell ref="B65:H65"/>
    <mergeCell ref="J65:M65"/>
    <mergeCell ref="B13:B14"/>
    <mergeCell ref="H35:H39"/>
    <mergeCell ref="D40:D44"/>
    <mergeCell ref="E40:E44"/>
    <mergeCell ref="F40:F44"/>
    <mergeCell ref="G40:G44"/>
    <mergeCell ref="H40:H44"/>
    <mergeCell ref="D45:D49"/>
    <mergeCell ref="E45:E49"/>
    <mergeCell ref="F45:F49"/>
    <mergeCell ref="G45:G49"/>
    <mergeCell ref="C15:C29"/>
    <mergeCell ref="B5:D5"/>
    <mergeCell ref="B6:D6"/>
    <mergeCell ref="B8:D10"/>
    <mergeCell ref="J5:M5"/>
    <mergeCell ref="K12:M12"/>
    <mergeCell ref="J6:J7"/>
    <mergeCell ref="K8:M8"/>
    <mergeCell ref="K9:M9"/>
    <mergeCell ref="K10:M10"/>
    <mergeCell ref="K11:M11"/>
    <mergeCell ref="K6:M7"/>
    <mergeCell ref="E13:E14"/>
    <mergeCell ref="F13:F14"/>
    <mergeCell ref="G13:G14"/>
    <mergeCell ref="D15:D19"/>
  </mergeCells>
  <conditionalFormatting sqref="L15:L19 L24 L29 L34">
    <cfRule type="cellIs" dxfId="24" priority="25" stopIfTrue="1" operator="equal">
      <formula>#REF!</formula>
    </cfRule>
  </conditionalFormatting>
  <conditionalFormatting sqref="K20:L22">
    <cfRule type="cellIs" dxfId="23" priority="24" stopIfTrue="1" operator="equal">
      <formula>#REF!</formula>
    </cfRule>
  </conditionalFormatting>
  <conditionalFormatting sqref="L33">
    <cfRule type="cellIs" dxfId="22" priority="19" stopIfTrue="1" operator="equal">
      <formula>#REF!</formula>
    </cfRule>
  </conditionalFormatting>
  <conditionalFormatting sqref="L23">
    <cfRule type="cellIs" dxfId="21" priority="23" stopIfTrue="1" operator="equal">
      <formula>#REF!</formula>
    </cfRule>
  </conditionalFormatting>
  <conditionalFormatting sqref="K25:L27">
    <cfRule type="cellIs" dxfId="20" priority="22" stopIfTrue="1" operator="equal">
      <formula>#REF!</formula>
    </cfRule>
  </conditionalFormatting>
  <conditionalFormatting sqref="L28">
    <cfRule type="cellIs" dxfId="19" priority="21" stopIfTrue="1" operator="equal">
      <formula>#REF!</formula>
    </cfRule>
  </conditionalFormatting>
  <conditionalFormatting sqref="K30:L32">
    <cfRule type="cellIs" dxfId="18" priority="20" stopIfTrue="1" operator="equal">
      <formula>#REF!</formula>
    </cfRule>
  </conditionalFormatting>
  <conditionalFormatting sqref="L58">
    <cfRule type="cellIs" dxfId="17" priority="4" stopIfTrue="1" operator="equal">
      <formula>#REF!</formula>
    </cfRule>
  </conditionalFormatting>
  <conditionalFormatting sqref="L63">
    <cfRule type="cellIs" dxfId="16" priority="1" stopIfTrue="1" operator="equal">
      <formula>#REF!</formula>
    </cfRule>
  </conditionalFormatting>
  <conditionalFormatting sqref="L39">
    <cfRule type="cellIs" dxfId="15" priority="18" stopIfTrue="1" operator="equal">
      <formula>#REF!</formula>
    </cfRule>
  </conditionalFormatting>
  <conditionalFormatting sqref="L38">
    <cfRule type="cellIs" dxfId="14" priority="16" stopIfTrue="1" operator="equal">
      <formula>#REF!</formula>
    </cfRule>
  </conditionalFormatting>
  <conditionalFormatting sqref="K35:L37">
    <cfRule type="cellIs" dxfId="13" priority="17" stopIfTrue="1" operator="equal">
      <formula>#REF!</formula>
    </cfRule>
  </conditionalFormatting>
  <conditionalFormatting sqref="L44">
    <cfRule type="cellIs" dxfId="12" priority="15" stopIfTrue="1" operator="equal">
      <formula>#REF!</formula>
    </cfRule>
  </conditionalFormatting>
  <conditionalFormatting sqref="L43">
    <cfRule type="cellIs" dxfId="11" priority="13" stopIfTrue="1" operator="equal">
      <formula>#REF!</formula>
    </cfRule>
  </conditionalFormatting>
  <conditionalFormatting sqref="K40:L42">
    <cfRule type="cellIs" dxfId="10" priority="14" stopIfTrue="1" operator="equal">
      <formula>#REF!</formula>
    </cfRule>
  </conditionalFormatting>
  <conditionalFormatting sqref="L49">
    <cfRule type="cellIs" dxfId="9" priority="12" stopIfTrue="1" operator="equal">
      <formula>#REF!</formula>
    </cfRule>
  </conditionalFormatting>
  <conditionalFormatting sqref="L48">
    <cfRule type="cellIs" dxfId="8" priority="10" stopIfTrue="1" operator="equal">
      <formula>#REF!</formula>
    </cfRule>
  </conditionalFormatting>
  <conditionalFormatting sqref="K45:L47">
    <cfRule type="cellIs" dxfId="7" priority="11" stopIfTrue="1" operator="equal">
      <formula>#REF!</formula>
    </cfRule>
  </conditionalFormatting>
  <conditionalFormatting sqref="L54">
    <cfRule type="cellIs" dxfId="6" priority="9" stopIfTrue="1" operator="equal">
      <formula>#REF!</formula>
    </cfRule>
  </conditionalFormatting>
  <conditionalFormatting sqref="L53">
    <cfRule type="cellIs" dxfId="5" priority="7" stopIfTrue="1" operator="equal">
      <formula>#REF!</formula>
    </cfRule>
  </conditionalFormatting>
  <conditionalFormatting sqref="K50:L52">
    <cfRule type="cellIs" dxfId="4" priority="8" stopIfTrue="1" operator="equal">
      <formula>#REF!</formula>
    </cfRule>
  </conditionalFormatting>
  <conditionalFormatting sqref="L59">
    <cfRule type="cellIs" dxfId="3" priority="6" stopIfTrue="1" operator="equal">
      <formula>#REF!</formula>
    </cfRule>
  </conditionalFormatting>
  <conditionalFormatting sqref="K55:L57">
    <cfRule type="cellIs" dxfId="2" priority="5" stopIfTrue="1" operator="equal">
      <formula>#REF!</formula>
    </cfRule>
  </conditionalFormatting>
  <conditionalFormatting sqref="L64">
    <cfRule type="cellIs" dxfId="1" priority="3" stopIfTrue="1" operator="equal">
      <formula>#REF!</formula>
    </cfRule>
  </conditionalFormatting>
  <conditionalFormatting sqref="K60:L62">
    <cfRule type="cellIs" dxfId="0" priority="2" stopIfTrue="1" operator="equal">
      <formula>#REF!</formula>
    </cfRule>
  </conditionalFormatting>
  <dataValidations count="2">
    <dataValidation allowBlank="1" showInputMessage="1" showErrorMessage="1" promptTitle="Completar por el Oferente" prompt=" " sqref="J15:J64 K18 K19:L19 K23 K24:L24 K28 K29:L29 K33 K34:L34 K38 K39:L39 K43 K44:L44 K48 K49:L49 K53 K54:L54 K58 K59:L59 K63 K64:L64 F66"/>
    <dataValidation operator="equal" allowBlank="1" showInputMessage="1" showErrorMessage="1" promptTitle="Completar por el Oferente" prompt=" " sqref="K6:M10"/>
  </dataValidations>
  <printOptions horizontalCentered="1" verticalCentered="1"/>
  <pageMargins left="0" right="0" top="0" bottom="0" header="0" footer="0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SOFSE'!$J$5:$J$8</xm:f>
          </x14:formula1>
          <xm:sqref>K11:M11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8"/>
  <sheetViews>
    <sheetView topLeftCell="A4" zoomScale="80" zoomScaleNormal="80" workbookViewId="0">
      <selection activeCell="C13" sqref="C13"/>
    </sheetView>
  </sheetViews>
  <sheetFormatPr baseColWidth="10" defaultRowHeight="12.75"/>
  <cols>
    <col min="1" max="1" width="11.42578125" style="34"/>
    <col min="2" max="2" width="24" style="34" customWidth="1"/>
    <col min="3" max="3" width="19.7109375" style="34" customWidth="1"/>
    <col min="4" max="4" width="11.42578125" style="34"/>
    <col min="5" max="5" width="21.7109375" style="34" customWidth="1"/>
    <col min="6" max="6" width="29.28515625" style="34" bestFit="1" customWidth="1"/>
    <col min="7" max="7" width="19.42578125" style="34" customWidth="1"/>
    <col min="8" max="8" width="11.42578125" style="34"/>
    <col min="9" max="13" width="11.42578125" style="34" hidden="1" customWidth="1"/>
    <col min="14" max="14" width="0" style="34" hidden="1" customWidth="1"/>
    <col min="15" max="16384" width="11.42578125" style="34"/>
  </cols>
  <sheetData>
    <row r="3" spans="2:13" ht="15.75">
      <c r="B3" s="105" t="s">
        <v>25</v>
      </c>
      <c r="C3" s="33"/>
    </row>
    <row r="4" spans="2:13">
      <c r="B4" s="35"/>
    </row>
    <row r="5" spans="2:13">
      <c r="B5" s="62" t="s">
        <v>10</v>
      </c>
      <c r="C5" s="114" t="s">
        <v>65</v>
      </c>
      <c r="I5" s="36" t="s">
        <v>14</v>
      </c>
      <c r="J5" s="37" t="s">
        <v>15</v>
      </c>
      <c r="K5" s="37"/>
      <c r="L5" s="36" t="s">
        <v>21</v>
      </c>
      <c r="M5" s="38">
        <v>0.105</v>
      </c>
    </row>
    <row r="6" spans="2:13">
      <c r="B6" s="62" t="s">
        <v>27</v>
      </c>
      <c r="C6" s="34" t="s">
        <v>50</v>
      </c>
      <c r="I6" s="39"/>
      <c r="J6" s="40" t="s">
        <v>16</v>
      </c>
      <c r="K6" s="40"/>
      <c r="L6" s="39"/>
      <c r="M6" s="41">
        <v>0.21</v>
      </c>
    </row>
    <row r="7" spans="2:13">
      <c r="B7" s="62" t="s">
        <v>28</v>
      </c>
      <c r="C7" s="34" t="s">
        <v>66</v>
      </c>
      <c r="I7" s="39"/>
      <c r="J7" s="40" t="s">
        <v>17</v>
      </c>
      <c r="K7" s="40"/>
      <c r="L7" s="39"/>
      <c r="M7" s="41">
        <v>0.27</v>
      </c>
    </row>
    <row r="8" spans="2:13">
      <c r="B8" s="62" t="s">
        <v>11</v>
      </c>
      <c r="C8" s="34" t="s">
        <v>68</v>
      </c>
      <c r="I8" s="39"/>
      <c r="J8" s="40" t="s">
        <v>18</v>
      </c>
      <c r="K8" s="40"/>
      <c r="L8" s="39"/>
      <c r="M8" s="42"/>
    </row>
    <row r="9" spans="2:13">
      <c r="B9" s="62"/>
      <c r="I9" s="43"/>
      <c r="J9" s="44"/>
      <c r="K9" s="45"/>
      <c r="L9" s="43"/>
      <c r="M9" s="45"/>
    </row>
    <row r="10" spans="2:13">
      <c r="B10" s="107" t="s">
        <v>26</v>
      </c>
      <c r="I10" s="40"/>
      <c r="J10" s="40"/>
      <c r="K10" s="40"/>
    </row>
    <row r="11" spans="2:13">
      <c r="B11" s="62" t="s">
        <v>31</v>
      </c>
      <c r="C11" s="34" t="s">
        <v>30</v>
      </c>
      <c r="I11" s="40"/>
      <c r="J11" s="40"/>
      <c r="K11" s="40"/>
    </row>
    <row r="12" spans="2:13">
      <c r="B12" s="108" t="s">
        <v>22</v>
      </c>
      <c r="C12" s="40" t="s">
        <v>23</v>
      </c>
      <c r="H12" s="40"/>
      <c r="I12" s="40"/>
      <c r="J12" s="40"/>
      <c r="K12" s="40"/>
      <c r="L12" s="40"/>
    </row>
    <row r="13" spans="2:13">
      <c r="B13" s="108" t="s">
        <v>7</v>
      </c>
      <c r="C13" s="40" t="s">
        <v>72</v>
      </c>
      <c r="H13" s="40"/>
      <c r="I13" s="40"/>
      <c r="J13" s="40"/>
      <c r="K13" s="40"/>
      <c r="L13" s="40"/>
    </row>
    <row r="14" spans="2:13">
      <c r="B14" s="108" t="s">
        <v>60</v>
      </c>
      <c r="C14" s="40" t="s">
        <v>71</v>
      </c>
      <c r="H14" s="40"/>
      <c r="I14" s="40"/>
      <c r="J14" s="40"/>
      <c r="K14" s="40"/>
      <c r="L14" s="40"/>
    </row>
    <row r="15" spans="2:13">
      <c r="B15" s="108" t="s">
        <v>8</v>
      </c>
      <c r="C15" s="40" t="s">
        <v>23</v>
      </c>
      <c r="H15" s="40"/>
      <c r="I15" s="40"/>
      <c r="J15" s="40"/>
      <c r="K15" s="40"/>
      <c r="L15" s="40"/>
    </row>
    <row r="16" spans="2:13">
      <c r="H16" s="40"/>
      <c r="I16" s="40"/>
      <c r="J16" s="40"/>
      <c r="K16" s="40"/>
      <c r="L16" s="40"/>
    </row>
    <row r="17" spans="2:7" ht="15.75">
      <c r="B17" s="105" t="s">
        <v>52</v>
      </c>
      <c r="C17" s="62"/>
    </row>
    <row r="19" spans="2:7">
      <c r="B19" s="296" t="s">
        <v>67</v>
      </c>
      <c r="C19" s="296" t="s">
        <v>12</v>
      </c>
      <c r="D19" s="296" t="s">
        <v>3</v>
      </c>
      <c r="E19" s="296" t="s">
        <v>4</v>
      </c>
      <c r="F19" s="296" t="s">
        <v>32</v>
      </c>
      <c r="G19" s="296" t="s">
        <v>56</v>
      </c>
    </row>
    <row r="20" spans="2:7" ht="13.5" thickBot="1">
      <c r="B20" s="296"/>
      <c r="C20" s="296"/>
      <c r="D20" s="296"/>
      <c r="E20" s="296"/>
      <c r="F20" s="296"/>
      <c r="G20" s="296"/>
    </row>
    <row r="21" spans="2:7" ht="39" thickBot="1">
      <c r="B21" s="293">
        <v>1</v>
      </c>
      <c r="C21" s="4">
        <v>10</v>
      </c>
      <c r="D21" s="5" t="s">
        <v>5</v>
      </c>
      <c r="E21" s="119" t="s">
        <v>62</v>
      </c>
      <c r="F21" s="120" t="s">
        <v>63</v>
      </c>
      <c r="G21" s="6" t="s">
        <v>61</v>
      </c>
    </row>
    <row r="22" spans="2:7" ht="39" thickBot="1">
      <c r="B22" s="294"/>
      <c r="C22" s="4">
        <v>10</v>
      </c>
      <c r="D22" s="121" t="s">
        <v>5</v>
      </c>
      <c r="E22" s="119" t="s">
        <v>62</v>
      </c>
      <c r="F22" s="120" t="s">
        <v>64</v>
      </c>
      <c r="G22" s="6" t="s">
        <v>61</v>
      </c>
    </row>
    <row r="23" spans="2:7" ht="15.75" thickBot="1">
      <c r="B23" s="295"/>
      <c r="C23" s="4"/>
      <c r="D23" s="121"/>
      <c r="E23" s="119"/>
      <c r="F23" s="120"/>
      <c r="G23" s="6"/>
    </row>
    <row r="24" spans="2:7">
      <c r="B24" s="104">
        <f t="shared" ref="B24:B48" si="0">+B23+1</f>
        <v>1</v>
      </c>
      <c r="C24" s="4"/>
      <c r="D24" s="5"/>
      <c r="E24" s="6"/>
      <c r="F24" s="6"/>
      <c r="G24" s="91"/>
    </row>
    <row r="25" spans="2:7">
      <c r="B25" s="104">
        <f t="shared" si="0"/>
        <v>2</v>
      </c>
      <c r="C25" s="4"/>
      <c r="D25" s="5"/>
      <c r="E25" s="6"/>
      <c r="F25" s="6"/>
      <c r="G25" s="91"/>
    </row>
    <row r="26" spans="2:7">
      <c r="B26" s="104">
        <f t="shared" si="0"/>
        <v>3</v>
      </c>
      <c r="C26" s="4"/>
      <c r="D26" s="5"/>
      <c r="E26" s="6"/>
      <c r="F26" s="6"/>
      <c r="G26" s="91"/>
    </row>
    <row r="27" spans="2:7">
      <c r="B27" s="104">
        <f t="shared" si="0"/>
        <v>4</v>
      </c>
      <c r="C27" s="4"/>
      <c r="D27" s="5"/>
      <c r="E27" s="6"/>
      <c r="F27" s="6"/>
      <c r="G27" s="91"/>
    </row>
    <row r="28" spans="2:7">
      <c r="B28" s="104">
        <f t="shared" si="0"/>
        <v>5</v>
      </c>
      <c r="C28" s="4"/>
      <c r="D28" s="5"/>
      <c r="E28" s="6"/>
      <c r="F28" s="6"/>
      <c r="G28" s="91"/>
    </row>
    <row r="29" spans="2:7">
      <c r="B29" s="104">
        <f t="shared" si="0"/>
        <v>6</v>
      </c>
      <c r="C29" s="4"/>
      <c r="D29" s="5"/>
      <c r="E29" s="6"/>
      <c r="F29" s="6"/>
      <c r="G29" s="91"/>
    </row>
    <row r="30" spans="2:7">
      <c r="B30" s="104">
        <f t="shared" si="0"/>
        <v>7</v>
      </c>
      <c r="C30" s="4"/>
      <c r="D30" s="5"/>
      <c r="E30" s="6"/>
      <c r="F30" s="6"/>
      <c r="G30" s="91"/>
    </row>
    <row r="31" spans="2:7">
      <c r="B31" s="104">
        <f t="shared" si="0"/>
        <v>8</v>
      </c>
      <c r="C31" s="4"/>
      <c r="D31" s="5"/>
      <c r="E31" s="6"/>
      <c r="F31" s="6"/>
      <c r="G31" s="91"/>
    </row>
    <row r="32" spans="2:7">
      <c r="B32" s="104">
        <f t="shared" si="0"/>
        <v>9</v>
      </c>
      <c r="C32" s="4"/>
      <c r="D32" s="5"/>
      <c r="E32" s="6"/>
      <c r="F32" s="6"/>
      <c r="G32" s="91"/>
    </row>
    <row r="33" spans="2:7">
      <c r="B33" s="104">
        <f t="shared" si="0"/>
        <v>10</v>
      </c>
      <c r="C33" s="4"/>
      <c r="D33" s="5"/>
      <c r="E33" s="6"/>
      <c r="F33" s="6"/>
      <c r="G33" s="91"/>
    </row>
    <row r="34" spans="2:7">
      <c r="B34" s="104">
        <f t="shared" si="0"/>
        <v>11</v>
      </c>
      <c r="C34" s="4"/>
      <c r="D34" s="5"/>
      <c r="E34" s="6"/>
      <c r="F34" s="6"/>
      <c r="G34" s="91"/>
    </row>
    <row r="35" spans="2:7">
      <c r="B35" s="104">
        <f t="shared" si="0"/>
        <v>12</v>
      </c>
      <c r="C35" s="4"/>
      <c r="D35" s="5"/>
      <c r="E35" s="6"/>
      <c r="F35" s="6"/>
      <c r="G35" s="91"/>
    </row>
    <row r="36" spans="2:7">
      <c r="B36" s="104">
        <f t="shared" si="0"/>
        <v>13</v>
      </c>
      <c r="C36" s="4"/>
      <c r="D36" s="5"/>
      <c r="E36" s="6"/>
      <c r="F36" s="6"/>
      <c r="G36" s="91"/>
    </row>
    <row r="37" spans="2:7">
      <c r="B37" s="104">
        <f t="shared" si="0"/>
        <v>14</v>
      </c>
      <c r="C37" s="4"/>
      <c r="D37" s="5"/>
      <c r="E37" s="6"/>
      <c r="F37" s="6"/>
      <c r="G37" s="91"/>
    </row>
    <row r="38" spans="2:7">
      <c r="B38" s="104">
        <f t="shared" si="0"/>
        <v>15</v>
      </c>
      <c r="C38" s="4"/>
      <c r="D38" s="5"/>
      <c r="E38" s="6"/>
      <c r="F38" s="6"/>
      <c r="G38" s="91"/>
    </row>
    <row r="39" spans="2:7">
      <c r="B39" s="104">
        <f t="shared" si="0"/>
        <v>16</v>
      </c>
      <c r="C39" s="4"/>
      <c r="D39" s="5"/>
      <c r="E39" s="6"/>
      <c r="F39" s="6"/>
      <c r="G39" s="91"/>
    </row>
    <row r="40" spans="2:7">
      <c r="B40" s="104">
        <f t="shared" si="0"/>
        <v>17</v>
      </c>
      <c r="C40" s="4"/>
      <c r="D40" s="5"/>
      <c r="E40" s="6"/>
      <c r="F40" s="6"/>
      <c r="G40" s="91"/>
    </row>
    <row r="41" spans="2:7">
      <c r="B41" s="104">
        <f t="shared" si="0"/>
        <v>18</v>
      </c>
      <c r="C41" s="4"/>
      <c r="D41" s="5"/>
      <c r="E41" s="6"/>
      <c r="F41" s="6"/>
      <c r="G41" s="91"/>
    </row>
    <row r="42" spans="2:7">
      <c r="B42" s="104">
        <f t="shared" si="0"/>
        <v>19</v>
      </c>
      <c r="C42" s="4"/>
      <c r="D42" s="5"/>
      <c r="E42" s="6"/>
      <c r="F42" s="6"/>
      <c r="G42" s="91"/>
    </row>
    <row r="43" spans="2:7">
      <c r="B43" s="104">
        <f t="shared" si="0"/>
        <v>20</v>
      </c>
      <c r="C43" s="4"/>
      <c r="D43" s="5"/>
      <c r="E43" s="6"/>
      <c r="F43" s="6"/>
      <c r="G43" s="91"/>
    </row>
    <row r="44" spans="2:7">
      <c r="B44" s="104">
        <f t="shared" si="0"/>
        <v>21</v>
      </c>
      <c r="C44" s="4"/>
      <c r="D44" s="5"/>
      <c r="E44" s="6"/>
      <c r="F44" s="6"/>
      <c r="G44" s="91"/>
    </row>
    <row r="45" spans="2:7">
      <c r="B45" s="104">
        <f t="shared" si="0"/>
        <v>22</v>
      </c>
      <c r="C45" s="4"/>
      <c r="D45" s="5"/>
      <c r="E45" s="6"/>
      <c r="F45" s="6"/>
      <c r="G45" s="91"/>
    </row>
    <row r="46" spans="2:7">
      <c r="B46" s="104">
        <f t="shared" si="0"/>
        <v>23</v>
      </c>
      <c r="C46" s="4"/>
      <c r="D46" s="5"/>
      <c r="E46" s="6"/>
      <c r="F46" s="6"/>
      <c r="G46" s="91"/>
    </row>
    <row r="47" spans="2:7">
      <c r="B47" s="104">
        <f t="shared" si="0"/>
        <v>24</v>
      </c>
      <c r="C47" s="4"/>
      <c r="D47" s="5"/>
      <c r="E47" s="6"/>
      <c r="F47" s="6"/>
      <c r="G47" s="91"/>
    </row>
    <row r="48" spans="2:7">
      <c r="B48" s="104">
        <f t="shared" si="0"/>
        <v>25</v>
      </c>
      <c r="C48" s="4"/>
      <c r="D48" s="5"/>
      <c r="E48" s="6"/>
      <c r="F48" s="6"/>
      <c r="G48" s="91"/>
    </row>
  </sheetData>
  <mergeCells count="7">
    <mergeCell ref="B21:B23"/>
    <mergeCell ref="G19:G20"/>
    <mergeCell ref="B19:B20"/>
    <mergeCell ref="C19:C20"/>
    <mergeCell ref="D19:D20"/>
    <mergeCell ref="E19:E20"/>
    <mergeCell ref="F19:F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Planilla Nacional</vt:lpstr>
      <vt:lpstr>Planilla Extranjero</vt:lpstr>
      <vt:lpstr>Completar SOFSE</vt:lpstr>
      <vt:lpstr>'Planilla Extranjero'!Área_de_impresión</vt:lpstr>
      <vt:lpstr>'Planilla Nacional'!Área_de_impresión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2019-03-25T19:36:07Z</dcterms:modified>
</cp:coreProperties>
</file>