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bookViews>
    <workbookView xWindow="0" yWindow="0" windowWidth="20400" windowHeight="7365"/>
  </bookViews>
  <sheets>
    <sheet name="ANEXO A- Planilla Nacional" sheetId="2" r:id="rId1"/>
    <sheet name="ANEXO B- Planilla Extranjero" sheetId="6" state="hidden" r:id="rId2"/>
    <sheet name="Completar SOFSE" sheetId="4" state="hidden" r:id="rId3"/>
  </sheets>
  <definedNames>
    <definedName name="_xlnm.Print_Area" localSheetId="1">'ANEXO B- Planilla Extranjero'!$B$1:$L$124</definedName>
  </definedNames>
  <calcPr calcId="152511"/>
</workbook>
</file>

<file path=xl/calcChain.xml><?xml version="1.0" encoding="utf-8"?>
<calcChain xmlns="http://schemas.openxmlformats.org/spreadsheetml/2006/main">
  <c r="D7" i="2" l="1"/>
  <c r="D8" i="6" l="1"/>
  <c r="D8" i="2"/>
  <c r="D21" i="2" l="1"/>
  <c r="D119" i="6"/>
  <c r="D118" i="6"/>
  <c r="D117" i="6"/>
  <c r="C15" i="6"/>
  <c r="D15" i="6" s="1"/>
  <c r="D11" i="6"/>
  <c r="D7" i="6"/>
  <c r="D6" i="6"/>
  <c r="D5" i="6"/>
  <c r="H15" i="6"/>
  <c r="D11" i="2"/>
  <c r="D6" i="2"/>
  <c r="D22" i="2"/>
  <c r="D20" i="2"/>
  <c r="D19" i="2"/>
  <c r="D5" i="2"/>
  <c r="B15" i="2"/>
  <c r="G15" i="2" s="1"/>
  <c r="D15" i="2" l="1"/>
  <c r="C15" i="2"/>
  <c r="J15" i="2" s="1"/>
  <c r="E15" i="2"/>
  <c r="F15" i="2"/>
  <c r="E15" i="6"/>
  <c r="G15" i="6"/>
  <c r="L17" i="6"/>
  <c r="L19" i="6"/>
  <c r="F15" i="6"/>
  <c r="C20" i="6"/>
  <c r="F20" i="6" s="1"/>
  <c r="L16" i="6"/>
  <c r="L15" i="6"/>
  <c r="L18" i="6"/>
  <c r="K15" i="2" l="1"/>
  <c r="H20" i="6"/>
  <c r="E20" i="6"/>
  <c r="D20" i="6"/>
  <c r="L23" i="6" s="1"/>
  <c r="G20" i="6"/>
  <c r="C25" i="6"/>
  <c r="L24" i="6" l="1"/>
  <c r="L22" i="6"/>
  <c r="L21" i="6"/>
  <c r="L20" i="6"/>
  <c r="C30" i="6"/>
  <c r="D25" i="6"/>
  <c r="G25" i="6"/>
  <c r="F25" i="6"/>
  <c r="E25" i="6"/>
  <c r="H25" i="6"/>
  <c r="H30" i="6" l="1"/>
  <c r="D30" i="6"/>
  <c r="E30" i="6"/>
  <c r="C35" i="6"/>
  <c r="G30" i="6"/>
  <c r="F30" i="6"/>
  <c r="L25" i="6"/>
  <c r="L26" i="6"/>
  <c r="L28" i="6"/>
  <c r="L29" i="6"/>
  <c r="L27" i="6"/>
  <c r="C40" i="6" l="1"/>
  <c r="G35" i="6"/>
  <c r="F35" i="6"/>
  <c r="D35" i="6"/>
  <c r="H35" i="6"/>
  <c r="E35" i="6"/>
  <c r="L33" i="6"/>
  <c r="L32" i="6"/>
  <c r="L31" i="6"/>
  <c r="L30" i="6"/>
  <c r="L34" i="6"/>
  <c r="C45" i="6" l="1"/>
  <c r="D40" i="6"/>
  <c r="G40" i="6"/>
  <c r="H40" i="6"/>
  <c r="E40" i="6"/>
  <c r="F40" i="6"/>
  <c r="L39" i="6"/>
  <c r="L38" i="6"/>
  <c r="L37" i="6"/>
  <c r="L36" i="6"/>
  <c r="L35" i="6"/>
  <c r="D45" i="6" l="1"/>
  <c r="E45" i="6"/>
  <c r="H45" i="6"/>
  <c r="C50" i="6"/>
  <c r="G45" i="6"/>
  <c r="F45" i="6"/>
  <c r="L43" i="6"/>
  <c r="L42" i="6"/>
  <c r="L44" i="6"/>
  <c r="L40" i="6"/>
  <c r="L41" i="6"/>
  <c r="J16" i="2"/>
  <c r="K17" i="2" s="1"/>
  <c r="K16" i="2"/>
  <c r="L45" i="6" l="1"/>
  <c r="L46" i="6"/>
  <c r="L48" i="6"/>
  <c r="L47" i="6"/>
  <c r="L49" i="6"/>
  <c r="C55" i="6"/>
  <c r="E50" i="6"/>
  <c r="H50" i="6"/>
  <c r="F50" i="6"/>
  <c r="G50" i="6"/>
  <c r="D50" i="6"/>
  <c r="K18" i="2"/>
  <c r="L50" i="6" l="1"/>
  <c r="L54" i="6"/>
  <c r="L53" i="6"/>
  <c r="L51" i="6"/>
  <c r="L52" i="6"/>
  <c r="C60" i="6"/>
  <c r="H55" i="6"/>
  <c r="F55" i="6"/>
  <c r="D55" i="6"/>
  <c r="E55" i="6"/>
  <c r="G55" i="6"/>
  <c r="L69" i="6" l="1"/>
  <c r="L67" i="6"/>
  <c r="L65" i="6"/>
  <c r="L68" i="6"/>
  <c r="L66" i="6"/>
  <c r="L55" i="6"/>
  <c r="L57" i="6"/>
  <c r="L58" i="6"/>
  <c r="L59" i="6"/>
  <c r="L56" i="6"/>
  <c r="C65" i="6"/>
  <c r="C70" i="6" s="1"/>
  <c r="C75" i="6" s="1"/>
  <c r="C80" i="6" s="1"/>
  <c r="C85" i="6" s="1"/>
  <c r="C90" i="6" s="1"/>
  <c r="C95" i="6" s="1"/>
  <c r="C100" i="6" s="1"/>
  <c r="C105" i="6" s="1"/>
  <c r="C110" i="6" s="1"/>
  <c r="G60" i="6"/>
  <c r="E60" i="6"/>
  <c r="F60" i="6"/>
  <c r="H60" i="6"/>
  <c r="D60" i="6"/>
  <c r="L114" i="6" l="1"/>
  <c r="L112" i="6"/>
  <c r="L110" i="6"/>
  <c r="L113" i="6"/>
  <c r="L111" i="6"/>
  <c r="G110" i="6"/>
  <c r="E110" i="6"/>
  <c r="H110" i="6"/>
  <c r="F110" i="6"/>
  <c r="D110" i="6"/>
  <c r="L109" i="6"/>
  <c r="L107" i="6"/>
  <c r="L105" i="6"/>
  <c r="L108" i="6"/>
  <c r="L106" i="6"/>
  <c r="G105" i="6"/>
  <c r="E105" i="6"/>
  <c r="H105" i="6"/>
  <c r="F105" i="6"/>
  <c r="D105" i="6"/>
  <c r="L104" i="6"/>
  <c r="L102" i="6"/>
  <c r="L100" i="6"/>
  <c r="L103" i="6"/>
  <c r="L101" i="6"/>
  <c r="G100" i="6"/>
  <c r="E100" i="6"/>
  <c r="H100" i="6"/>
  <c r="F100" i="6"/>
  <c r="D100" i="6"/>
  <c r="L99" i="6"/>
  <c r="L97" i="6"/>
  <c r="L95" i="6"/>
  <c r="L98" i="6"/>
  <c r="L96" i="6"/>
  <c r="G95" i="6"/>
  <c r="E95" i="6"/>
  <c r="H95" i="6"/>
  <c r="F95" i="6"/>
  <c r="D95" i="6"/>
  <c r="G90" i="6"/>
  <c r="E90" i="6"/>
  <c r="H90" i="6"/>
  <c r="F90" i="6"/>
  <c r="D90" i="6"/>
  <c r="L94" i="6"/>
  <c r="L92" i="6"/>
  <c r="L90" i="6"/>
  <c r="L93" i="6"/>
  <c r="L91" i="6"/>
  <c r="L89" i="6"/>
  <c r="L87" i="6"/>
  <c r="L85" i="6"/>
  <c r="L88" i="6"/>
  <c r="L86" i="6"/>
  <c r="G85" i="6"/>
  <c r="E85" i="6"/>
  <c r="H85" i="6"/>
  <c r="F85" i="6"/>
  <c r="D85" i="6"/>
  <c r="G80" i="6"/>
  <c r="E80" i="6"/>
  <c r="H80" i="6"/>
  <c r="F80" i="6"/>
  <c r="D80" i="6"/>
  <c r="L84" i="6"/>
  <c r="L82" i="6"/>
  <c r="L80" i="6"/>
  <c r="L83" i="6"/>
  <c r="L81" i="6"/>
  <c r="L79" i="6"/>
  <c r="L77" i="6"/>
  <c r="L75" i="6"/>
  <c r="L78" i="6"/>
  <c r="L76" i="6"/>
  <c r="G75" i="6"/>
  <c r="E75" i="6"/>
  <c r="H75" i="6"/>
  <c r="F75" i="6"/>
  <c r="D75" i="6"/>
  <c r="G70" i="6"/>
  <c r="E70" i="6"/>
  <c r="H70" i="6"/>
  <c r="F70" i="6"/>
  <c r="D70" i="6"/>
  <c r="L74" i="6"/>
  <c r="L72" i="6"/>
  <c r="L70" i="6"/>
  <c r="L73" i="6"/>
  <c r="L71" i="6"/>
  <c r="L61" i="6"/>
  <c r="L60" i="6"/>
  <c r="L64" i="6"/>
  <c r="L62" i="6"/>
  <c r="L63" i="6"/>
  <c r="G65" i="6"/>
  <c r="E65" i="6"/>
  <c r="H65" i="6"/>
  <c r="F65" i="6"/>
  <c r="D65" i="6"/>
  <c r="I115" i="6" l="1"/>
</calcChain>
</file>

<file path=xl/sharedStrings.xml><?xml version="1.0" encoding="utf-8"?>
<sst xmlns="http://schemas.openxmlformats.org/spreadsheetml/2006/main" count="194" uniqueCount="70">
  <si>
    <t>TOTAL</t>
  </si>
  <si>
    <t>Tel.:</t>
  </si>
  <si>
    <t>E-Mail:</t>
  </si>
  <si>
    <t>U/M</t>
  </si>
  <si>
    <t>Código</t>
  </si>
  <si>
    <t>Moneda:</t>
  </si>
  <si>
    <t>Plazo de entrega:</t>
  </si>
  <si>
    <t>Mantenimiento de oferta:</t>
  </si>
  <si>
    <t>Razón Social</t>
  </si>
  <si>
    <t>Contratación Directa N°:</t>
  </si>
  <si>
    <t xml:space="preserve">Objeto: </t>
  </si>
  <si>
    <t>Cantidad</t>
  </si>
  <si>
    <t>DETALLE PROVEEDOR</t>
  </si>
  <si>
    <t>Moneda</t>
  </si>
  <si>
    <t>Pesos Argentinos</t>
  </si>
  <si>
    <t>Dólares Estadounidenses</t>
  </si>
  <si>
    <t>Euros</t>
  </si>
  <si>
    <t>Otra</t>
  </si>
  <si>
    <t>Adjudicación :</t>
  </si>
  <si>
    <t>Subtotal</t>
  </si>
  <si>
    <t>I.V.A.</t>
  </si>
  <si>
    <t>Condición de pago:</t>
  </si>
  <si>
    <r>
      <rPr>
        <b/>
        <u/>
        <sz val="11"/>
        <rFont val="Arial"/>
        <family val="2"/>
      </rPr>
      <t>Expediente:</t>
    </r>
    <r>
      <rPr>
        <b/>
        <sz val="11"/>
        <rFont val="Arial"/>
        <family val="2"/>
      </rPr>
      <t xml:space="preserve"> </t>
    </r>
  </si>
  <si>
    <t>Datos  del proveedor a completar</t>
  </si>
  <si>
    <t xml:space="preserve">Según Pliego: </t>
  </si>
  <si>
    <t>Item</t>
  </si>
  <si>
    <t>Clase de Contratación:</t>
  </si>
  <si>
    <t>Expendiente:</t>
  </si>
  <si>
    <t>C.U.I.T.</t>
  </si>
  <si>
    <t>Total</t>
  </si>
  <si>
    <t>Adjudicación:</t>
  </si>
  <si>
    <t>Descripción</t>
  </si>
  <si>
    <t>Precio Unitario</t>
  </si>
  <si>
    <t xml:space="preserve">I.V.A. </t>
  </si>
  <si>
    <t>Subtotal I.V.A. $</t>
  </si>
  <si>
    <t xml:space="preserve">Subtotal </t>
  </si>
  <si>
    <t>Precio</t>
  </si>
  <si>
    <t>Unitario</t>
  </si>
  <si>
    <t>Flete</t>
  </si>
  <si>
    <t>Seguro</t>
  </si>
  <si>
    <t>EXW</t>
  </si>
  <si>
    <t>FCA</t>
  </si>
  <si>
    <t>FOB</t>
  </si>
  <si>
    <t>CFR</t>
  </si>
  <si>
    <t>CIF</t>
  </si>
  <si>
    <t>Lugar de cumplimiento de Incoterm (Ciudad/País):</t>
  </si>
  <si>
    <t>Condición de Pago:</t>
  </si>
  <si>
    <t>Plazo de Entrega:</t>
  </si>
  <si>
    <t>Mantenimiento de Oferta:</t>
  </si>
  <si>
    <t>Inconterm</t>
  </si>
  <si>
    <t>Items a cotizar:</t>
  </si>
  <si>
    <r>
      <rPr>
        <b/>
        <u/>
        <sz val="10"/>
        <rFont val="Arial"/>
        <family val="2"/>
      </rPr>
      <t>Expediente:</t>
    </r>
    <r>
      <rPr>
        <b/>
        <sz val="10"/>
        <rFont val="Arial"/>
        <family val="2"/>
      </rPr>
      <t xml:space="preserve"> </t>
    </r>
  </si>
  <si>
    <t>Identificación Tributaria</t>
  </si>
  <si>
    <t>Refencia de Fábrica</t>
  </si>
  <si>
    <t>Referencia de Fábrica</t>
  </si>
  <si>
    <t>Renglón</t>
  </si>
  <si>
    <t>Lugar de entrega:</t>
  </si>
  <si>
    <t>ANEXO A - PLANILLA COTIZACIÓN BIENES DE ORIGEN NACIONAL / NACIONALIZADOS</t>
  </si>
  <si>
    <t>ANEXO B - PLANILLA COTIZACIÓN BIENES DE ORIGEN EXTRANJERO</t>
  </si>
  <si>
    <t>Directa por Compulsa Abreviada</t>
  </si>
  <si>
    <t>Según Artículo 117 del R.C.C.</t>
  </si>
  <si>
    <t>Según artículo 7° del PCP</t>
  </si>
  <si>
    <t>Según artículo 8° del PCP</t>
  </si>
  <si>
    <t>c/u</t>
  </si>
  <si>
    <t>42/2019</t>
  </si>
  <si>
    <t>EX-2019-56340395- -APN-SG#SOFSE</t>
  </si>
  <si>
    <t>Adquisición de plataforma de trabajo autopropulsada</t>
  </si>
  <si>
    <t>Según artículo 31° del PCP</t>
  </si>
  <si>
    <t>PLATAFORMA DE TRABAJO AUTOPROPULSADA Altura de trabajo mínima 21 mts hasta 25 mts</t>
  </si>
  <si>
    <t>ACT701-000016N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</si>
</sst>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$-2C0A]#,###.00;[Red]\([$$-2C0A]#,###.00\)"/>
    <numFmt numFmtId="165" formatCode="_ &quot;$ &quot;* #,##0.00_ ;_ &quot;$ &quot;* \-#,##0.00_ ;_ &quot;$ &quot;* \-??_ ;_ @_ 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name val="Arial"/>
      <family val="2"/>
    </font>
    <font>
      <b/>
      <u/>
      <sz val="10"/>
      <color theme="1"/>
      <name val="Arial"/>
      <family val="2"/>
    </font>
    <font>
      <sz val="10"/>
      <name val="Mangal"/>
      <family val="2"/>
    </font>
    <font>
      <sz val="11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0"/>
      <name val="Arial"/>
      <family val="2"/>
    </font>
    <font>
      <b/>
      <i/>
      <u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5F97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Up">
        <bgColor auto="1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1" fillId="0" borderId="0" applyFill="0" applyBorder="0" applyAlignment="0" applyProtection="0"/>
  </cellStyleXfs>
  <cellXfs count="221">
    <xf numFmtId="0" fontId="0" fillId="0" borderId="0" xfId="0"/>
    <xf numFmtId="0" fontId="7" fillId="6" borderId="0" xfId="0" applyFont="1" applyFill="1" applyBorder="1" applyProtection="1">
      <protection locked="0"/>
    </xf>
    <xf numFmtId="0" fontId="1" fillId="6" borderId="7" xfId="1" applyFont="1" applyFill="1" applyBorder="1" applyAlignment="1" applyProtection="1">
      <alignment horizontal="center"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4" fontId="6" fillId="6" borderId="15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22" xfId="0" applyFont="1" applyFill="1" applyBorder="1" applyAlignment="1" applyProtection="1">
      <alignment horizontal="center" vertical="center"/>
      <protection hidden="1"/>
    </xf>
    <xf numFmtId="0" fontId="1" fillId="6" borderId="22" xfId="1" applyFont="1" applyFill="1" applyBorder="1" applyAlignment="1" applyProtection="1">
      <alignment horizontal="center" vertical="center" wrapText="1"/>
      <protection hidden="1"/>
    </xf>
    <xf numFmtId="0" fontId="6" fillId="6" borderId="22" xfId="0" applyFont="1" applyFill="1" applyBorder="1" applyAlignment="1" applyProtection="1">
      <alignment horizontal="center" vertical="center" wrapText="1"/>
      <protection hidden="1"/>
    </xf>
    <xf numFmtId="0" fontId="5" fillId="6" borderId="6" xfId="1" applyFont="1" applyFill="1" applyBorder="1" applyAlignment="1" applyProtection="1">
      <alignment vertical="center"/>
      <protection hidden="1"/>
    </xf>
    <xf numFmtId="0" fontId="7" fillId="6" borderId="0" xfId="0" applyFont="1" applyFill="1" applyBorder="1" applyProtection="1">
      <protection hidden="1"/>
    </xf>
    <xf numFmtId="0" fontId="9" fillId="6" borderId="29" xfId="1" applyFont="1" applyFill="1" applyBorder="1" applyAlignment="1" applyProtection="1">
      <alignment horizontal="left" vertical="center" wrapText="1"/>
      <protection hidden="1"/>
    </xf>
    <xf numFmtId="0" fontId="9" fillId="6" borderId="29" xfId="1" applyFont="1" applyFill="1" applyBorder="1" applyAlignment="1" applyProtection="1">
      <alignment horizontal="left" vertical="center"/>
      <protection hidden="1"/>
    </xf>
    <xf numFmtId="0" fontId="9" fillId="6" borderId="29" xfId="1" applyFont="1" applyFill="1" applyBorder="1" applyAlignment="1" applyProtection="1">
      <alignment vertical="center" wrapText="1"/>
      <protection locked="0"/>
    </xf>
    <xf numFmtId="0" fontId="7" fillId="6" borderId="14" xfId="0" applyFont="1" applyFill="1" applyBorder="1" applyProtection="1">
      <protection locked="0"/>
    </xf>
    <xf numFmtId="0" fontId="7" fillId="6" borderId="33" xfId="0" applyFont="1" applyFill="1" applyBorder="1" applyProtection="1">
      <protection locked="0"/>
    </xf>
    <xf numFmtId="0" fontId="9" fillId="6" borderId="6" xfId="1" applyFont="1" applyFill="1" applyBorder="1" applyAlignment="1" applyProtection="1">
      <alignment vertical="center"/>
      <protection hidden="1"/>
    </xf>
    <xf numFmtId="0" fontId="3" fillId="5" borderId="0" xfId="1" applyFont="1" applyFill="1" applyBorder="1" applyAlignment="1" applyProtection="1">
      <alignment vertical="center"/>
      <protection hidden="1"/>
    </xf>
    <xf numFmtId="0" fontId="7" fillId="6" borderId="9" xfId="0" applyFont="1" applyFill="1" applyBorder="1" applyProtection="1">
      <protection hidden="1"/>
    </xf>
    <xf numFmtId="0" fontId="7" fillId="6" borderId="10" xfId="0" applyFont="1" applyFill="1" applyBorder="1" applyProtection="1">
      <protection hidden="1"/>
    </xf>
    <xf numFmtId="0" fontId="3" fillId="5" borderId="10" xfId="1" applyFont="1" applyFill="1" applyBorder="1" applyAlignment="1" applyProtection="1">
      <alignment horizontal="center"/>
      <protection hidden="1"/>
    </xf>
    <xf numFmtId="0" fontId="7" fillId="6" borderId="35" xfId="0" applyFont="1" applyFill="1" applyBorder="1" applyProtection="1">
      <protection locked="0"/>
    </xf>
    <xf numFmtId="4" fontId="6" fillId="6" borderId="30" xfId="0" applyNumberFormat="1" applyFont="1" applyFill="1" applyBorder="1" applyAlignment="1" applyProtection="1">
      <alignment horizontal="right" vertical="center" wrapText="1"/>
    </xf>
    <xf numFmtId="0" fontId="1" fillId="4" borderId="6" xfId="1" applyFont="1" applyFill="1" applyBorder="1" applyProtection="1">
      <protection hidden="1"/>
    </xf>
    <xf numFmtId="0" fontId="1" fillId="4" borderId="0" xfId="1" applyFont="1" applyFill="1" applyBorder="1" applyProtection="1">
      <protection hidden="1"/>
    </xf>
    <xf numFmtId="0" fontId="1" fillId="4" borderId="0" xfId="1" applyFont="1" applyFill="1" applyBorder="1" applyAlignment="1" applyProtection="1">
      <alignment horizontal="left" vertical="center"/>
      <protection hidden="1"/>
    </xf>
    <xf numFmtId="0" fontId="1" fillId="4" borderId="18" xfId="1" applyFont="1" applyFill="1" applyBorder="1" applyAlignment="1" applyProtection="1">
      <alignment horizontal="left" vertical="center"/>
      <protection hidden="1"/>
    </xf>
    <xf numFmtId="0" fontId="1" fillId="4" borderId="9" xfId="1" applyFont="1" applyFill="1" applyBorder="1" applyProtection="1">
      <protection hidden="1"/>
    </xf>
    <xf numFmtId="0" fontId="1" fillId="4" borderId="10" xfId="1" applyFont="1" applyFill="1" applyBorder="1" applyProtection="1">
      <protection hidden="1"/>
    </xf>
    <xf numFmtId="0" fontId="1" fillId="4" borderId="10" xfId="1" applyFont="1" applyFill="1" applyBorder="1" applyAlignment="1" applyProtection="1">
      <alignment horizontal="left" vertical="center"/>
      <protection hidden="1"/>
    </xf>
    <xf numFmtId="0" fontId="1" fillId="4" borderId="17" xfId="1" applyFont="1" applyFill="1" applyBorder="1" applyAlignment="1" applyProtection="1">
      <alignment horizontal="left" vertical="center"/>
      <protection hidden="1"/>
    </xf>
    <xf numFmtId="0" fontId="7" fillId="7" borderId="0" xfId="0" applyFont="1" applyFill="1" applyProtection="1">
      <protection hidden="1"/>
    </xf>
    <xf numFmtId="0" fontId="7" fillId="5" borderId="0" xfId="0" applyFont="1" applyFill="1" applyProtection="1">
      <protection hidden="1"/>
    </xf>
    <xf numFmtId="0" fontId="8" fillId="5" borderId="0" xfId="0" applyFont="1" applyFill="1" applyProtection="1">
      <protection hidden="1"/>
    </xf>
    <xf numFmtId="0" fontId="7" fillId="5" borderId="24" xfId="0" applyFont="1" applyFill="1" applyBorder="1" applyProtection="1">
      <protection hidden="1"/>
    </xf>
    <xf numFmtId="0" fontId="7" fillId="5" borderId="25" xfId="0" applyFont="1" applyFill="1" applyBorder="1" applyProtection="1">
      <protection hidden="1"/>
    </xf>
    <xf numFmtId="10" fontId="7" fillId="5" borderId="31" xfId="0" applyNumberFormat="1" applyFont="1" applyFill="1" applyBorder="1" applyProtection="1">
      <protection hidden="1"/>
    </xf>
    <xf numFmtId="0" fontId="7" fillId="5" borderId="27" xfId="0" applyFont="1" applyFill="1" applyBorder="1" applyProtection="1">
      <protection hidden="1"/>
    </xf>
    <xf numFmtId="0" fontId="7" fillId="5" borderId="0" xfId="0" applyFont="1" applyFill="1" applyBorder="1" applyProtection="1">
      <protection hidden="1"/>
    </xf>
    <xf numFmtId="9" fontId="7" fillId="5" borderId="26" xfId="0" applyNumberFormat="1" applyFont="1" applyFill="1" applyBorder="1" applyProtection="1">
      <protection hidden="1"/>
    </xf>
    <xf numFmtId="0" fontId="7" fillId="5" borderId="26" xfId="0" applyFont="1" applyFill="1" applyBorder="1" applyProtection="1">
      <protection hidden="1"/>
    </xf>
    <xf numFmtId="0" fontId="7" fillId="5" borderId="28" xfId="0" applyFont="1" applyFill="1" applyBorder="1" applyProtection="1">
      <protection hidden="1"/>
    </xf>
    <xf numFmtId="0" fontId="7" fillId="5" borderId="8" xfId="0" applyFont="1" applyFill="1" applyBorder="1" applyProtection="1">
      <protection hidden="1"/>
    </xf>
    <xf numFmtId="0" fontId="7" fillId="5" borderId="32" xfId="0" applyFont="1" applyFill="1" applyBorder="1" applyProtection="1">
      <protection hidden="1"/>
    </xf>
    <xf numFmtId="0" fontId="1" fillId="6" borderId="0" xfId="1" applyFont="1" applyFill="1" applyProtection="1">
      <protection locked="0"/>
    </xf>
    <xf numFmtId="0" fontId="1" fillId="6" borderId="0" xfId="1" applyFont="1" applyFill="1" applyAlignment="1" applyProtection="1">
      <alignment horizontal="left" vertical="center"/>
      <protection locked="0"/>
    </xf>
    <xf numFmtId="4" fontId="6" fillId="6" borderId="52" xfId="0" applyNumberFormat="1" applyFont="1" applyFill="1" applyBorder="1" applyAlignment="1" applyProtection="1">
      <alignment horizontal="right" vertical="center" wrapText="1"/>
    </xf>
    <xf numFmtId="4" fontId="6" fillId="6" borderId="15" xfId="0" applyNumberFormat="1" applyFont="1" applyFill="1" applyBorder="1" applyAlignment="1" applyProtection="1">
      <alignment horizontal="right" vertical="center" wrapText="1"/>
    </xf>
    <xf numFmtId="4" fontId="6" fillId="6" borderId="22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48" xfId="0" applyNumberFormat="1" applyFont="1" applyFill="1" applyBorder="1" applyAlignment="1" applyProtection="1">
      <alignment horizontal="right" vertical="center" wrapText="1"/>
    </xf>
    <xf numFmtId="4" fontId="6" fillId="6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50" xfId="0" applyNumberFormat="1" applyFont="1" applyFill="1" applyBorder="1" applyAlignment="1" applyProtection="1">
      <alignment horizontal="right" vertical="center" wrapText="1"/>
    </xf>
    <xf numFmtId="0" fontId="10" fillId="5" borderId="0" xfId="0" applyFont="1" applyFill="1" applyProtection="1">
      <protection hidden="1"/>
    </xf>
    <xf numFmtId="10" fontId="6" fillId="6" borderId="15" xfId="3" applyNumberFormat="1" applyFont="1" applyFill="1" applyBorder="1" applyAlignment="1" applyProtection="1">
      <alignment horizontal="right" vertical="center" wrapText="1"/>
      <protection locked="0"/>
    </xf>
    <xf numFmtId="0" fontId="3" fillId="6" borderId="6" xfId="1" applyFont="1" applyFill="1" applyBorder="1" applyAlignment="1" applyProtection="1">
      <alignment vertical="center"/>
      <protection hidden="1"/>
    </xf>
    <xf numFmtId="0" fontId="13" fillId="6" borderId="29" xfId="1" applyFont="1" applyFill="1" applyBorder="1" applyAlignment="1" applyProtection="1">
      <alignment horizontal="left" vertical="center" wrapText="1"/>
      <protection hidden="1"/>
    </xf>
    <xf numFmtId="0" fontId="13" fillId="6" borderId="29" xfId="1" applyFont="1" applyFill="1" applyBorder="1" applyAlignment="1" applyProtection="1">
      <alignment horizontal="left" vertical="center"/>
      <protection hidden="1"/>
    </xf>
    <xf numFmtId="0" fontId="13" fillId="6" borderId="6" xfId="1" applyFont="1" applyFill="1" applyBorder="1" applyAlignment="1" applyProtection="1">
      <alignment vertical="center"/>
      <protection hidden="1"/>
    </xf>
    <xf numFmtId="4" fontId="6" fillId="6" borderId="7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29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16" xfId="0" applyNumberFormat="1" applyFont="1" applyFill="1" applyBorder="1" applyAlignment="1" applyProtection="1">
      <alignment horizontal="right" vertical="center" wrapText="1"/>
      <protection locked="0"/>
    </xf>
    <xf numFmtId="4" fontId="14" fillId="6" borderId="12" xfId="2" applyNumberFormat="1" applyFont="1" applyFill="1" applyBorder="1" applyAlignment="1" applyProtection="1">
      <alignment horizontal="right" vertical="center"/>
      <protection locked="0"/>
    </xf>
    <xf numFmtId="4" fontId="6" fillId="6" borderId="51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10" xfId="1" applyFont="1" applyFill="1" applyBorder="1" applyAlignment="1" applyProtection="1">
      <alignment horizontal="left" vertical="center"/>
    </xf>
    <xf numFmtId="0" fontId="3" fillId="6" borderId="0" xfId="1" applyFont="1" applyFill="1" applyBorder="1" applyAlignment="1" applyProtection="1">
      <alignment vertical="center" wrapText="1"/>
      <protection hidden="1"/>
    </xf>
    <xf numFmtId="0" fontId="3" fillId="6" borderId="6" xfId="1" applyFont="1" applyFill="1" applyBorder="1" applyAlignment="1" applyProtection="1">
      <alignment vertical="center" wrapText="1"/>
      <protection hidden="1"/>
    </xf>
    <xf numFmtId="0" fontId="1" fillId="6" borderId="37" xfId="1" applyFont="1" applyFill="1" applyBorder="1" applyAlignment="1" applyProtection="1">
      <alignment horizontal="center" vertical="center"/>
      <protection hidden="1"/>
    </xf>
    <xf numFmtId="0" fontId="1" fillId="6" borderId="45" xfId="1" applyFont="1" applyFill="1" applyBorder="1" applyAlignment="1" applyProtection="1">
      <alignment horizontal="center" vertical="center"/>
      <protection hidden="1"/>
    </xf>
    <xf numFmtId="0" fontId="13" fillId="6" borderId="29" xfId="1" applyFont="1" applyFill="1" applyBorder="1" applyAlignment="1" applyProtection="1">
      <alignment vertical="center" wrapText="1"/>
    </xf>
    <xf numFmtId="0" fontId="13" fillId="6" borderId="16" xfId="1" applyFont="1" applyFill="1" applyBorder="1" applyAlignment="1" applyProtection="1">
      <alignment horizontal="center" vertical="center" wrapText="1"/>
    </xf>
    <xf numFmtId="4" fontId="6" fillId="8" borderId="15" xfId="0" applyNumberFormat="1" applyFont="1" applyFill="1" applyBorder="1" applyAlignment="1" applyProtection="1">
      <alignment horizontal="right" vertical="center" wrapText="1"/>
    </xf>
    <xf numFmtId="4" fontId="14" fillId="8" borderId="15" xfId="2" applyNumberFormat="1" applyFont="1" applyFill="1" applyBorder="1" applyAlignment="1" applyProtection="1">
      <alignment horizontal="right" vertical="center"/>
    </xf>
    <xf numFmtId="4" fontId="6" fillId="8" borderId="22" xfId="0" applyNumberFormat="1" applyFont="1" applyFill="1" applyBorder="1" applyAlignment="1" applyProtection="1">
      <alignment horizontal="right" vertical="center" wrapText="1"/>
    </xf>
    <xf numFmtId="4" fontId="14" fillId="8" borderId="22" xfId="2" applyNumberFormat="1" applyFont="1" applyFill="1" applyBorder="1" applyAlignment="1" applyProtection="1">
      <alignment horizontal="right" vertical="center"/>
    </xf>
    <xf numFmtId="0" fontId="3" fillId="6" borderId="43" xfId="1" applyFont="1" applyFill="1" applyBorder="1" applyAlignment="1" applyProtection="1">
      <alignment horizontal="center" vertical="center"/>
    </xf>
    <xf numFmtId="0" fontId="3" fillId="6" borderId="44" xfId="1" applyFont="1" applyFill="1" applyBorder="1" applyAlignment="1" applyProtection="1">
      <alignment horizontal="center" vertical="center"/>
    </xf>
    <xf numFmtId="0" fontId="3" fillId="6" borderId="39" xfId="1" applyFont="1" applyFill="1" applyBorder="1" applyAlignment="1" applyProtection="1">
      <alignment horizontal="center" vertical="center"/>
    </xf>
    <xf numFmtId="0" fontId="3" fillId="6" borderId="37" xfId="1" applyFont="1" applyFill="1" applyBorder="1" applyAlignment="1" applyProtection="1">
      <alignment horizontal="center" vertical="center"/>
    </xf>
    <xf numFmtId="0" fontId="1" fillId="6" borderId="18" xfId="1" applyFont="1" applyFill="1" applyBorder="1" applyAlignment="1" applyProtection="1">
      <alignment horizontal="left" vertical="center" wrapText="1"/>
      <protection hidden="1"/>
    </xf>
    <xf numFmtId="0" fontId="12" fillId="5" borderId="0" xfId="1" applyFont="1" applyFill="1" applyBorder="1" applyAlignment="1" applyProtection="1">
      <alignment vertical="center"/>
      <protection hidden="1"/>
    </xf>
    <xf numFmtId="0" fontId="3" fillId="6" borderId="17" xfId="1" applyFont="1" applyFill="1" applyBorder="1" applyAlignment="1" applyProtection="1">
      <alignment vertical="center" wrapText="1"/>
      <protection hidden="1"/>
    </xf>
    <xf numFmtId="0" fontId="2" fillId="3" borderId="10" xfId="1" applyFont="1" applyFill="1" applyBorder="1" applyAlignment="1" applyProtection="1">
      <alignment horizontal="right" vertical="center"/>
      <protection hidden="1"/>
    </xf>
    <xf numFmtId="4" fontId="2" fillId="3" borderId="10" xfId="2" applyNumberFormat="1" applyFont="1" applyFill="1" applyBorder="1" applyAlignment="1" applyProtection="1">
      <alignment horizontal="right" vertical="center"/>
      <protection locked="0"/>
    </xf>
    <xf numFmtId="4" fontId="2" fillId="3" borderId="10" xfId="2" applyNumberFormat="1" applyFont="1" applyFill="1" applyBorder="1" applyAlignment="1" applyProtection="1">
      <alignment horizontal="right" vertical="center"/>
    </xf>
    <xf numFmtId="43" fontId="2" fillId="3" borderId="17" xfId="4" applyFont="1" applyFill="1" applyBorder="1" applyAlignment="1" applyProtection="1">
      <alignment vertical="center"/>
    </xf>
    <xf numFmtId="4" fontId="2" fillId="3" borderId="17" xfId="2" applyNumberFormat="1" applyFont="1" applyFill="1" applyBorder="1" applyAlignment="1" applyProtection="1">
      <alignment vertical="center"/>
    </xf>
    <xf numFmtId="0" fontId="1" fillId="2" borderId="22" xfId="1" applyFont="1" applyFill="1" applyBorder="1" applyAlignment="1" applyProtection="1">
      <alignment horizontal="center" vertical="center"/>
      <protection hidden="1"/>
    </xf>
    <xf numFmtId="0" fontId="16" fillId="7" borderId="0" xfId="0" applyFont="1" applyFill="1" applyProtection="1">
      <protection hidden="1"/>
    </xf>
    <xf numFmtId="0" fontId="1" fillId="6" borderId="4" xfId="1" applyFont="1" applyFill="1" applyBorder="1" applyAlignment="1" applyProtection="1">
      <alignment horizontal="left" vertical="center"/>
    </xf>
    <xf numFmtId="0" fontId="18" fillId="5" borderId="0" xfId="0" applyFont="1" applyFill="1" applyProtection="1">
      <protection hidden="1"/>
    </xf>
    <xf numFmtId="0" fontId="13" fillId="5" borderId="0" xfId="1" applyFont="1" applyFill="1" applyBorder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vertical="center"/>
      <protection hidden="1"/>
    </xf>
    <xf numFmtId="0" fontId="1" fillId="4" borderId="1" xfId="1" applyFont="1" applyFill="1" applyBorder="1" applyProtection="1">
      <protection hidden="1"/>
    </xf>
    <xf numFmtId="0" fontId="1" fillId="4" borderId="2" xfId="1" applyFont="1" applyFill="1" applyBorder="1" applyProtection="1">
      <protection hidden="1"/>
    </xf>
    <xf numFmtId="0" fontId="1" fillId="4" borderId="2" xfId="1" applyFont="1" applyFill="1" applyBorder="1" applyAlignment="1" applyProtection="1">
      <alignment horizontal="left" vertical="center"/>
      <protection hidden="1"/>
    </xf>
    <xf numFmtId="0" fontId="1" fillId="4" borderId="3" xfId="1" applyFont="1" applyFill="1" applyBorder="1" applyAlignment="1" applyProtection="1">
      <alignment horizontal="left" vertical="center"/>
      <protection hidden="1"/>
    </xf>
    <xf numFmtId="0" fontId="7" fillId="5" borderId="0" xfId="0" applyFont="1" applyFill="1" applyBorder="1" applyAlignment="1" applyProtection="1">
      <alignment horizontal="left"/>
      <protection hidden="1"/>
    </xf>
    <xf numFmtId="0" fontId="6" fillId="6" borderId="15" xfId="0" applyFont="1" applyFill="1" applyBorder="1" applyAlignment="1" applyProtection="1">
      <alignment horizontal="center" vertical="justify" wrapText="1"/>
      <protection hidden="1"/>
    </xf>
    <xf numFmtId="4" fontId="2" fillId="3" borderId="17" xfId="2" applyNumberFormat="1" applyFont="1" applyFill="1" applyBorder="1" applyAlignment="1" applyProtection="1">
      <alignment horizontal="right" vertical="center"/>
    </xf>
    <xf numFmtId="49" fontId="6" fillId="6" borderId="15" xfId="0" applyNumberFormat="1" applyFont="1" applyFill="1" applyBorder="1" applyAlignment="1" applyProtection="1">
      <alignment horizontal="center" vertical="center" wrapText="1"/>
      <protection hidden="1"/>
    </xf>
    <xf numFmtId="0" fontId="9" fillId="6" borderId="6" xfId="1" applyFont="1" applyFill="1" applyBorder="1" applyAlignment="1" applyProtection="1">
      <alignment horizontal="left" vertical="center"/>
      <protection hidden="1"/>
    </xf>
    <xf numFmtId="0" fontId="9" fillId="6" borderId="0" xfId="1" applyFont="1" applyFill="1" applyBorder="1" applyAlignment="1" applyProtection="1">
      <alignment horizontal="left" vertical="center"/>
      <protection hidden="1"/>
    </xf>
    <xf numFmtId="0" fontId="9" fillId="6" borderId="7" xfId="1" applyFont="1" applyFill="1" applyBorder="1" applyAlignment="1" applyProtection="1">
      <alignment horizontal="left" vertical="center" wrapText="1"/>
      <protection hidden="1"/>
    </xf>
    <xf numFmtId="0" fontId="9" fillId="6" borderId="29" xfId="1" applyFont="1" applyFill="1" applyBorder="1" applyAlignment="1" applyProtection="1">
      <alignment horizontal="left" vertical="center" wrapText="1"/>
      <protection hidden="1"/>
    </xf>
    <xf numFmtId="0" fontId="12" fillId="6" borderId="36" xfId="1" applyFont="1" applyFill="1" applyBorder="1" applyAlignment="1" applyProtection="1">
      <alignment horizontal="center" vertical="center"/>
      <protection locked="0"/>
    </xf>
    <xf numFmtId="0" fontId="12" fillId="6" borderId="34" xfId="1" applyFont="1" applyFill="1" applyBorder="1" applyAlignment="1" applyProtection="1">
      <alignment horizontal="center" vertical="center"/>
      <protection locked="0"/>
    </xf>
    <xf numFmtId="0" fontId="12" fillId="6" borderId="41" xfId="1" applyFont="1" applyFill="1" applyBorder="1" applyAlignment="1" applyProtection="1">
      <alignment horizontal="center" vertical="center"/>
      <protection locked="0"/>
    </xf>
    <xf numFmtId="0" fontId="12" fillId="6" borderId="39" xfId="1" applyFont="1" applyFill="1" applyBorder="1" applyAlignment="1" applyProtection="1">
      <alignment horizontal="center" vertical="center" wrapText="1"/>
      <protection locked="0"/>
    </xf>
    <xf numFmtId="0" fontId="12" fillId="6" borderId="2" xfId="1" applyFont="1" applyFill="1" applyBorder="1" applyAlignment="1" applyProtection="1">
      <alignment horizontal="center" vertical="center" wrapText="1"/>
      <protection locked="0"/>
    </xf>
    <xf numFmtId="0" fontId="12" fillId="6" borderId="3" xfId="1" applyFont="1" applyFill="1" applyBorder="1" applyAlignment="1" applyProtection="1">
      <alignment horizontal="center" vertical="center" wrapText="1"/>
      <protection locked="0"/>
    </xf>
    <xf numFmtId="0" fontId="12" fillId="6" borderId="28" xfId="1" applyFont="1" applyFill="1" applyBorder="1" applyAlignment="1" applyProtection="1">
      <alignment horizontal="center" vertical="center" wrapText="1"/>
      <protection locked="0"/>
    </xf>
    <xf numFmtId="0" fontId="12" fillId="6" borderId="8" xfId="1" applyFont="1" applyFill="1" applyBorder="1" applyAlignment="1" applyProtection="1">
      <alignment horizontal="center" vertical="center" wrapText="1"/>
      <protection locked="0"/>
    </xf>
    <xf numFmtId="0" fontId="12" fillId="6" borderId="40" xfId="1" applyFont="1" applyFill="1" applyBorder="1" applyAlignment="1" applyProtection="1">
      <alignment horizontal="center" vertical="center" wrapText="1"/>
      <protection locked="0"/>
    </xf>
    <xf numFmtId="0" fontId="12" fillId="6" borderId="36" xfId="1" applyFont="1" applyFill="1" applyBorder="1" applyAlignment="1" applyProtection="1">
      <alignment horizontal="center" vertical="justify"/>
      <protection locked="0"/>
    </xf>
    <xf numFmtId="0" fontId="12" fillId="6" borderId="34" xfId="1" applyFont="1" applyFill="1" applyBorder="1" applyAlignment="1" applyProtection="1">
      <alignment horizontal="center" vertical="justify"/>
      <protection locked="0"/>
    </xf>
    <xf numFmtId="0" fontId="12" fillId="6" borderId="41" xfId="1" applyFont="1" applyFill="1" applyBorder="1" applyAlignment="1" applyProtection="1">
      <alignment horizontal="center" vertical="justify"/>
      <protection locked="0"/>
    </xf>
    <xf numFmtId="0" fontId="12" fillId="6" borderId="2" xfId="1" applyFont="1" applyFill="1" applyBorder="1" applyAlignment="1" applyProtection="1">
      <alignment horizontal="left" vertical="center" wrapText="1"/>
      <protection hidden="1"/>
    </xf>
    <xf numFmtId="0" fontId="12" fillId="6" borderId="3" xfId="1" applyFont="1" applyFill="1" applyBorder="1" applyAlignment="1" applyProtection="1">
      <alignment horizontal="left" vertical="center" wrapText="1"/>
      <protection hidden="1"/>
    </xf>
    <xf numFmtId="0" fontId="15" fillId="6" borderId="0" xfId="0" applyFont="1" applyFill="1" applyBorder="1" applyAlignment="1" applyProtection="1">
      <alignment horizontal="left" vertical="center" wrapText="1"/>
      <protection hidden="1"/>
    </xf>
    <xf numFmtId="0" fontId="15" fillId="6" borderId="18" xfId="0" applyFont="1" applyFill="1" applyBorder="1" applyAlignment="1" applyProtection="1">
      <alignment horizontal="left" vertical="center" wrapText="1"/>
      <protection hidden="1"/>
    </xf>
    <xf numFmtId="0" fontId="12" fillId="6" borderId="0" xfId="1" applyFont="1" applyFill="1" applyBorder="1" applyAlignment="1" applyProtection="1">
      <alignment horizontal="left" vertical="center" wrapText="1"/>
      <protection hidden="1"/>
    </xf>
    <xf numFmtId="0" fontId="12" fillId="6" borderId="18" xfId="1" applyFont="1" applyFill="1" applyBorder="1" applyAlignment="1" applyProtection="1">
      <alignment horizontal="left" vertical="center" wrapText="1"/>
      <protection hidden="1"/>
    </xf>
    <xf numFmtId="0" fontId="5" fillId="6" borderId="9" xfId="1" applyFont="1" applyFill="1" applyBorder="1" applyAlignment="1" applyProtection="1">
      <alignment horizontal="center"/>
    </xf>
    <xf numFmtId="0" fontId="5" fillId="6" borderId="10" xfId="1" applyFont="1" applyFill="1" applyBorder="1" applyAlignment="1" applyProtection="1">
      <alignment horizontal="center"/>
    </xf>
    <xf numFmtId="0" fontId="5" fillId="6" borderId="17" xfId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2" borderId="18" xfId="1" applyFont="1" applyFill="1" applyBorder="1" applyAlignment="1" applyProtection="1">
      <alignment horizontal="center" vertical="center"/>
      <protection locked="0"/>
    </xf>
    <xf numFmtId="0" fontId="2" fillId="2" borderId="9" xfId="1" applyFont="1" applyFill="1" applyBorder="1" applyAlignment="1" applyProtection="1">
      <alignment horizontal="center" vertical="center"/>
      <protection locked="0"/>
    </xf>
    <xf numFmtId="0" fontId="2" fillId="2" borderId="10" xfId="1" applyFont="1" applyFill="1" applyBorder="1" applyAlignment="1" applyProtection="1">
      <alignment horizontal="center" vertical="center"/>
      <protection locked="0"/>
    </xf>
    <xf numFmtId="0" fontId="2" fillId="2" borderId="17" xfId="1" applyFont="1" applyFill="1" applyBorder="1" applyAlignment="1" applyProtection="1">
      <alignment horizontal="center" vertical="center"/>
      <protection locked="0"/>
    </xf>
    <xf numFmtId="0" fontId="17" fillId="5" borderId="5" xfId="1" applyFont="1" applyFill="1" applyBorder="1" applyAlignment="1" applyProtection="1">
      <alignment horizontal="left" vertical="center"/>
      <protection hidden="1"/>
    </xf>
    <xf numFmtId="0" fontId="17" fillId="5" borderId="4" xfId="1" applyFont="1" applyFill="1" applyBorder="1" applyAlignment="1" applyProtection="1">
      <alignment horizontal="left" vertical="center"/>
      <protection hidden="1"/>
    </xf>
    <xf numFmtId="0" fontId="3" fillId="6" borderId="23" xfId="1" applyFont="1" applyFill="1" applyBorder="1" applyAlignment="1" applyProtection="1">
      <alignment horizontal="center" vertical="center"/>
      <protection hidden="1"/>
    </xf>
    <xf numFmtId="0" fontId="3" fillId="6" borderId="14" xfId="1" applyFont="1" applyFill="1" applyBorder="1" applyAlignment="1" applyProtection="1">
      <alignment horizontal="center" vertical="center"/>
      <protection hidden="1"/>
    </xf>
    <xf numFmtId="0" fontId="9" fillId="6" borderId="6" xfId="1" applyFont="1" applyFill="1" applyBorder="1" applyAlignment="1" applyProtection="1">
      <alignment horizontal="left" vertical="center" wrapText="1"/>
      <protection hidden="1"/>
    </xf>
    <xf numFmtId="0" fontId="9" fillId="6" borderId="0" xfId="1" applyFont="1" applyFill="1" applyBorder="1" applyAlignment="1" applyProtection="1">
      <alignment horizontal="left" vertical="center" wrapText="1"/>
      <protection hidden="1"/>
    </xf>
    <xf numFmtId="0" fontId="3" fillId="6" borderId="37" xfId="1" applyFont="1" applyFill="1" applyBorder="1" applyAlignment="1" applyProtection="1">
      <alignment horizontal="center" vertical="center"/>
      <protection hidden="1"/>
    </xf>
    <xf numFmtId="0" fontId="3" fillId="6" borderId="38" xfId="1" applyFont="1" applyFill="1" applyBorder="1" applyAlignment="1" applyProtection="1">
      <alignment horizontal="center" vertical="center"/>
      <protection hidden="1"/>
    </xf>
    <xf numFmtId="0" fontId="3" fillId="6" borderId="11" xfId="1" applyFont="1" applyFill="1" applyBorder="1" applyAlignment="1" applyProtection="1">
      <alignment horizontal="center" vertical="center"/>
      <protection hidden="1"/>
    </xf>
    <xf numFmtId="0" fontId="3" fillId="6" borderId="12" xfId="1" applyFont="1" applyFill="1" applyBorder="1" applyAlignment="1" applyProtection="1">
      <alignment horizontal="center" vertical="center"/>
      <protection hidden="1"/>
    </xf>
    <xf numFmtId="0" fontId="3" fillId="6" borderId="28" xfId="1" applyFont="1" applyFill="1" applyBorder="1" applyAlignment="1" applyProtection="1">
      <alignment horizontal="center" vertical="center"/>
      <protection hidden="1"/>
    </xf>
    <xf numFmtId="0" fontId="3" fillId="6" borderId="13" xfId="1" applyFont="1" applyFill="1" applyBorder="1" applyAlignment="1" applyProtection="1">
      <alignment horizontal="center" vertical="center"/>
      <protection hidden="1"/>
    </xf>
    <xf numFmtId="0" fontId="3" fillId="6" borderId="19" xfId="1" applyFont="1" applyFill="1" applyBorder="1" applyAlignment="1" applyProtection="1">
      <alignment horizontal="center" vertical="center"/>
      <protection hidden="1"/>
    </xf>
    <xf numFmtId="0" fontId="3" fillId="6" borderId="20" xfId="1" applyFont="1" applyFill="1" applyBorder="1" applyAlignment="1" applyProtection="1">
      <alignment horizontal="center" vertical="center"/>
      <protection hidden="1"/>
    </xf>
    <xf numFmtId="164" fontId="1" fillId="5" borderId="36" xfId="0" applyNumberFormat="1" applyFont="1" applyFill="1" applyBorder="1" applyAlignment="1" applyProtection="1">
      <alignment horizontal="center" vertical="center"/>
      <protection locked="0"/>
    </xf>
    <xf numFmtId="164" fontId="1" fillId="5" borderId="34" xfId="0" applyNumberFormat="1" applyFont="1" applyFill="1" applyBorder="1" applyAlignment="1" applyProtection="1">
      <alignment horizontal="center" vertical="center"/>
      <protection locked="0"/>
    </xf>
    <xf numFmtId="164" fontId="1" fillId="5" borderId="41" xfId="0" applyNumberFormat="1" applyFont="1" applyFill="1" applyBorder="1" applyAlignment="1" applyProtection="1">
      <alignment horizontal="center" vertical="center"/>
      <protection locked="0"/>
    </xf>
    <xf numFmtId="0" fontId="1" fillId="5" borderId="4" xfId="1" applyFont="1" applyFill="1" applyBorder="1" applyAlignment="1" applyProtection="1">
      <alignment horizontal="left" vertical="center"/>
      <protection hidden="1"/>
    </xf>
    <xf numFmtId="0" fontId="1" fillId="5" borderId="21" xfId="1" applyFont="1" applyFill="1" applyBorder="1" applyAlignment="1" applyProtection="1">
      <alignment horizontal="left" vertical="center"/>
      <protection hidden="1"/>
    </xf>
    <xf numFmtId="0" fontId="3" fillId="6" borderId="1" xfId="1" applyFont="1" applyFill="1" applyBorder="1" applyAlignment="1" applyProtection="1">
      <alignment horizontal="center" vertical="center"/>
      <protection hidden="1"/>
    </xf>
    <xf numFmtId="0" fontId="3" fillId="6" borderId="9" xfId="1" applyFont="1" applyFill="1" applyBorder="1" applyAlignment="1" applyProtection="1">
      <alignment horizontal="center" vertical="center"/>
      <protection hidden="1"/>
    </xf>
    <xf numFmtId="0" fontId="2" fillId="3" borderId="9" xfId="1" applyFont="1" applyFill="1" applyBorder="1" applyAlignment="1" applyProtection="1">
      <alignment horizontal="right" vertical="center"/>
      <protection hidden="1"/>
    </xf>
    <xf numFmtId="0" fontId="2" fillId="3" borderId="10" xfId="1" applyFont="1" applyFill="1" applyBorder="1" applyAlignment="1" applyProtection="1">
      <alignment horizontal="right" vertical="center"/>
      <protection hidden="1"/>
    </xf>
    <xf numFmtId="0" fontId="2" fillId="3" borderId="17" xfId="1" applyFont="1" applyFill="1" applyBorder="1" applyAlignment="1" applyProtection="1">
      <alignment horizontal="right" vertical="center"/>
      <protection hidden="1"/>
    </xf>
    <xf numFmtId="0" fontId="2" fillId="3" borderId="5" xfId="1" applyFont="1" applyFill="1" applyBorder="1" applyAlignment="1" applyProtection="1">
      <alignment horizontal="right" vertical="center"/>
      <protection hidden="1"/>
    </xf>
    <xf numFmtId="0" fontId="2" fillId="3" borderId="4" xfId="1" applyFont="1" applyFill="1" applyBorder="1" applyAlignment="1" applyProtection="1">
      <alignment horizontal="right" vertical="center"/>
      <protection hidden="1"/>
    </xf>
    <xf numFmtId="0" fontId="2" fillId="3" borderId="21" xfId="1" applyFont="1" applyFill="1" applyBorder="1" applyAlignment="1" applyProtection="1">
      <alignment horizontal="right" vertical="center"/>
      <protection hidden="1"/>
    </xf>
    <xf numFmtId="49" fontId="6" fillId="6" borderId="37" xfId="0" applyNumberFormat="1" applyFont="1" applyFill="1" applyBorder="1" applyAlignment="1" applyProtection="1">
      <alignment horizontal="center" vertical="center" wrapText="1"/>
      <protection hidden="1"/>
    </xf>
    <xf numFmtId="49" fontId="6" fillId="6" borderId="45" xfId="0" applyNumberFormat="1" applyFont="1" applyFill="1" applyBorder="1" applyAlignment="1" applyProtection="1">
      <alignment horizontal="center" vertical="center" wrapText="1"/>
      <protection hidden="1"/>
    </xf>
    <xf numFmtId="49" fontId="6" fillId="6" borderId="38" xfId="0" applyNumberFormat="1" applyFont="1" applyFill="1" applyBorder="1" applyAlignment="1" applyProtection="1">
      <alignment horizontal="center" vertical="center" wrapText="1"/>
      <protection hidden="1"/>
    </xf>
    <xf numFmtId="0" fontId="1" fillId="6" borderId="43" xfId="1" applyFont="1" applyFill="1" applyBorder="1" applyAlignment="1" applyProtection="1">
      <alignment horizontal="center" vertical="center"/>
      <protection hidden="1"/>
    </xf>
    <xf numFmtId="0" fontId="1" fillId="6" borderId="46" xfId="1" applyFont="1" applyFill="1" applyBorder="1" applyAlignment="1" applyProtection="1">
      <alignment horizontal="center" vertical="center"/>
      <protection hidden="1"/>
    </xf>
    <xf numFmtId="0" fontId="1" fillId="6" borderId="42" xfId="1" applyFont="1" applyFill="1" applyBorder="1" applyAlignment="1" applyProtection="1">
      <alignment horizontal="center" vertical="center"/>
      <protection hidden="1"/>
    </xf>
    <xf numFmtId="0" fontId="6" fillId="6" borderId="44" xfId="0" applyFont="1" applyFill="1" applyBorder="1" applyAlignment="1" applyProtection="1">
      <alignment horizontal="center" vertical="center" wrapText="1"/>
      <protection hidden="1"/>
    </xf>
    <xf numFmtId="0" fontId="6" fillId="6" borderId="47" xfId="0" applyFont="1" applyFill="1" applyBorder="1" applyAlignment="1" applyProtection="1">
      <alignment horizontal="center" vertical="center" wrapText="1"/>
      <protection hidden="1"/>
    </xf>
    <xf numFmtId="0" fontId="6" fillId="6" borderId="49" xfId="0" applyFont="1" applyFill="1" applyBorder="1" applyAlignment="1" applyProtection="1">
      <alignment horizontal="center" vertical="center" wrapText="1"/>
      <protection hidden="1"/>
    </xf>
    <xf numFmtId="0" fontId="6" fillId="6" borderId="53" xfId="0" applyFont="1" applyFill="1" applyBorder="1" applyAlignment="1" applyProtection="1">
      <alignment horizontal="center" vertical="center" wrapText="1"/>
      <protection hidden="1"/>
    </xf>
    <xf numFmtId="0" fontId="6" fillId="6" borderId="54" xfId="0" applyFont="1" applyFill="1" applyBorder="1" applyAlignment="1" applyProtection="1">
      <alignment horizontal="center" vertical="center" wrapText="1"/>
      <protection hidden="1"/>
    </xf>
    <xf numFmtId="0" fontId="6" fillId="6" borderId="55" xfId="0" applyFont="1" applyFill="1" applyBorder="1" applyAlignment="1" applyProtection="1">
      <alignment horizontal="center" vertical="center" wrapText="1"/>
      <protection hidden="1"/>
    </xf>
    <xf numFmtId="0" fontId="17" fillId="6" borderId="5" xfId="1" applyFont="1" applyFill="1" applyBorder="1" applyAlignment="1" applyProtection="1">
      <alignment horizontal="left" vertical="center"/>
    </xf>
    <xf numFmtId="0" fontId="17" fillId="6" borderId="4" xfId="1" applyFont="1" applyFill="1" applyBorder="1" applyAlignment="1" applyProtection="1">
      <alignment horizontal="left" vertical="center"/>
    </xf>
    <xf numFmtId="0" fontId="1" fillId="6" borderId="4" xfId="1" applyFont="1" applyFill="1" applyBorder="1" applyAlignment="1" applyProtection="1">
      <alignment horizontal="center" vertical="center"/>
      <protection locked="0"/>
    </xf>
    <xf numFmtId="0" fontId="1" fillId="6" borderId="21" xfId="1" applyFont="1" applyFill="1" applyBorder="1" applyAlignment="1" applyProtection="1">
      <alignment horizontal="center" vertical="center"/>
      <protection locked="0"/>
    </xf>
    <xf numFmtId="0" fontId="1" fillId="6" borderId="4" xfId="1" applyFont="1" applyFill="1" applyBorder="1" applyAlignment="1" applyProtection="1">
      <alignment horizontal="left" vertical="center"/>
      <protection hidden="1"/>
    </xf>
    <xf numFmtId="0" fontId="1" fillId="6" borderId="4" xfId="1" quotePrefix="1" applyNumberFormat="1" applyFont="1" applyFill="1" applyBorder="1" applyAlignment="1" applyProtection="1">
      <alignment horizontal="center" vertical="center"/>
      <protection hidden="1"/>
    </xf>
    <xf numFmtId="0" fontId="1" fillId="6" borderId="21" xfId="1" applyNumberFormat="1" applyFont="1" applyFill="1" applyBorder="1" applyAlignment="1" applyProtection="1">
      <alignment horizontal="center" vertical="center"/>
      <protection hidden="1"/>
    </xf>
    <xf numFmtId="0" fontId="1" fillId="6" borderId="4" xfId="1" applyNumberFormat="1" applyFont="1" applyFill="1" applyBorder="1" applyAlignment="1" applyProtection="1">
      <alignment horizontal="center" vertical="center"/>
      <protection hidden="1"/>
    </xf>
    <xf numFmtId="0" fontId="12" fillId="6" borderId="2" xfId="1" applyFont="1" applyFill="1" applyBorder="1" applyAlignment="1" applyProtection="1">
      <alignment horizontal="left" vertical="center"/>
      <protection hidden="1"/>
    </xf>
    <xf numFmtId="0" fontId="12" fillId="6" borderId="3" xfId="1" applyFont="1" applyFill="1" applyBorder="1" applyAlignment="1" applyProtection="1">
      <alignment horizontal="left" vertical="center"/>
      <protection hidden="1"/>
    </xf>
    <xf numFmtId="0" fontId="12" fillId="6" borderId="0" xfId="1" applyFont="1" applyFill="1" applyBorder="1" applyAlignment="1" applyProtection="1">
      <alignment horizontal="left" vertical="center"/>
      <protection hidden="1"/>
    </xf>
    <xf numFmtId="0" fontId="12" fillId="6" borderId="18" xfId="1" applyFont="1" applyFill="1" applyBorder="1" applyAlignment="1" applyProtection="1">
      <alignment horizontal="left" vertical="center"/>
      <protection hidden="1"/>
    </xf>
    <xf numFmtId="0" fontId="3" fillId="6" borderId="30" xfId="1" applyFont="1" applyFill="1" applyBorder="1" applyAlignment="1" applyProtection="1">
      <alignment horizontal="center" vertical="center"/>
      <protection hidden="1"/>
    </xf>
    <xf numFmtId="0" fontId="3" fillId="6" borderId="50" xfId="1" applyFont="1" applyFill="1" applyBorder="1" applyAlignment="1" applyProtection="1">
      <alignment horizontal="center" vertical="center"/>
      <protection hidden="1"/>
    </xf>
    <xf numFmtId="0" fontId="2" fillId="3" borderId="5" xfId="1" applyFont="1" applyFill="1" applyBorder="1" applyAlignment="1" applyProtection="1">
      <alignment horizontal="right" vertical="center"/>
    </xf>
    <xf numFmtId="0" fontId="2" fillId="3" borderId="4" xfId="1" applyFont="1" applyFill="1" applyBorder="1" applyAlignment="1" applyProtection="1">
      <alignment horizontal="right" vertical="center"/>
    </xf>
    <xf numFmtId="4" fontId="2" fillId="3" borderId="5" xfId="2" applyNumberFormat="1" applyFont="1" applyFill="1" applyBorder="1" applyAlignment="1" applyProtection="1">
      <alignment horizontal="right" vertical="center"/>
    </xf>
    <xf numFmtId="4" fontId="2" fillId="3" borderId="4" xfId="2" applyNumberFormat="1" applyFont="1" applyFill="1" applyBorder="1" applyAlignment="1" applyProtection="1">
      <alignment horizontal="right" vertical="center"/>
    </xf>
    <xf numFmtId="4" fontId="2" fillId="3" borderId="21" xfId="2" applyNumberFormat="1" applyFont="1" applyFill="1" applyBorder="1" applyAlignment="1" applyProtection="1">
      <alignment horizontal="right" vertical="center"/>
    </xf>
    <xf numFmtId="0" fontId="3" fillId="6" borderId="1" xfId="1" applyFont="1" applyFill="1" applyBorder="1" applyAlignment="1" applyProtection="1">
      <alignment horizontal="center" vertical="center"/>
    </xf>
    <xf numFmtId="0" fontId="3" fillId="6" borderId="2" xfId="1" applyFont="1" applyFill="1" applyBorder="1" applyAlignment="1" applyProtection="1">
      <alignment horizontal="center" vertical="center"/>
    </xf>
    <xf numFmtId="0" fontId="3" fillId="6" borderId="3" xfId="1" applyFont="1" applyFill="1" applyBorder="1" applyAlignment="1" applyProtection="1">
      <alignment horizontal="center" vertical="center"/>
    </xf>
    <xf numFmtId="0" fontId="3" fillId="6" borderId="7" xfId="1" applyFont="1" applyFill="1" applyBorder="1" applyAlignment="1" applyProtection="1">
      <alignment horizontal="center" vertical="center"/>
      <protection hidden="1"/>
    </xf>
    <xf numFmtId="0" fontId="3" fillId="6" borderId="16" xfId="1" applyFont="1" applyFill="1" applyBorder="1" applyAlignment="1" applyProtection="1">
      <alignment horizontal="center" vertical="center"/>
      <protection hidden="1"/>
    </xf>
    <xf numFmtId="0" fontId="3" fillId="6" borderId="15" xfId="1" applyFont="1" applyFill="1" applyBorder="1" applyAlignment="1" applyProtection="1">
      <alignment horizontal="center" vertical="center"/>
      <protection hidden="1"/>
    </xf>
    <xf numFmtId="0" fontId="13" fillId="6" borderId="6" xfId="1" applyFont="1" applyFill="1" applyBorder="1" applyAlignment="1" applyProtection="1">
      <alignment horizontal="left" vertical="center"/>
      <protection hidden="1"/>
    </xf>
    <xf numFmtId="0" fontId="13" fillId="6" borderId="0" xfId="1" applyFont="1" applyFill="1" applyBorder="1" applyAlignment="1" applyProtection="1">
      <alignment horizontal="left" vertical="center"/>
      <protection hidden="1"/>
    </xf>
    <xf numFmtId="0" fontId="13" fillId="6" borderId="6" xfId="1" applyFont="1" applyFill="1" applyBorder="1" applyAlignment="1" applyProtection="1">
      <alignment horizontal="left" vertical="center" wrapText="1"/>
      <protection hidden="1"/>
    </xf>
    <xf numFmtId="0" fontId="13" fillId="6" borderId="0" xfId="1" applyFont="1" applyFill="1" applyBorder="1" applyAlignment="1" applyProtection="1">
      <alignment horizontal="left" vertical="center" wrapText="1"/>
      <protection hidden="1"/>
    </xf>
    <xf numFmtId="0" fontId="3" fillId="6" borderId="9" xfId="1" applyFont="1" applyFill="1" applyBorder="1" applyAlignment="1" applyProtection="1">
      <alignment horizontal="center"/>
    </xf>
    <xf numFmtId="0" fontId="3" fillId="6" borderId="10" xfId="1" applyFont="1" applyFill="1" applyBorder="1" applyAlignment="1" applyProtection="1">
      <alignment horizontal="center"/>
    </xf>
    <xf numFmtId="0" fontId="3" fillId="6" borderId="17" xfId="1" applyFont="1" applyFill="1" applyBorder="1" applyAlignment="1" applyProtection="1">
      <alignment horizontal="center"/>
    </xf>
    <xf numFmtId="0" fontId="13" fillId="6" borderId="12" xfId="1" applyFont="1" applyFill="1" applyBorder="1" applyAlignment="1" applyProtection="1">
      <alignment horizontal="center" vertical="center"/>
      <protection locked="0"/>
    </xf>
    <xf numFmtId="0" fontId="13" fillId="6" borderId="50" xfId="1" applyFont="1" applyFill="1" applyBorder="1" applyAlignment="1" applyProtection="1">
      <alignment horizontal="center" vertical="center"/>
      <protection locked="0"/>
    </xf>
    <xf numFmtId="0" fontId="13" fillId="6" borderId="7" xfId="1" applyFont="1" applyFill="1" applyBorder="1" applyAlignment="1" applyProtection="1">
      <alignment horizontal="left" vertical="center" wrapText="1"/>
      <protection hidden="1"/>
    </xf>
    <xf numFmtId="0" fontId="13" fillId="6" borderId="29" xfId="1" applyFont="1" applyFill="1" applyBorder="1" applyAlignment="1" applyProtection="1">
      <alignment horizontal="left" vertical="center" wrapText="1"/>
      <protection hidden="1"/>
    </xf>
    <xf numFmtId="0" fontId="1" fillId="6" borderId="36" xfId="1" applyFont="1" applyFill="1" applyBorder="1" applyAlignment="1" applyProtection="1">
      <alignment horizontal="center" vertical="center"/>
      <protection locked="0"/>
    </xf>
    <xf numFmtId="0" fontId="1" fillId="6" borderId="34" xfId="1" applyFont="1" applyFill="1" applyBorder="1" applyAlignment="1" applyProtection="1">
      <alignment horizontal="center" vertical="center"/>
      <protection locked="0"/>
    </xf>
    <xf numFmtId="0" fontId="1" fillId="6" borderId="41" xfId="1" applyFont="1" applyFill="1" applyBorder="1" applyAlignment="1" applyProtection="1">
      <alignment horizontal="center" vertical="center"/>
      <protection locked="0"/>
    </xf>
    <xf numFmtId="0" fontId="1" fillId="6" borderId="36" xfId="1" applyFont="1" applyFill="1" applyBorder="1" applyAlignment="1" applyProtection="1">
      <alignment horizontal="center" vertical="justify"/>
      <protection locked="0"/>
    </xf>
    <xf numFmtId="0" fontId="1" fillId="6" borderId="34" xfId="1" applyFont="1" applyFill="1" applyBorder="1" applyAlignment="1" applyProtection="1">
      <alignment horizontal="center" vertical="justify"/>
      <protection locked="0"/>
    </xf>
    <xf numFmtId="0" fontId="1" fillId="6" borderId="41" xfId="1" applyFont="1" applyFill="1" applyBorder="1" applyAlignment="1" applyProtection="1">
      <alignment horizontal="center" vertical="justify"/>
      <protection locked="0"/>
    </xf>
    <xf numFmtId="0" fontId="1" fillId="6" borderId="39" xfId="1" applyFont="1" applyFill="1" applyBorder="1" applyAlignment="1" applyProtection="1">
      <alignment horizontal="center" vertical="center" wrapText="1"/>
      <protection locked="0"/>
    </xf>
    <xf numFmtId="0" fontId="1" fillId="6" borderId="2" xfId="1" applyFont="1" applyFill="1" applyBorder="1" applyAlignment="1" applyProtection="1">
      <alignment horizontal="center" vertical="center" wrapText="1"/>
      <protection locked="0"/>
    </xf>
    <xf numFmtId="0" fontId="1" fillId="6" borderId="3" xfId="1" applyFont="1" applyFill="1" applyBorder="1" applyAlignment="1" applyProtection="1">
      <alignment horizontal="center" vertical="center" wrapText="1"/>
      <protection locked="0"/>
    </xf>
    <xf numFmtId="0" fontId="1" fillId="6" borderId="28" xfId="1" applyFont="1" applyFill="1" applyBorder="1" applyAlignment="1" applyProtection="1">
      <alignment horizontal="center" vertical="center" wrapText="1"/>
      <protection locked="0"/>
    </xf>
    <xf numFmtId="0" fontId="1" fillId="6" borderId="8" xfId="1" applyFont="1" applyFill="1" applyBorder="1" applyAlignment="1" applyProtection="1">
      <alignment horizontal="center" vertical="center" wrapText="1"/>
      <protection locked="0"/>
    </xf>
    <xf numFmtId="0" fontId="1" fillId="6" borderId="40" xfId="1" applyFont="1" applyFill="1" applyBorder="1" applyAlignment="1" applyProtection="1">
      <alignment horizontal="center" vertical="center" wrapText="1"/>
      <protection locked="0"/>
    </xf>
    <xf numFmtId="0" fontId="3" fillId="6" borderId="22" xfId="1" applyFont="1" applyFill="1" applyBorder="1" applyAlignment="1" applyProtection="1">
      <alignment horizontal="center" vertical="center"/>
      <protection hidden="1"/>
    </xf>
  </cellXfs>
  <cellStyles count="6">
    <cellStyle name="Millares" xfId="4" builtinId="3"/>
    <cellStyle name="Millares 2" xfId="2"/>
    <cellStyle name="Moneda 2" xfId="5"/>
    <cellStyle name="Normal" xfId="0" builtinId="0"/>
    <cellStyle name="Normal 2" xfId="1"/>
    <cellStyle name="Porcentaje" xfId="3" builtinId="5"/>
  </cellStyles>
  <dxfs count="55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458946</xdr:colOff>
      <xdr:row>22</xdr:row>
      <xdr:rowOff>33616</xdr:rowOff>
    </xdr:from>
    <xdr:ext cx="1541305" cy="571501"/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477" y="5474772"/>
          <a:ext cx="1541305" cy="571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217714</xdr:colOff>
      <xdr:row>119</xdr:row>
      <xdr:rowOff>84498</xdr:rowOff>
    </xdr:from>
    <xdr:ext cx="1885697" cy="643165"/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420" y="12523027"/>
          <a:ext cx="1885697" cy="6431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tabSelected="1" zoomScale="80" zoomScaleNormal="80" workbookViewId="0">
      <selection activeCell="I15" sqref="I15"/>
    </sheetView>
  </sheetViews>
  <sheetFormatPr baseColWidth="10" defaultRowHeight="12.75"/>
  <cols>
    <col min="1" max="1" width="7.140625" style="1" customWidth="1"/>
    <col min="2" max="2" width="16.28515625" style="1" customWidth="1"/>
    <col min="3" max="3" width="9.7109375" style="1" customWidth="1"/>
    <col min="4" max="4" width="11.140625" style="1" customWidth="1"/>
    <col min="5" max="5" width="18.5703125" style="1" customWidth="1"/>
    <col min="6" max="6" width="43.5703125" style="1" customWidth="1"/>
    <col min="7" max="7" width="40.85546875" style="1" hidden="1" customWidth="1"/>
    <col min="8" max="8" width="14.5703125" style="1" bestFit="1" customWidth="1"/>
    <col min="9" max="9" width="8.42578125" style="1" bestFit="1" customWidth="1"/>
    <col min="10" max="10" width="21.140625" style="1" hidden="1" customWidth="1"/>
    <col min="11" max="11" width="21.7109375" style="1" customWidth="1"/>
    <col min="12" max="16384" width="11.42578125" style="1"/>
  </cols>
  <sheetData>
    <row r="1" spans="2:11" ht="13.5" thickBot="1"/>
    <row r="2" spans="2:11" ht="15" customHeight="1">
      <c r="B2" s="124" t="s">
        <v>57</v>
      </c>
      <c r="C2" s="125"/>
      <c r="D2" s="125"/>
      <c r="E2" s="125"/>
      <c r="F2" s="125"/>
      <c r="G2" s="125"/>
      <c r="H2" s="125"/>
      <c r="I2" s="125"/>
      <c r="J2" s="125"/>
      <c r="K2" s="126"/>
    </row>
    <row r="3" spans="2:11" ht="15" customHeight="1">
      <c r="B3" s="127"/>
      <c r="C3" s="128"/>
      <c r="D3" s="128"/>
      <c r="E3" s="128"/>
      <c r="F3" s="128"/>
      <c r="G3" s="128"/>
      <c r="H3" s="128"/>
      <c r="I3" s="128"/>
      <c r="J3" s="128"/>
      <c r="K3" s="129"/>
    </row>
    <row r="4" spans="2:11" ht="15" customHeight="1" thickBot="1">
      <c r="B4" s="130"/>
      <c r="C4" s="131"/>
      <c r="D4" s="131"/>
      <c r="E4" s="131"/>
      <c r="F4" s="131"/>
      <c r="G4" s="131"/>
      <c r="H4" s="131"/>
      <c r="I4" s="131"/>
      <c r="J4" s="131"/>
      <c r="K4" s="132"/>
    </row>
    <row r="5" spans="2:11" ht="18.75" customHeight="1" thickBot="1">
      <c r="B5" s="99" t="s">
        <v>9</v>
      </c>
      <c r="C5" s="100"/>
      <c r="D5" s="115" t="str">
        <f>+'Completar SOFSE'!B5</f>
        <v>42/2019</v>
      </c>
      <c r="E5" s="115"/>
      <c r="F5" s="115"/>
      <c r="G5" s="116"/>
      <c r="H5" s="121" t="s">
        <v>12</v>
      </c>
      <c r="I5" s="122"/>
      <c r="J5" s="122"/>
      <c r="K5" s="123"/>
    </row>
    <row r="6" spans="2:11" ht="30" customHeight="1">
      <c r="B6" s="99" t="s">
        <v>26</v>
      </c>
      <c r="C6" s="100"/>
      <c r="D6" s="117" t="str">
        <f>+'Completar SOFSE'!B6</f>
        <v>Directa por Compulsa Abreviada</v>
      </c>
      <c r="E6" s="117"/>
      <c r="F6" s="117"/>
      <c r="G6" s="118"/>
      <c r="H6" s="101" t="s">
        <v>8</v>
      </c>
      <c r="I6" s="106"/>
      <c r="J6" s="107"/>
      <c r="K6" s="108"/>
    </row>
    <row r="7" spans="2:11" ht="33.75" customHeight="1">
      <c r="B7" s="8" t="s">
        <v>22</v>
      </c>
      <c r="C7" s="9"/>
      <c r="D7" s="119" t="str">
        <f>+'Completar SOFSE'!B7</f>
        <v>EX-2019-56340395- -APN-SG#SOFSE</v>
      </c>
      <c r="E7" s="119"/>
      <c r="F7" s="119"/>
      <c r="G7" s="120"/>
      <c r="H7" s="102"/>
      <c r="I7" s="109"/>
      <c r="J7" s="110"/>
      <c r="K7" s="111"/>
    </row>
    <row r="8" spans="2:11" ht="21.75" customHeight="1">
      <c r="B8" s="137" t="s">
        <v>10</v>
      </c>
      <c r="C8" s="138"/>
      <c r="D8" s="119" t="str">
        <f>+'Completar SOFSE'!B8</f>
        <v>Adquisición de plataforma de trabajo autopropulsada</v>
      </c>
      <c r="E8" s="119"/>
      <c r="F8" s="119"/>
      <c r="G8" s="120"/>
      <c r="H8" s="10" t="s">
        <v>28</v>
      </c>
      <c r="I8" s="103"/>
      <c r="J8" s="104"/>
      <c r="K8" s="105"/>
    </row>
    <row r="9" spans="2:11" ht="16.5" customHeight="1">
      <c r="B9" s="137"/>
      <c r="C9" s="138"/>
      <c r="D9" s="119"/>
      <c r="E9" s="119"/>
      <c r="F9" s="119"/>
      <c r="G9" s="120"/>
      <c r="H9" s="11" t="s">
        <v>1</v>
      </c>
      <c r="I9" s="103"/>
      <c r="J9" s="104"/>
      <c r="K9" s="105"/>
    </row>
    <row r="10" spans="2:11" ht="16.5" customHeight="1">
      <c r="B10" s="137"/>
      <c r="C10" s="138"/>
      <c r="D10" s="119"/>
      <c r="E10" s="119"/>
      <c r="F10" s="119"/>
      <c r="G10" s="120"/>
      <c r="H10" s="11" t="s">
        <v>2</v>
      </c>
      <c r="I10" s="112"/>
      <c r="J10" s="113"/>
      <c r="K10" s="114"/>
    </row>
    <row r="11" spans="2:11" ht="15">
      <c r="B11" s="15" t="s">
        <v>18</v>
      </c>
      <c r="C11" s="16"/>
      <c r="D11" s="78" t="str">
        <f>+'Completar SOFSE'!B11</f>
        <v>Total</v>
      </c>
      <c r="E11" s="16"/>
      <c r="F11" s="9"/>
      <c r="G11" s="9"/>
      <c r="H11" s="12" t="s">
        <v>5</v>
      </c>
      <c r="I11" s="147"/>
      <c r="J11" s="148"/>
      <c r="K11" s="149"/>
    </row>
    <row r="12" spans="2:11" ht="13.5" thickBot="1">
      <c r="B12" s="17"/>
      <c r="C12" s="18"/>
      <c r="D12" s="18"/>
      <c r="E12" s="19"/>
      <c r="F12" s="18"/>
      <c r="G12" s="18"/>
      <c r="H12" s="13"/>
      <c r="I12" s="20"/>
      <c r="J12" s="20"/>
      <c r="K12" s="14"/>
    </row>
    <row r="13" spans="2:11" ht="15" customHeight="1">
      <c r="B13" s="135" t="s">
        <v>55</v>
      </c>
      <c r="C13" s="141" t="s">
        <v>11</v>
      </c>
      <c r="D13" s="141" t="s">
        <v>3</v>
      </c>
      <c r="E13" s="143" t="s">
        <v>4</v>
      </c>
      <c r="F13" s="145" t="s">
        <v>31</v>
      </c>
      <c r="G13" s="145" t="s">
        <v>54</v>
      </c>
      <c r="H13" s="139" t="s">
        <v>32</v>
      </c>
      <c r="I13" s="139" t="s">
        <v>33</v>
      </c>
      <c r="J13" s="152" t="s">
        <v>34</v>
      </c>
      <c r="K13" s="139" t="s">
        <v>35</v>
      </c>
    </row>
    <row r="14" spans="2:11" ht="15.75" customHeight="1" thickBot="1">
      <c r="B14" s="136"/>
      <c r="C14" s="142"/>
      <c r="D14" s="142"/>
      <c r="E14" s="144"/>
      <c r="F14" s="146"/>
      <c r="G14" s="146"/>
      <c r="H14" s="140"/>
      <c r="I14" s="140"/>
      <c r="J14" s="153"/>
      <c r="K14" s="140"/>
    </row>
    <row r="15" spans="2:11" ht="42" customHeight="1">
      <c r="B15" s="2">
        <f>+'Completar SOFSE'!A21</f>
        <v>1</v>
      </c>
      <c r="C15" s="3">
        <f>VLOOKUP(B15,'Completar SOFSE'!$A$19:$E$464,2,0)</f>
        <v>1</v>
      </c>
      <c r="D15" s="3" t="str">
        <f>VLOOKUP(B15,'Completar SOFSE'!$A$19:$E$464,3,0)</f>
        <v>c/u</v>
      </c>
      <c r="E15" s="3" t="str">
        <f>VLOOKUP(B15,'Completar SOFSE'!$A$19:$E$464,4,0)</f>
        <v>ACT701-000016N</v>
      </c>
      <c r="F15" s="96" t="str">
        <f>VLOOKUP(B15,'Completar SOFSE'!$A$19:$E$464,5,0)</f>
        <v>PLATAFORMA DE TRABAJO AUTOPROPULSADA Altura de trabajo mínima 21 mts hasta 25 mts</v>
      </c>
      <c r="G15" s="98">
        <f>VLOOKUP(B15,'Completar SOFSE'!$A$19:$F$464,6,0)</f>
        <v>0</v>
      </c>
      <c r="H15" s="4"/>
      <c r="I15" s="52"/>
      <c r="J15" s="46">
        <f>+(C15*H15)*I15</f>
        <v>0</v>
      </c>
      <c r="K15" s="21">
        <f>+C15*H15</f>
        <v>0</v>
      </c>
    </row>
    <row r="16" spans="2:11" ht="19.5" customHeight="1" thickBot="1">
      <c r="B16" s="154" t="s">
        <v>19</v>
      </c>
      <c r="C16" s="155"/>
      <c r="D16" s="155"/>
      <c r="E16" s="155"/>
      <c r="F16" s="156"/>
      <c r="G16" s="80"/>
      <c r="H16" s="81"/>
      <c r="I16" s="81"/>
      <c r="J16" s="82">
        <f>SUM(J15:J15)</f>
        <v>0</v>
      </c>
      <c r="K16" s="97">
        <f>SUM(K15:K15)</f>
        <v>0</v>
      </c>
    </row>
    <row r="17" spans="2:11" ht="16.5" customHeight="1" thickBot="1">
      <c r="B17" s="157" t="s">
        <v>20</v>
      </c>
      <c r="C17" s="158"/>
      <c r="D17" s="158"/>
      <c r="E17" s="158"/>
      <c r="F17" s="159"/>
      <c r="G17" s="80"/>
      <c r="H17" s="81"/>
      <c r="I17" s="81"/>
      <c r="J17" s="82"/>
      <c r="K17" s="83">
        <f>+J16</f>
        <v>0</v>
      </c>
    </row>
    <row r="18" spans="2:11" ht="18.75" thickBot="1">
      <c r="B18" s="157" t="s">
        <v>0</v>
      </c>
      <c r="C18" s="158"/>
      <c r="D18" s="158"/>
      <c r="E18" s="158"/>
      <c r="F18" s="159"/>
      <c r="G18" s="80"/>
      <c r="H18" s="81"/>
      <c r="I18" s="81"/>
      <c r="J18" s="82"/>
      <c r="K18" s="84">
        <f>+K16+K17</f>
        <v>0</v>
      </c>
    </row>
    <row r="19" spans="2:11" ht="19.5" customHeight="1" thickBot="1">
      <c r="B19" s="133" t="s">
        <v>21</v>
      </c>
      <c r="C19" s="134"/>
      <c r="D19" s="150" t="str">
        <f>+'Completar SOFSE'!B12</f>
        <v>Según artículo 31° del PCP</v>
      </c>
      <c r="E19" s="150"/>
      <c r="F19" s="150"/>
      <c r="G19" s="150"/>
      <c r="H19" s="150"/>
      <c r="I19" s="150"/>
      <c r="J19" s="150"/>
      <c r="K19" s="151"/>
    </row>
    <row r="20" spans="2:11" ht="18" customHeight="1" thickBot="1">
      <c r="B20" s="133" t="s">
        <v>6</v>
      </c>
      <c r="C20" s="134"/>
      <c r="D20" s="150" t="str">
        <f>+'Completar SOFSE'!B13</f>
        <v>Según artículo 7° del PCP</v>
      </c>
      <c r="E20" s="150"/>
      <c r="F20" s="150"/>
      <c r="G20" s="150"/>
      <c r="H20" s="150"/>
      <c r="I20" s="150"/>
      <c r="J20" s="150"/>
      <c r="K20" s="151"/>
    </row>
    <row r="21" spans="2:11" ht="18" customHeight="1" thickBot="1">
      <c r="B21" s="133" t="s">
        <v>56</v>
      </c>
      <c r="C21" s="134"/>
      <c r="D21" s="150" t="str">
        <f>+'Completar SOFSE'!B14</f>
        <v>Según artículo 8° del PCP</v>
      </c>
      <c r="E21" s="150"/>
      <c r="F21" s="150"/>
      <c r="G21" s="150"/>
      <c r="H21" s="150"/>
      <c r="I21" s="150"/>
      <c r="J21" s="150"/>
      <c r="K21" s="151"/>
    </row>
    <row r="22" spans="2:11" ht="24" customHeight="1" thickBot="1">
      <c r="B22" s="133" t="s">
        <v>7</v>
      </c>
      <c r="C22" s="134"/>
      <c r="D22" s="150" t="str">
        <f>+'Completar SOFSE'!B15</f>
        <v>Según Artículo 117 del R.C.C.</v>
      </c>
      <c r="E22" s="150"/>
      <c r="F22" s="150"/>
      <c r="G22" s="150"/>
      <c r="H22" s="150"/>
      <c r="I22" s="150"/>
      <c r="J22" s="150"/>
      <c r="K22" s="151"/>
    </row>
    <row r="23" spans="2:11">
      <c r="B23" s="22"/>
      <c r="C23" s="23"/>
      <c r="D23" s="23"/>
      <c r="E23" s="23"/>
      <c r="F23" s="24"/>
      <c r="G23" s="24"/>
      <c r="H23" s="24"/>
      <c r="I23" s="24"/>
      <c r="J23" s="24"/>
      <c r="K23" s="25"/>
    </row>
    <row r="24" spans="2:11">
      <c r="B24" s="22"/>
      <c r="C24" s="23"/>
      <c r="D24" s="23"/>
      <c r="E24" s="23"/>
      <c r="F24" s="24"/>
      <c r="G24" s="24"/>
      <c r="H24" s="24"/>
      <c r="I24" s="24"/>
      <c r="J24" s="24"/>
      <c r="K24" s="25"/>
    </row>
    <row r="25" spans="2:11">
      <c r="B25" s="22"/>
      <c r="C25" s="23"/>
      <c r="D25" s="23"/>
      <c r="E25" s="23"/>
      <c r="F25" s="24"/>
      <c r="G25" s="24"/>
      <c r="H25" s="24"/>
      <c r="I25" s="24"/>
      <c r="J25" s="24"/>
      <c r="K25" s="25"/>
    </row>
    <row r="26" spans="2:11" ht="13.5" thickBot="1">
      <c r="B26" s="26"/>
      <c r="C26" s="27"/>
      <c r="D26" s="27"/>
      <c r="E26" s="27"/>
      <c r="F26" s="28"/>
      <c r="G26" s="28"/>
      <c r="H26" s="28"/>
      <c r="I26" s="28"/>
      <c r="J26" s="28"/>
      <c r="K26" s="29"/>
    </row>
  </sheetData>
  <sheetProtection algorithmName="SHA-512" hashValue="dLVa1QEMwVFpHPCtiqikAcH3DqsZPd3GFlAlnmfKwjDXHovjJFF4uRb46TfOSalsHTDSNF2ajGFk/w0cJ9f8DQ==" saltValue="8/rfNxxB/FcXe1WLBjv+Mw==" spinCount="100000" sheet="1" objects="1" scenarios="1"/>
  <mergeCells count="36">
    <mergeCell ref="D22:K22"/>
    <mergeCell ref="J13:J14"/>
    <mergeCell ref="K13:K14"/>
    <mergeCell ref="G13:G14"/>
    <mergeCell ref="B16:F16"/>
    <mergeCell ref="B17:F17"/>
    <mergeCell ref="B18:F18"/>
    <mergeCell ref="B21:C21"/>
    <mergeCell ref="D21:K21"/>
    <mergeCell ref="B2:K4"/>
    <mergeCell ref="B22:C22"/>
    <mergeCell ref="B19:C19"/>
    <mergeCell ref="B20:C20"/>
    <mergeCell ref="B5:C5"/>
    <mergeCell ref="B13:B14"/>
    <mergeCell ref="B8:C10"/>
    <mergeCell ref="H13:H14"/>
    <mergeCell ref="I13:I14"/>
    <mergeCell ref="C13:C14"/>
    <mergeCell ref="D13:D14"/>
    <mergeCell ref="E13:E14"/>
    <mergeCell ref="F13:F14"/>
    <mergeCell ref="I11:K11"/>
    <mergeCell ref="D19:K19"/>
    <mergeCell ref="D20:K20"/>
    <mergeCell ref="I10:K10"/>
    <mergeCell ref="D5:G5"/>
    <mergeCell ref="D6:G6"/>
    <mergeCell ref="D7:G7"/>
    <mergeCell ref="D8:G10"/>
    <mergeCell ref="H5:K5"/>
    <mergeCell ref="B6:C6"/>
    <mergeCell ref="H6:H7"/>
    <mergeCell ref="I8:K8"/>
    <mergeCell ref="I9:K9"/>
    <mergeCell ref="I6:K7"/>
  </mergeCells>
  <dataValidations count="4">
    <dataValidation allowBlank="1" showInputMessage="1" showErrorMessage="1" promptTitle="Completar por el oferente" prompt="Completar por el oferente" sqref="J15"/>
    <dataValidation allowBlank="1" showErrorMessage="1" promptTitle="Completar por el oferente" prompt="Completar por el oferente" sqref="K15"/>
    <dataValidation allowBlank="1" showInputMessage="1" showErrorMessage="1" promptTitle="Completar por el Oferente" prompt=" " sqref="H15"/>
    <dataValidation operator="equal" allowBlank="1" showInputMessage="1" showErrorMessage="1" promptTitle="Completar por el Oferente" prompt=" " sqref="I6 I8:K10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Completar por el oferente" prompt=" ">
          <x14:formula1>
            <xm:f>'Completar SOFSE'!$L$5:$L$7</xm:f>
          </x14:formula1>
          <xm:sqref>I15</xm:sqref>
        </x14:dataValidation>
        <x14:dataValidation type="list" operator="equal" allowBlank="1" showInputMessage="1" showErrorMessage="1" promptTitle="Completar por el Oferente" prompt=" ">
          <x14:formula1>
            <xm:f>'Completar SOFSE'!$I$5:$I$8</xm:f>
          </x14:formula1>
          <xm:sqref>I11:K11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24"/>
  <sheetViews>
    <sheetView topLeftCell="A97" zoomScale="85" zoomScaleNormal="85" workbookViewId="0">
      <selection activeCell="C110" sqref="C110:C114"/>
    </sheetView>
  </sheetViews>
  <sheetFormatPr baseColWidth="10" defaultRowHeight="12.75"/>
  <cols>
    <col min="1" max="1" width="4.7109375" style="1" customWidth="1"/>
    <col min="2" max="2" width="13.42578125" style="1" customWidth="1"/>
    <col min="3" max="3" width="11.5703125" style="1" customWidth="1"/>
    <col min="4" max="4" width="17.5703125" style="1" customWidth="1"/>
    <col min="5" max="5" width="7.85546875" style="1" bestFit="1" customWidth="1"/>
    <col min="6" max="6" width="22.7109375" style="1" bestFit="1" customWidth="1"/>
    <col min="7" max="7" width="36" style="1" bestFit="1" customWidth="1"/>
    <col min="8" max="8" width="36" style="1" hidden="1" customWidth="1"/>
    <col min="9" max="9" width="16" style="1" bestFit="1" customWidth="1"/>
    <col min="10" max="11" width="16" style="1" customWidth="1"/>
    <col min="12" max="12" width="17.42578125" style="1" bestFit="1" customWidth="1"/>
    <col min="13" max="16384" width="11.42578125" style="1"/>
  </cols>
  <sheetData>
    <row r="1" spans="2:12">
      <c r="B1" s="43"/>
      <c r="C1" s="43"/>
      <c r="D1" s="43"/>
      <c r="E1" s="43"/>
      <c r="F1" s="43"/>
      <c r="G1" s="44"/>
      <c r="H1" s="44"/>
      <c r="I1" s="44"/>
      <c r="J1" s="44"/>
      <c r="K1" s="44"/>
      <c r="L1" s="44"/>
    </row>
    <row r="2" spans="2:12" ht="13.5" thickBot="1">
      <c r="B2" s="43"/>
      <c r="C2" s="43"/>
      <c r="D2" s="43"/>
      <c r="E2" s="43"/>
      <c r="F2" s="43"/>
      <c r="G2" s="44"/>
      <c r="H2" s="44"/>
      <c r="I2" s="44"/>
      <c r="J2" s="44"/>
      <c r="K2" s="44"/>
      <c r="L2" s="44"/>
    </row>
    <row r="3" spans="2:12" ht="23.25" customHeight="1">
      <c r="B3" s="124" t="s">
        <v>58</v>
      </c>
      <c r="C3" s="125"/>
      <c r="D3" s="125"/>
      <c r="E3" s="125"/>
      <c r="F3" s="125"/>
      <c r="G3" s="125"/>
      <c r="H3" s="125"/>
      <c r="I3" s="125"/>
      <c r="J3" s="125"/>
      <c r="K3" s="125"/>
      <c r="L3" s="126"/>
    </row>
    <row r="4" spans="2:12" ht="13.5" thickBot="1">
      <c r="B4" s="130"/>
      <c r="C4" s="131"/>
      <c r="D4" s="131"/>
      <c r="E4" s="131"/>
      <c r="F4" s="131"/>
      <c r="G4" s="131"/>
      <c r="H4" s="131"/>
      <c r="I4" s="131"/>
      <c r="J4" s="131"/>
      <c r="K4" s="131"/>
      <c r="L4" s="132"/>
    </row>
    <row r="5" spans="2:12" ht="15" thickBot="1">
      <c r="B5" s="197" t="s">
        <v>9</v>
      </c>
      <c r="C5" s="198"/>
      <c r="D5" s="180" t="str">
        <f>+'Completar SOFSE'!B5</f>
        <v>42/2019</v>
      </c>
      <c r="E5" s="180"/>
      <c r="F5" s="180"/>
      <c r="G5" s="180"/>
      <c r="H5" s="181"/>
      <c r="I5" s="201" t="s">
        <v>12</v>
      </c>
      <c r="J5" s="202"/>
      <c r="K5" s="202"/>
      <c r="L5" s="203"/>
    </row>
    <row r="6" spans="2:12" ht="14.25">
      <c r="B6" s="197" t="s">
        <v>26</v>
      </c>
      <c r="C6" s="198"/>
      <c r="D6" s="182" t="str">
        <f>+'Completar SOFSE'!B6</f>
        <v>Directa por Compulsa Abreviada</v>
      </c>
      <c r="E6" s="182"/>
      <c r="F6" s="182"/>
      <c r="G6" s="182"/>
      <c r="H6" s="183"/>
      <c r="I6" s="206" t="s">
        <v>8</v>
      </c>
      <c r="J6" s="214"/>
      <c r="K6" s="215"/>
      <c r="L6" s="216"/>
    </row>
    <row r="7" spans="2:12" ht="20.25" customHeight="1">
      <c r="B7" s="53" t="s">
        <v>51</v>
      </c>
      <c r="C7" s="90"/>
      <c r="D7" s="182" t="str">
        <f>+'Completar SOFSE'!B8</f>
        <v>Adquisición de plataforma de trabajo autopropulsada</v>
      </c>
      <c r="E7" s="182"/>
      <c r="F7" s="182"/>
      <c r="G7" s="182"/>
      <c r="H7" s="183"/>
      <c r="I7" s="207"/>
      <c r="J7" s="217"/>
      <c r="K7" s="218"/>
      <c r="L7" s="219"/>
    </row>
    <row r="8" spans="2:12" ht="25.5" customHeight="1">
      <c r="B8" s="199" t="s">
        <v>10</v>
      </c>
      <c r="C8" s="200"/>
      <c r="D8" s="182" t="str">
        <f>+'Completar SOFSE'!B8</f>
        <v>Adquisición de plataforma de trabajo autopropulsada</v>
      </c>
      <c r="E8" s="182"/>
      <c r="F8" s="182"/>
      <c r="G8" s="182"/>
      <c r="H8" s="183"/>
      <c r="I8" s="54" t="s">
        <v>52</v>
      </c>
      <c r="J8" s="208"/>
      <c r="K8" s="209"/>
      <c r="L8" s="210"/>
    </row>
    <row r="9" spans="2:12" ht="12.75" customHeight="1">
      <c r="B9" s="199"/>
      <c r="C9" s="200"/>
      <c r="D9" s="182"/>
      <c r="E9" s="182"/>
      <c r="F9" s="182"/>
      <c r="G9" s="182"/>
      <c r="H9" s="183"/>
      <c r="I9" s="55" t="s">
        <v>1</v>
      </c>
      <c r="J9" s="208"/>
      <c r="K9" s="209"/>
      <c r="L9" s="210"/>
    </row>
    <row r="10" spans="2:12" ht="18" customHeight="1">
      <c r="B10" s="199"/>
      <c r="C10" s="200"/>
      <c r="D10" s="182"/>
      <c r="E10" s="182"/>
      <c r="F10" s="182"/>
      <c r="G10" s="182"/>
      <c r="H10" s="183"/>
      <c r="I10" s="55" t="s">
        <v>2</v>
      </c>
      <c r="J10" s="211"/>
      <c r="K10" s="212"/>
      <c r="L10" s="213"/>
    </row>
    <row r="11" spans="2:12" ht="15" customHeight="1">
      <c r="B11" s="56" t="s">
        <v>18</v>
      </c>
      <c r="C11" s="63"/>
      <c r="D11" s="119" t="str">
        <f>+'Completar SOFSE'!B11</f>
        <v>Total</v>
      </c>
      <c r="E11" s="119"/>
      <c r="F11" s="119"/>
      <c r="G11" s="119"/>
      <c r="H11" s="77"/>
      <c r="I11" s="67" t="s">
        <v>5</v>
      </c>
      <c r="J11" s="147"/>
      <c r="K11" s="148"/>
      <c r="L11" s="149"/>
    </row>
    <row r="12" spans="2:12" ht="15.75" customHeight="1" thickBot="1">
      <c r="B12" s="64"/>
      <c r="C12" s="63"/>
      <c r="D12" s="63"/>
      <c r="E12" s="63"/>
      <c r="F12" s="63"/>
      <c r="G12" s="63"/>
      <c r="H12" s="79"/>
      <c r="I12" s="68"/>
      <c r="J12" s="204"/>
      <c r="K12" s="204"/>
      <c r="L12" s="205"/>
    </row>
    <row r="13" spans="2:12" ht="13.5" thickBot="1">
      <c r="B13" s="194" t="s">
        <v>49</v>
      </c>
      <c r="C13" s="196" t="s">
        <v>55</v>
      </c>
      <c r="D13" s="196" t="s">
        <v>11</v>
      </c>
      <c r="E13" s="196" t="s">
        <v>3</v>
      </c>
      <c r="F13" s="196" t="s">
        <v>4</v>
      </c>
      <c r="G13" s="184" t="s">
        <v>31</v>
      </c>
      <c r="H13" s="184" t="s">
        <v>54</v>
      </c>
      <c r="I13" s="191" t="s">
        <v>36</v>
      </c>
      <c r="J13" s="192"/>
      <c r="K13" s="192"/>
      <c r="L13" s="193"/>
    </row>
    <row r="14" spans="2:12" ht="13.5" thickBot="1">
      <c r="B14" s="195"/>
      <c r="C14" s="142"/>
      <c r="D14" s="142"/>
      <c r="E14" s="142"/>
      <c r="F14" s="142"/>
      <c r="G14" s="185"/>
      <c r="H14" s="185"/>
      <c r="I14" s="73" t="s">
        <v>37</v>
      </c>
      <c r="J14" s="74" t="s">
        <v>38</v>
      </c>
      <c r="K14" s="75" t="s">
        <v>39</v>
      </c>
      <c r="L14" s="76" t="s">
        <v>19</v>
      </c>
    </row>
    <row r="15" spans="2:12" ht="15" customHeight="1">
      <c r="B15" s="65" t="s">
        <v>40</v>
      </c>
      <c r="C15" s="163">
        <f>+'Completar SOFSE'!A21</f>
        <v>1</v>
      </c>
      <c r="D15" s="166">
        <f>VLOOKUP(C15,'Completar SOFSE'!$A$19:$E$464,2,0)</f>
        <v>1</v>
      </c>
      <c r="E15" s="166" t="str">
        <f>VLOOKUP(C15,'Completar SOFSE'!$A$19:$E$464,3,0)</f>
        <v>c/u</v>
      </c>
      <c r="F15" s="166" t="str">
        <f>VLOOKUP(C15,'Completar SOFSE'!$A$19:$E$464,4,0)</f>
        <v>ACT701-000016N</v>
      </c>
      <c r="G15" s="169" t="str">
        <f>VLOOKUP(C15,'Completar SOFSE'!$A$19:$E$464,5,0)</f>
        <v>PLATAFORMA DE TRABAJO AUTOPROPULSADA Altura de trabajo mínima 21 mts hasta 25 mts</v>
      </c>
      <c r="H15" s="160">
        <f>VLOOKUP(C15,'Completar SOFSE'!$A$19:$F$464,6,0)</f>
        <v>0</v>
      </c>
      <c r="I15" s="57"/>
      <c r="J15" s="69"/>
      <c r="K15" s="70"/>
      <c r="L15" s="21">
        <f>I15*$D$15+J15*$D$15+K15*$D$15</f>
        <v>0</v>
      </c>
    </row>
    <row r="16" spans="2:12" ht="15" customHeight="1">
      <c r="B16" s="66" t="s">
        <v>41</v>
      </c>
      <c r="C16" s="164"/>
      <c r="D16" s="167"/>
      <c r="E16" s="167"/>
      <c r="F16" s="167"/>
      <c r="G16" s="170"/>
      <c r="H16" s="161"/>
      <c r="I16" s="58"/>
      <c r="J16" s="71"/>
      <c r="K16" s="72"/>
      <c r="L16" s="48">
        <f t="shared" ref="L16:L19" si="0">I16*$D$15+J16*$D$15+K16*$D$15</f>
        <v>0</v>
      </c>
    </row>
    <row r="17" spans="2:12" ht="15" customHeight="1">
      <c r="B17" s="66" t="s">
        <v>42</v>
      </c>
      <c r="C17" s="164"/>
      <c r="D17" s="167"/>
      <c r="E17" s="167"/>
      <c r="F17" s="167"/>
      <c r="G17" s="170"/>
      <c r="H17" s="161"/>
      <c r="I17" s="58"/>
      <c r="J17" s="71"/>
      <c r="K17" s="72"/>
      <c r="L17" s="48">
        <f t="shared" si="0"/>
        <v>0</v>
      </c>
    </row>
    <row r="18" spans="2:12" ht="15" customHeight="1">
      <c r="B18" s="66" t="s">
        <v>43</v>
      </c>
      <c r="C18" s="164"/>
      <c r="D18" s="167"/>
      <c r="E18" s="167"/>
      <c r="F18" s="167"/>
      <c r="G18" s="170"/>
      <c r="H18" s="161"/>
      <c r="I18" s="58"/>
      <c r="J18" s="47"/>
      <c r="K18" s="72"/>
      <c r="L18" s="48">
        <f t="shared" si="0"/>
        <v>0</v>
      </c>
    </row>
    <row r="19" spans="2:12" ht="15.75" customHeight="1" thickBot="1">
      <c r="B19" s="66" t="s">
        <v>44</v>
      </c>
      <c r="C19" s="165"/>
      <c r="D19" s="168"/>
      <c r="E19" s="168"/>
      <c r="F19" s="168"/>
      <c r="G19" s="171"/>
      <c r="H19" s="162"/>
      <c r="I19" s="59"/>
      <c r="J19" s="49"/>
      <c r="K19" s="60"/>
      <c r="L19" s="48">
        <f t="shared" si="0"/>
        <v>0</v>
      </c>
    </row>
    <row r="20" spans="2:12" ht="15" customHeight="1">
      <c r="B20" s="65" t="s">
        <v>40</v>
      </c>
      <c r="C20" s="163">
        <f>+C15+1</f>
        <v>2</v>
      </c>
      <c r="D20" s="166" t="e">
        <f>VLOOKUP(C20,'Completar SOFSE'!$A$19:$E$464,2,0)</f>
        <v>#N/A</v>
      </c>
      <c r="E20" s="166" t="e">
        <f>VLOOKUP(C20,'Completar SOFSE'!$A$19:$E$464,3,0)</f>
        <v>#N/A</v>
      </c>
      <c r="F20" s="166" t="e">
        <f>VLOOKUP(C20,'Completar SOFSE'!$A$19:$E$464,4,0)</f>
        <v>#N/A</v>
      </c>
      <c r="G20" s="169" t="e">
        <f>VLOOKUP(C20,'Completar SOFSE'!$A$19:$E$464,5,0)</f>
        <v>#N/A</v>
      </c>
      <c r="H20" s="160" t="e">
        <f>VLOOKUP(C20,'Completar SOFSE'!$A$19:$F$464,6,0)</f>
        <v>#N/A</v>
      </c>
      <c r="I20" s="61"/>
      <c r="J20" s="72"/>
      <c r="K20" s="72"/>
      <c r="L20" s="21" t="e">
        <f>I20*$D$20+J20*$D$20+K20*$D$20</f>
        <v>#N/A</v>
      </c>
    </row>
    <row r="21" spans="2:12">
      <c r="B21" s="66" t="s">
        <v>41</v>
      </c>
      <c r="C21" s="164"/>
      <c r="D21" s="167"/>
      <c r="E21" s="167"/>
      <c r="F21" s="167"/>
      <c r="G21" s="170"/>
      <c r="H21" s="161"/>
      <c r="I21" s="58"/>
      <c r="J21" s="72"/>
      <c r="K21" s="72"/>
      <c r="L21" s="48" t="e">
        <f t="shared" ref="L21:L24" si="1">I21*$D$20+J21*$D$20+K21*$D$20</f>
        <v>#N/A</v>
      </c>
    </row>
    <row r="22" spans="2:12">
      <c r="B22" s="66" t="s">
        <v>42</v>
      </c>
      <c r="C22" s="164"/>
      <c r="D22" s="167"/>
      <c r="E22" s="167"/>
      <c r="F22" s="167"/>
      <c r="G22" s="170"/>
      <c r="H22" s="161"/>
      <c r="I22" s="58"/>
      <c r="J22" s="72"/>
      <c r="K22" s="72"/>
      <c r="L22" s="48" t="e">
        <f t="shared" si="1"/>
        <v>#N/A</v>
      </c>
    </row>
    <row r="23" spans="2:12">
      <c r="B23" s="66" t="s">
        <v>43</v>
      </c>
      <c r="C23" s="164"/>
      <c r="D23" s="167"/>
      <c r="E23" s="167"/>
      <c r="F23" s="167"/>
      <c r="G23" s="170"/>
      <c r="H23" s="161"/>
      <c r="I23" s="58"/>
      <c r="J23" s="47"/>
      <c r="K23" s="72"/>
      <c r="L23" s="48" t="e">
        <f t="shared" si="1"/>
        <v>#N/A</v>
      </c>
    </row>
    <row r="24" spans="2:12" ht="13.5" thickBot="1">
      <c r="B24" s="66" t="s">
        <v>44</v>
      </c>
      <c r="C24" s="165"/>
      <c r="D24" s="168"/>
      <c r="E24" s="168"/>
      <c r="F24" s="168"/>
      <c r="G24" s="171"/>
      <c r="H24" s="162"/>
      <c r="I24" s="59"/>
      <c r="J24" s="49"/>
      <c r="K24" s="60"/>
      <c r="L24" s="50" t="e">
        <f t="shared" si="1"/>
        <v>#N/A</v>
      </c>
    </row>
    <row r="25" spans="2:12" ht="15" customHeight="1">
      <c r="B25" s="65" t="s">
        <v>40</v>
      </c>
      <c r="C25" s="163">
        <f t="shared" ref="C25" si="2">+C20+1</f>
        <v>3</v>
      </c>
      <c r="D25" s="166" t="e">
        <f>VLOOKUP(C25,'Completar SOFSE'!$A$19:$E$464,2,0)</f>
        <v>#N/A</v>
      </c>
      <c r="E25" s="166" t="e">
        <f>VLOOKUP(C25,'Completar SOFSE'!$A$19:$E$464,3,0)</f>
        <v>#N/A</v>
      </c>
      <c r="F25" s="166" t="e">
        <f>VLOOKUP(C25,'Completar SOFSE'!$A$19:$E$464,4,0)</f>
        <v>#N/A</v>
      </c>
      <c r="G25" s="169" t="e">
        <f>VLOOKUP(C25,'Completar SOFSE'!$A$19:$E$464,5,0)</f>
        <v>#N/A</v>
      </c>
      <c r="H25" s="160" t="e">
        <f>VLOOKUP(C25,'Completar SOFSE'!$A$19:$F$464,6,0)</f>
        <v>#N/A</v>
      </c>
      <c r="I25" s="61"/>
      <c r="J25" s="72"/>
      <c r="K25" s="72"/>
      <c r="L25" s="45" t="e">
        <f>I25*$D$25+J25*$D$25+K25*$D$25</f>
        <v>#N/A</v>
      </c>
    </row>
    <row r="26" spans="2:12">
      <c r="B26" s="66" t="s">
        <v>41</v>
      </c>
      <c r="C26" s="164"/>
      <c r="D26" s="167"/>
      <c r="E26" s="167"/>
      <c r="F26" s="167"/>
      <c r="G26" s="170"/>
      <c r="H26" s="161"/>
      <c r="I26" s="58"/>
      <c r="J26" s="72"/>
      <c r="K26" s="72"/>
      <c r="L26" s="45" t="e">
        <f t="shared" ref="L26:L29" si="3">I26*$D$25+J26*$D$25+K26*$D$25</f>
        <v>#N/A</v>
      </c>
    </row>
    <row r="27" spans="2:12">
      <c r="B27" s="66" t="s">
        <v>42</v>
      </c>
      <c r="C27" s="164"/>
      <c r="D27" s="167"/>
      <c r="E27" s="167"/>
      <c r="F27" s="167"/>
      <c r="G27" s="170"/>
      <c r="H27" s="161"/>
      <c r="I27" s="58"/>
      <c r="J27" s="72"/>
      <c r="K27" s="72"/>
      <c r="L27" s="45" t="e">
        <f t="shared" si="3"/>
        <v>#N/A</v>
      </c>
    </row>
    <row r="28" spans="2:12">
      <c r="B28" s="66" t="s">
        <v>43</v>
      </c>
      <c r="C28" s="164"/>
      <c r="D28" s="167"/>
      <c r="E28" s="167"/>
      <c r="F28" s="167"/>
      <c r="G28" s="170"/>
      <c r="H28" s="161"/>
      <c r="I28" s="58"/>
      <c r="J28" s="47"/>
      <c r="K28" s="72"/>
      <c r="L28" s="45" t="e">
        <f t="shared" si="3"/>
        <v>#N/A</v>
      </c>
    </row>
    <row r="29" spans="2:12" ht="13.5" thickBot="1">
      <c r="B29" s="66" t="s">
        <v>44</v>
      </c>
      <c r="C29" s="165"/>
      <c r="D29" s="168"/>
      <c r="E29" s="168"/>
      <c r="F29" s="168"/>
      <c r="G29" s="171"/>
      <c r="H29" s="162"/>
      <c r="I29" s="59"/>
      <c r="J29" s="49"/>
      <c r="K29" s="60"/>
      <c r="L29" s="50" t="e">
        <f t="shared" si="3"/>
        <v>#N/A</v>
      </c>
    </row>
    <row r="30" spans="2:12" ht="15" customHeight="1">
      <c r="B30" s="65" t="s">
        <v>40</v>
      </c>
      <c r="C30" s="163">
        <f t="shared" ref="C30" si="4">+C25+1</f>
        <v>4</v>
      </c>
      <c r="D30" s="166" t="e">
        <f>VLOOKUP(C30,'Completar SOFSE'!$A$19:$E$464,2,0)</f>
        <v>#N/A</v>
      </c>
      <c r="E30" s="166" t="e">
        <f>VLOOKUP(C30,'Completar SOFSE'!$A$19:$E$464,3,0)</f>
        <v>#N/A</v>
      </c>
      <c r="F30" s="166" t="e">
        <f>VLOOKUP(C30,'Completar SOFSE'!$A$19:$E$464,4,0)</f>
        <v>#N/A</v>
      </c>
      <c r="G30" s="169" t="e">
        <f>VLOOKUP(C30,'Completar SOFSE'!$A$19:$E$464,5,0)</f>
        <v>#N/A</v>
      </c>
      <c r="H30" s="160" t="e">
        <f>VLOOKUP(C30,'Completar SOFSE'!$A$19:$F$464,6,0)</f>
        <v>#N/A</v>
      </c>
      <c r="I30" s="61"/>
      <c r="J30" s="72"/>
      <c r="K30" s="72"/>
      <c r="L30" s="45" t="e">
        <f>I30*$D$30+J30*$D$30+K30*$D$30</f>
        <v>#N/A</v>
      </c>
    </row>
    <row r="31" spans="2:12">
      <c r="B31" s="66" t="s">
        <v>41</v>
      </c>
      <c r="C31" s="164"/>
      <c r="D31" s="167"/>
      <c r="E31" s="167"/>
      <c r="F31" s="167"/>
      <c r="G31" s="170"/>
      <c r="H31" s="161"/>
      <c r="I31" s="58"/>
      <c r="J31" s="72"/>
      <c r="K31" s="72"/>
      <c r="L31" s="45" t="e">
        <f t="shared" ref="L31:L34" si="5">I31*$D$30+J31*$D$30+K31*$D$30</f>
        <v>#N/A</v>
      </c>
    </row>
    <row r="32" spans="2:12">
      <c r="B32" s="66" t="s">
        <v>42</v>
      </c>
      <c r="C32" s="164"/>
      <c r="D32" s="167"/>
      <c r="E32" s="167"/>
      <c r="F32" s="167"/>
      <c r="G32" s="170"/>
      <c r="H32" s="161"/>
      <c r="I32" s="58"/>
      <c r="J32" s="72"/>
      <c r="K32" s="72"/>
      <c r="L32" s="45" t="e">
        <f t="shared" si="5"/>
        <v>#N/A</v>
      </c>
    </row>
    <row r="33" spans="2:12">
      <c r="B33" s="66" t="s">
        <v>43</v>
      </c>
      <c r="C33" s="164"/>
      <c r="D33" s="167"/>
      <c r="E33" s="167"/>
      <c r="F33" s="167"/>
      <c r="G33" s="170"/>
      <c r="H33" s="161"/>
      <c r="I33" s="58"/>
      <c r="J33" s="47"/>
      <c r="K33" s="72"/>
      <c r="L33" s="45" t="e">
        <f t="shared" si="5"/>
        <v>#N/A</v>
      </c>
    </row>
    <row r="34" spans="2:12" ht="13.5" thickBot="1">
      <c r="B34" s="66" t="s">
        <v>44</v>
      </c>
      <c r="C34" s="165"/>
      <c r="D34" s="168"/>
      <c r="E34" s="168"/>
      <c r="F34" s="168"/>
      <c r="G34" s="171"/>
      <c r="H34" s="162"/>
      <c r="I34" s="59"/>
      <c r="J34" s="49"/>
      <c r="K34" s="60"/>
      <c r="L34" s="50" t="e">
        <f t="shared" si="5"/>
        <v>#N/A</v>
      </c>
    </row>
    <row r="35" spans="2:12" ht="15" customHeight="1">
      <c r="B35" s="65" t="s">
        <v>40</v>
      </c>
      <c r="C35" s="163">
        <f t="shared" ref="C35" si="6">+C30+1</f>
        <v>5</v>
      </c>
      <c r="D35" s="166" t="e">
        <f>VLOOKUP(C35,'Completar SOFSE'!$A$19:$E$464,2,0)</f>
        <v>#N/A</v>
      </c>
      <c r="E35" s="166" t="e">
        <f>VLOOKUP(C35,'Completar SOFSE'!$A$19:$E$464,3,0)</f>
        <v>#N/A</v>
      </c>
      <c r="F35" s="166" t="e">
        <f>VLOOKUP(C35,'Completar SOFSE'!$A$19:$E$464,4,0)</f>
        <v>#N/A</v>
      </c>
      <c r="G35" s="169" t="e">
        <f>VLOOKUP(C35,'Completar SOFSE'!$A$19:$E$464,5,0)</f>
        <v>#N/A</v>
      </c>
      <c r="H35" s="160" t="e">
        <f>VLOOKUP(C35,'Completar SOFSE'!$A$19:$F$464,6,0)</f>
        <v>#N/A</v>
      </c>
      <c r="I35" s="61"/>
      <c r="J35" s="72"/>
      <c r="K35" s="72"/>
      <c r="L35" s="45" t="e">
        <f>I35*$D$35+J35*$D$35+K35*$D$35</f>
        <v>#N/A</v>
      </c>
    </row>
    <row r="36" spans="2:12">
      <c r="B36" s="66" t="s">
        <v>41</v>
      </c>
      <c r="C36" s="164"/>
      <c r="D36" s="167"/>
      <c r="E36" s="167"/>
      <c r="F36" s="167"/>
      <c r="G36" s="170"/>
      <c r="H36" s="161"/>
      <c r="I36" s="58"/>
      <c r="J36" s="72"/>
      <c r="K36" s="72"/>
      <c r="L36" s="45" t="e">
        <f t="shared" ref="L36:L39" si="7">I36*$D$35+J36*$D$35+K36*$D$35</f>
        <v>#N/A</v>
      </c>
    </row>
    <row r="37" spans="2:12">
      <c r="B37" s="66" t="s">
        <v>42</v>
      </c>
      <c r="C37" s="164"/>
      <c r="D37" s="167"/>
      <c r="E37" s="167"/>
      <c r="F37" s="167"/>
      <c r="G37" s="170"/>
      <c r="H37" s="161"/>
      <c r="I37" s="58"/>
      <c r="J37" s="72"/>
      <c r="K37" s="72"/>
      <c r="L37" s="45" t="e">
        <f t="shared" si="7"/>
        <v>#N/A</v>
      </c>
    </row>
    <row r="38" spans="2:12">
      <c r="B38" s="66" t="s">
        <v>43</v>
      </c>
      <c r="C38" s="164"/>
      <c r="D38" s="167"/>
      <c r="E38" s="167"/>
      <c r="F38" s="167"/>
      <c r="G38" s="170"/>
      <c r="H38" s="161"/>
      <c r="I38" s="58"/>
      <c r="J38" s="47"/>
      <c r="K38" s="72"/>
      <c r="L38" s="45" t="e">
        <f t="shared" si="7"/>
        <v>#N/A</v>
      </c>
    </row>
    <row r="39" spans="2:12" ht="13.5" thickBot="1">
      <c r="B39" s="66" t="s">
        <v>44</v>
      </c>
      <c r="C39" s="165"/>
      <c r="D39" s="168"/>
      <c r="E39" s="168"/>
      <c r="F39" s="168"/>
      <c r="G39" s="171"/>
      <c r="H39" s="162"/>
      <c r="I39" s="59"/>
      <c r="J39" s="49"/>
      <c r="K39" s="60"/>
      <c r="L39" s="50" t="e">
        <f t="shared" si="7"/>
        <v>#N/A</v>
      </c>
    </row>
    <row r="40" spans="2:12" ht="15" customHeight="1">
      <c r="B40" s="65" t="s">
        <v>40</v>
      </c>
      <c r="C40" s="163">
        <f t="shared" ref="C40" si="8">+C35+1</f>
        <v>6</v>
      </c>
      <c r="D40" s="166" t="e">
        <f>VLOOKUP(C40,'Completar SOFSE'!$A$19:$E$464,2,0)</f>
        <v>#N/A</v>
      </c>
      <c r="E40" s="166" t="e">
        <f>VLOOKUP(C40,'Completar SOFSE'!$A$19:$E$464,3,0)</f>
        <v>#N/A</v>
      </c>
      <c r="F40" s="166" t="e">
        <f>VLOOKUP(C40,'Completar SOFSE'!$A$19:$E$464,4,0)</f>
        <v>#N/A</v>
      </c>
      <c r="G40" s="169" t="e">
        <f>VLOOKUP(C40,'Completar SOFSE'!$A$19:$E$464,5,0)</f>
        <v>#N/A</v>
      </c>
      <c r="H40" s="160" t="e">
        <f>VLOOKUP(C40,'Completar SOFSE'!$A$19:$F$464,6,0)</f>
        <v>#N/A</v>
      </c>
      <c r="I40" s="61"/>
      <c r="J40" s="72"/>
      <c r="K40" s="72"/>
      <c r="L40" s="45" t="e">
        <f>I40*$D$40+J40*$D$40+K40*$D$40</f>
        <v>#N/A</v>
      </c>
    </row>
    <row r="41" spans="2:12">
      <c r="B41" s="66" t="s">
        <v>41</v>
      </c>
      <c r="C41" s="164"/>
      <c r="D41" s="167"/>
      <c r="E41" s="167"/>
      <c r="F41" s="167"/>
      <c r="G41" s="170"/>
      <c r="H41" s="161"/>
      <c r="I41" s="58"/>
      <c r="J41" s="72"/>
      <c r="K41" s="72"/>
      <c r="L41" s="45" t="e">
        <f t="shared" ref="L41:L44" si="9">I41*$D$40+J41*$D$40+K41*$D$40</f>
        <v>#N/A</v>
      </c>
    </row>
    <row r="42" spans="2:12">
      <c r="B42" s="66" t="s">
        <v>42</v>
      </c>
      <c r="C42" s="164"/>
      <c r="D42" s="167"/>
      <c r="E42" s="167"/>
      <c r="F42" s="167"/>
      <c r="G42" s="170"/>
      <c r="H42" s="161"/>
      <c r="I42" s="58"/>
      <c r="J42" s="72"/>
      <c r="K42" s="72"/>
      <c r="L42" s="45" t="e">
        <f t="shared" si="9"/>
        <v>#N/A</v>
      </c>
    </row>
    <row r="43" spans="2:12">
      <c r="B43" s="66" t="s">
        <v>43</v>
      </c>
      <c r="C43" s="164"/>
      <c r="D43" s="167"/>
      <c r="E43" s="167"/>
      <c r="F43" s="167"/>
      <c r="G43" s="170"/>
      <c r="H43" s="161"/>
      <c r="I43" s="58"/>
      <c r="J43" s="47"/>
      <c r="K43" s="72"/>
      <c r="L43" s="45" t="e">
        <f t="shared" si="9"/>
        <v>#N/A</v>
      </c>
    </row>
    <row r="44" spans="2:12" ht="13.5" thickBot="1">
      <c r="B44" s="66" t="s">
        <v>44</v>
      </c>
      <c r="C44" s="165"/>
      <c r="D44" s="168"/>
      <c r="E44" s="168"/>
      <c r="F44" s="168"/>
      <c r="G44" s="171"/>
      <c r="H44" s="162"/>
      <c r="I44" s="59"/>
      <c r="J44" s="49"/>
      <c r="K44" s="60"/>
      <c r="L44" s="50" t="e">
        <f t="shared" si="9"/>
        <v>#N/A</v>
      </c>
    </row>
    <row r="45" spans="2:12" ht="15" customHeight="1">
      <c r="B45" s="65" t="s">
        <v>40</v>
      </c>
      <c r="C45" s="163">
        <f t="shared" ref="C45" si="10">+C40+1</f>
        <v>7</v>
      </c>
      <c r="D45" s="166" t="e">
        <f>VLOOKUP(C45,'Completar SOFSE'!$A$19:$E$464,2,0)</f>
        <v>#N/A</v>
      </c>
      <c r="E45" s="166" t="e">
        <f>VLOOKUP(C45,'Completar SOFSE'!$A$19:$E$464,3,0)</f>
        <v>#N/A</v>
      </c>
      <c r="F45" s="166" t="e">
        <f>VLOOKUP(C45,'Completar SOFSE'!$A$19:$E$464,4,0)</f>
        <v>#N/A</v>
      </c>
      <c r="G45" s="169" t="e">
        <f>VLOOKUP(C45,'Completar SOFSE'!$A$19:$E$464,5,0)</f>
        <v>#N/A</v>
      </c>
      <c r="H45" s="160" t="e">
        <f>VLOOKUP(C45,'Completar SOFSE'!$A$19:$F$464,6,0)</f>
        <v>#N/A</v>
      </c>
      <c r="I45" s="61"/>
      <c r="J45" s="72"/>
      <c r="K45" s="72"/>
      <c r="L45" s="45" t="e">
        <f>I45*$D$45+J45*$D$45+K45*$D$45</f>
        <v>#N/A</v>
      </c>
    </row>
    <row r="46" spans="2:12">
      <c r="B46" s="66" t="s">
        <v>41</v>
      </c>
      <c r="C46" s="164"/>
      <c r="D46" s="167"/>
      <c r="E46" s="167"/>
      <c r="F46" s="167"/>
      <c r="G46" s="170"/>
      <c r="H46" s="161"/>
      <c r="I46" s="58"/>
      <c r="J46" s="72"/>
      <c r="K46" s="72"/>
      <c r="L46" s="45" t="e">
        <f t="shared" ref="L46:L49" si="11">I46*$D$45+J46*$D$45+K46*$D$45</f>
        <v>#N/A</v>
      </c>
    </row>
    <row r="47" spans="2:12">
      <c r="B47" s="66" t="s">
        <v>42</v>
      </c>
      <c r="C47" s="164"/>
      <c r="D47" s="167"/>
      <c r="E47" s="167"/>
      <c r="F47" s="167"/>
      <c r="G47" s="170"/>
      <c r="H47" s="161"/>
      <c r="I47" s="58"/>
      <c r="J47" s="72"/>
      <c r="K47" s="72"/>
      <c r="L47" s="45" t="e">
        <f t="shared" si="11"/>
        <v>#N/A</v>
      </c>
    </row>
    <row r="48" spans="2:12">
      <c r="B48" s="66" t="s">
        <v>43</v>
      </c>
      <c r="C48" s="164"/>
      <c r="D48" s="167"/>
      <c r="E48" s="167"/>
      <c r="F48" s="167"/>
      <c r="G48" s="170"/>
      <c r="H48" s="161"/>
      <c r="I48" s="58"/>
      <c r="J48" s="47"/>
      <c r="K48" s="72"/>
      <c r="L48" s="45" t="e">
        <f t="shared" si="11"/>
        <v>#N/A</v>
      </c>
    </row>
    <row r="49" spans="2:12" ht="13.5" thickBot="1">
      <c r="B49" s="66" t="s">
        <v>44</v>
      </c>
      <c r="C49" s="165"/>
      <c r="D49" s="168"/>
      <c r="E49" s="168"/>
      <c r="F49" s="168"/>
      <c r="G49" s="171"/>
      <c r="H49" s="162"/>
      <c r="I49" s="59"/>
      <c r="J49" s="49"/>
      <c r="K49" s="60"/>
      <c r="L49" s="50" t="e">
        <f t="shared" si="11"/>
        <v>#N/A</v>
      </c>
    </row>
    <row r="50" spans="2:12" ht="15" customHeight="1">
      <c r="B50" s="65" t="s">
        <v>40</v>
      </c>
      <c r="C50" s="163">
        <f t="shared" ref="C50" si="12">+C45+1</f>
        <v>8</v>
      </c>
      <c r="D50" s="166" t="e">
        <f>VLOOKUP(C50,'Completar SOFSE'!$A$19:$E$464,2,0)</f>
        <v>#N/A</v>
      </c>
      <c r="E50" s="166" t="e">
        <f>VLOOKUP(C50,'Completar SOFSE'!$A$19:$E$464,3,0)</f>
        <v>#N/A</v>
      </c>
      <c r="F50" s="166" t="e">
        <f>VLOOKUP(C50,'Completar SOFSE'!$A$19:$E$464,4,0)</f>
        <v>#N/A</v>
      </c>
      <c r="G50" s="169" t="e">
        <f>VLOOKUP(C50,'Completar SOFSE'!$A$19:$E$464,5,0)</f>
        <v>#N/A</v>
      </c>
      <c r="H50" s="160" t="e">
        <f>VLOOKUP(C50,'Completar SOFSE'!$A$19:$F$464,6,0)</f>
        <v>#N/A</v>
      </c>
      <c r="I50" s="61"/>
      <c r="J50" s="72"/>
      <c r="K50" s="72"/>
      <c r="L50" s="45" t="e">
        <f>I50*$D$50+J50*$D$50+K50*$D$50</f>
        <v>#N/A</v>
      </c>
    </row>
    <row r="51" spans="2:12">
      <c r="B51" s="66" t="s">
        <v>41</v>
      </c>
      <c r="C51" s="164"/>
      <c r="D51" s="167"/>
      <c r="E51" s="167"/>
      <c r="F51" s="167"/>
      <c r="G51" s="170"/>
      <c r="H51" s="161"/>
      <c r="I51" s="58"/>
      <c r="J51" s="72"/>
      <c r="K51" s="72"/>
      <c r="L51" s="45" t="e">
        <f t="shared" ref="L51:L54" si="13">I51*$D$50+J51*$D$50+K51*$D$50</f>
        <v>#N/A</v>
      </c>
    </row>
    <row r="52" spans="2:12">
      <c r="B52" s="66" t="s">
        <v>42</v>
      </c>
      <c r="C52" s="164"/>
      <c r="D52" s="167"/>
      <c r="E52" s="167"/>
      <c r="F52" s="167"/>
      <c r="G52" s="170"/>
      <c r="H52" s="161"/>
      <c r="I52" s="58"/>
      <c r="J52" s="72"/>
      <c r="K52" s="72"/>
      <c r="L52" s="45" t="e">
        <f t="shared" si="13"/>
        <v>#N/A</v>
      </c>
    </row>
    <row r="53" spans="2:12">
      <c r="B53" s="66" t="s">
        <v>43</v>
      </c>
      <c r="C53" s="164"/>
      <c r="D53" s="167"/>
      <c r="E53" s="167"/>
      <c r="F53" s="167"/>
      <c r="G53" s="170"/>
      <c r="H53" s="161"/>
      <c r="I53" s="58"/>
      <c r="J53" s="47"/>
      <c r="K53" s="72"/>
      <c r="L53" s="45" t="e">
        <f t="shared" si="13"/>
        <v>#N/A</v>
      </c>
    </row>
    <row r="54" spans="2:12" ht="13.5" thickBot="1">
      <c r="B54" s="66" t="s">
        <v>44</v>
      </c>
      <c r="C54" s="165"/>
      <c r="D54" s="168"/>
      <c r="E54" s="168"/>
      <c r="F54" s="168"/>
      <c r="G54" s="171"/>
      <c r="H54" s="162"/>
      <c r="I54" s="59"/>
      <c r="J54" s="49"/>
      <c r="K54" s="60"/>
      <c r="L54" s="50" t="e">
        <f t="shared" si="13"/>
        <v>#N/A</v>
      </c>
    </row>
    <row r="55" spans="2:12" ht="15" customHeight="1">
      <c r="B55" s="65" t="s">
        <v>40</v>
      </c>
      <c r="C55" s="163">
        <f>+C50+1</f>
        <v>9</v>
      </c>
      <c r="D55" s="166" t="e">
        <f>VLOOKUP(C55,'Completar SOFSE'!$A$19:$E$464,2,0)</f>
        <v>#N/A</v>
      </c>
      <c r="E55" s="166" t="e">
        <f>VLOOKUP(C55,'Completar SOFSE'!$A$19:$E$464,3,0)</f>
        <v>#N/A</v>
      </c>
      <c r="F55" s="166" t="e">
        <f>VLOOKUP(C55,'Completar SOFSE'!$A$19:$E$464,4,0)</f>
        <v>#N/A</v>
      </c>
      <c r="G55" s="169" t="e">
        <f>VLOOKUP(C55,'Completar SOFSE'!$A$19:$E$464,5,0)</f>
        <v>#N/A</v>
      </c>
      <c r="H55" s="160" t="e">
        <f>VLOOKUP(C55,'Completar SOFSE'!$A$19:$F$464,6,0)</f>
        <v>#N/A</v>
      </c>
      <c r="I55" s="61"/>
      <c r="J55" s="72"/>
      <c r="K55" s="72"/>
      <c r="L55" s="45" t="e">
        <f>I55*$D$55+J55*$D$55+K55*$D$55</f>
        <v>#N/A</v>
      </c>
    </row>
    <row r="56" spans="2:12">
      <c r="B56" s="66" t="s">
        <v>41</v>
      </c>
      <c r="C56" s="164"/>
      <c r="D56" s="167"/>
      <c r="E56" s="167"/>
      <c r="F56" s="167"/>
      <c r="G56" s="170"/>
      <c r="H56" s="161"/>
      <c r="I56" s="58"/>
      <c r="J56" s="72"/>
      <c r="K56" s="72"/>
      <c r="L56" s="45" t="e">
        <f t="shared" ref="L56:L59" si="14">I56*$D$55+J56*$D$55+K56*$D$55</f>
        <v>#N/A</v>
      </c>
    </row>
    <row r="57" spans="2:12">
      <c r="B57" s="66" t="s">
        <v>42</v>
      </c>
      <c r="C57" s="164"/>
      <c r="D57" s="167"/>
      <c r="E57" s="167"/>
      <c r="F57" s="167"/>
      <c r="G57" s="170"/>
      <c r="H57" s="161"/>
      <c r="I57" s="58"/>
      <c r="J57" s="72"/>
      <c r="K57" s="72"/>
      <c r="L57" s="45" t="e">
        <f t="shared" si="14"/>
        <v>#N/A</v>
      </c>
    </row>
    <row r="58" spans="2:12">
      <c r="B58" s="66" t="s">
        <v>43</v>
      </c>
      <c r="C58" s="164"/>
      <c r="D58" s="167"/>
      <c r="E58" s="167"/>
      <c r="F58" s="167"/>
      <c r="G58" s="170"/>
      <c r="H58" s="161"/>
      <c r="I58" s="58"/>
      <c r="J58" s="47"/>
      <c r="K58" s="72"/>
      <c r="L58" s="45" t="e">
        <f t="shared" si="14"/>
        <v>#N/A</v>
      </c>
    </row>
    <row r="59" spans="2:12" ht="13.5" thickBot="1">
      <c r="B59" s="66" t="s">
        <v>44</v>
      </c>
      <c r="C59" s="165"/>
      <c r="D59" s="168"/>
      <c r="E59" s="168"/>
      <c r="F59" s="168"/>
      <c r="G59" s="171"/>
      <c r="H59" s="162"/>
      <c r="I59" s="59"/>
      <c r="J59" s="49"/>
      <c r="K59" s="60"/>
      <c r="L59" s="50" t="e">
        <f t="shared" si="14"/>
        <v>#N/A</v>
      </c>
    </row>
    <row r="60" spans="2:12" ht="15" customHeight="1">
      <c r="B60" s="65" t="s">
        <v>40</v>
      </c>
      <c r="C60" s="163">
        <f t="shared" ref="C60" si="15">+C55+1</f>
        <v>10</v>
      </c>
      <c r="D60" s="166" t="e">
        <f>VLOOKUP(C60,'Completar SOFSE'!$A$19:$E$464,2,0)</f>
        <v>#N/A</v>
      </c>
      <c r="E60" s="166" t="e">
        <f>VLOOKUP(C60,'Completar SOFSE'!$A$19:$E$464,3,0)</f>
        <v>#N/A</v>
      </c>
      <c r="F60" s="166" t="e">
        <f>VLOOKUP(C60,'Completar SOFSE'!$A$19:$E$464,4,0)</f>
        <v>#N/A</v>
      </c>
      <c r="G60" s="169" t="e">
        <f>VLOOKUP(C60,'Completar SOFSE'!$A$19:$E$464,5,0)</f>
        <v>#N/A</v>
      </c>
      <c r="H60" s="160" t="e">
        <f>VLOOKUP(C60,'Completar SOFSE'!$A$19:$F$464,6,0)</f>
        <v>#N/A</v>
      </c>
      <c r="I60" s="61"/>
      <c r="J60" s="72"/>
      <c r="K60" s="72"/>
      <c r="L60" s="45" t="e">
        <f>I60*$D$60+J60*$D$60+K60*$D$60</f>
        <v>#N/A</v>
      </c>
    </row>
    <row r="61" spans="2:12">
      <c r="B61" s="66" t="s">
        <v>41</v>
      </c>
      <c r="C61" s="164"/>
      <c r="D61" s="167"/>
      <c r="E61" s="167"/>
      <c r="F61" s="167"/>
      <c r="G61" s="170"/>
      <c r="H61" s="161"/>
      <c r="I61" s="58"/>
      <c r="J61" s="72"/>
      <c r="K61" s="72"/>
      <c r="L61" s="45" t="e">
        <f t="shared" ref="L61:L64" si="16">I61*$D$60+J61*$D$60+K61*$D$60</f>
        <v>#N/A</v>
      </c>
    </row>
    <row r="62" spans="2:12">
      <c r="B62" s="66" t="s">
        <v>42</v>
      </c>
      <c r="C62" s="164"/>
      <c r="D62" s="167"/>
      <c r="E62" s="167"/>
      <c r="F62" s="167"/>
      <c r="G62" s="170"/>
      <c r="H62" s="161"/>
      <c r="I62" s="58"/>
      <c r="J62" s="72"/>
      <c r="K62" s="72"/>
      <c r="L62" s="45" t="e">
        <f t="shared" si="16"/>
        <v>#N/A</v>
      </c>
    </row>
    <row r="63" spans="2:12">
      <c r="B63" s="66" t="s">
        <v>43</v>
      </c>
      <c r="C63" s="164"/>
      <c r="D63" s="167"/>
      <c r="E63" s="167"/>
      <c r="F63" s="167"/>
      <c r="G63" s="170"/>
      <c r="H63" s="161"/>
      <c r="I63" s="58"/>
      <c r="J63" s="47"/>
      <c r="K63" s="72"/>
      <c r="L63" s="45" t="e">
        <f t="shared" si="16"/>
        <v>#N/A</v>
      </c>
    </row>
    <row r="64" spans="2:12" ht="13.5" thickBot="1">
      <c r="B64" s="66" t="s">
        <v>44</v>
      </c>
      <c r="C64" s="165"/>
      <c r="D64" s="168"/>
      <c r="E64" s="168"/>
      <c r="F64" s="168"/>
      <c r="G64" s="171"/>
      <c r="H64" s="162"/>
      <c r="I64" s="59"/>
      <c r="J64" s="49"/>
      <c r="K64" s="60"/>
      <c r="L64" s="50" t="e">
        <f t="shared" si="16"/>
        <v>#N/A</v>
      </c>
    </row>
    <row r="65" spans="2:12" ht="15" customHeight="1">
      <c r="B65" s="65" t="s">
        <v>40</v>
      </c>
      <c r="C65" s="163">
        <f>+C60+1</f>
        <v>11</v>
      </c>
      <c r="D65" s="166" t="e">
        <f>VLOOKUP(C65,'Completar SOFSE'!$A$19:$E$464,2,0)</f>
        <v>#N/A</v>
      </c>
      <c r="E65" s="166" t="e">
        <f>VLOOKUP(C65,'Completar SOFSE'!$A$19:$E$464,3,0)</f>
        <v>#N/A</v>
      </c>
      <c r="F65" s="166" t="e">
        <f>VLOOKUP(C65,'Completar SOFSE'!$A$19:$E$464,4,0)</f>
        <v>#N/A</v>
      </c>
      <c r="G65" s="169" t="e">
        <f>VLOOKUP(C65,'Completar SOFSE'!$A$19:$E$464,5,0)</f>
        <v>#N/A</v>
      </c>
      <c r="H65" s="160" t="e">
        <f>VLOOKUP(C65,'Completar SOFSE'!$A$19:$F$464,6,0)</f>
        <v>#N/A</v>
      </c>
      <c r="I65" s="61"/>
      <c r="J65" s="72"/>
      <c r="K65" s="72"/>
      <c r="L65" s="45" t="e">
        <f>I65*$D$55+J65*$D$55+K65*$D$55</f>
        <v>#N/A</v>
      </c>
    </row>
    <row r="66" spans="2:12">
      <c r="B66" s="66" t="s">
        <v>41</v>
      </c>
      <c r="C66" s="164"/>
      <c r="D66" s="167"/>
      <c r="E66" s="167"/>
      <c r="F66" s="167"/>
      <c r="G66" s="170"/>
      <c r="H66" s="161"/>
      <c r="I66" s="58"/>
      <c r="J66" s="72"/>
      <c r="K66" s="72"/>
      <c r="L66" s="45" t="e">
        <f t="shared" ref="L66:L69" si="17">I66*$D$55+J66*$D$55+K66*$D$55</f>
        <v>#N/A</v>
      </c>
    </row>
    <row r="67" spans="2:12">
      <c r="B67" s="66" t="s">
        <v>42</v>
      </c>
      <c r="C67" s="164"/>
      <c r="D67" s="167"/>
      <c r="E67" s="167"/>
      <c r="F67" s="167"/>
      <c r="G67" s="170"/>
      <c r="H67" s="161"/>
      <c r="I67" s="58"/>
      <c r="J67" s="72"/>
      <c r="K67" s="72"/>
      <c r="L67" s="45" t="e">
        <f t="shared" si="17"/>
        <v>#N/A</v>
      </c>
    </row>
    <row r="68" spans="2:12">
      <c r="B68" s="66" t="s">
        <v>43</v>
      </c>
      <c r="C68" s="164"/>
      <c r="D68" s="167"/>
      <c r="E68" s="167"/>
      <c r="F68" s="167"/>
      <c r="G68" s="170"/>
      <c r="H68" s="161"/>
      <c r="I68" s="58"/>
      <c r="J68" s="47"/>
      <c r="K68" s="72"/>
      <c r="L68" s="45" t="e">
        <f t="shared" si="17"/>
        <v>#N/A</v>
      </c>
    </row>
    <row r="69" spans="2:12" ht="13.5" thickBot="1">
      <c r="B69" s="66" t="s">
        <v>44</v>
      </c>
      <c r="C69" s="165"/>
      <c r="D69" s="168"/>
      <c r="E69" s="168"/>
      <c r="F69" s="168"/>
      <c r="G69" s="171"/>
      <c r="H69" s="162"/>
      <c r="I69" s="59"/>
      <c r="J69" s="49"/>
      <c r="K69" s="60"/>
      <c r="L69" s="50" t="e">
        <f t="shared" si="17"/>
        <v>#N/A</v>
      </c>
    </row>
    <row r="70" spans="2:12" ht="15" customHeight="1">
      <c r="B70" s="65" t="s">
        <v>40</v>
      </c>
      <c r="C70" s="163">
        <f t="shared" ref="C70" si="18">+C65+1</f>
        <v>12</v>
      </c>
      <c r="D70" s="166" t="e">
        <f>VLOOKUP(C70,'Completar SOFSE'!$A$19:$E$464,2,0)</f>
        <v>#N/A</v>
      </c>
      <c r="E70" s="166" t="e">
        <f>VLOOKUP(C70,'Completar SOFSE'!$A$19:$E$464,3,0)</f>
        <v>#N/A</v>
      </c>
      <c r="F70" s="166" t="e">
        <f>VLOOKUP(C70,'Completar SOFSE'!$A$19:$E$464,4,0)</f>
        <v>#N/A</v>
      </c>
      <c r="G70" s="169" t="e">
        <f>VLOOKUP(C70,'Completar SOFSE'!$A$19:$E$464,5,0)</f>
        <v>#N/A</v>
      </c>
      <c r="H70" s="160" t="e">
        <f>VLOOKUP(C70,'Completar SOFSE'!$A$19:$F$464,6,0)</f>
        <v>#N/A</v>
      </c>
      <c r="I70" s="61"/>
      <c r="J70" s="72"/>
      <c r="K70" s="72"/>
      <c r="L70" s="45" t="e">
        <f>I70*$D$60+J70*$D$60+K70*$D$60</f>
        <v>#N/A</v>
      </c>
    </row>
    <row r="71" spans="2:12">
      <c r="B71" s="66" t="s">
        <v>41</v>
      </c>
      <c r="C71" s="164"/>
      <c r="D71" s="167"/>
      <c r="E71" s="167"/>
      <c r="F71" s="167"/>
      <c r="G71" s="170"/>
      <c r="H71" s="161"/>
      <c r="I71" s="58"/>
      <c r="J71" s="72"/>
      <c r="K71" s="72"/>
      <c r="L71" s="45" t="e">
        <f t="shared" ref="L71:L74" si="19">I71*$D$60+J71*$D$60+K71*$D$60</f>
        <v>#N/A</v>
      </c>
    </row>
    <row r="72" spans="2:12">
      <c r="B72" s="66" t="s">
        <v>42</v>
      </c>
      <c r="C72" s="164"/>
      <c r="D72" s="167"/>
      <c r="E72" s="167"/>
      <c r="F72" s="167"/>
      <c r="G72" s="170"/>
      <c r="H72" s="161"/>
      <c r="I72" s="58"/>
      <c r="J72" s="72"/>
      <c r="K72" s="72"/>
      <c r="L72" s="45" t="e">
        <f t="shared" si="19"/>
        <v>#N/A</v>
      </c>
    </row>
    <row r="73" spans="2:12">
      <c r="B73" s="66" t="s">
        <v>43</v>
      </c>
      <c r="C73" s="164"/>
      <c r="D73" s="167"/>
      <c r="E73" s="167"/>
      <c r="F73" s="167"/>
      <c r="G73" s="170"/>
      <c r="H73" s="161"/>
      <c r="I73" s="58"/>
      <c r="J73" s="47"/>
      <c r="K73" s="72"/>
      <c r="L73" s="45" t="e">
        <f t="shared" si="19"/>
        <v>#N/A</v>
      </c>
    </row>
    <row r="74" spans="2:12" ht="13.5" thickBot="1">
      <c r="B74" s="66" t="s">
        <v>44</v>
      </c>
      <c r="C74" s="165"/>
      <c r="D74" s="168"/>
      <c r="E74" s="168"/>
      <c r="F74" s="168"/>
      <c r="G74" s="171"/>
      <c r="H74" s="162"/>
      <c r="I74" s="59"/>
      <c r="J74" s="49"/>
      <c r="K74" s="60"/>
      <c r="L74" s="50" t="e">
        <f t="shared" si="19"/>
        <v>#N/A</v>
      </c>
    </row>
    <row r="75" spans="2:12" ht="15" customHeight="1">
      <c r="B75" s="65" t="s">
        <v>40</v>
      </c>
      <c r="C75" s="163">
        <f t="shared" ref="C75" si="20">+C70+1</f>
        <v>13</v>
      </c>
      <c r="D75" s="166" t="e">
        <f>VLOOKUP(C75,'Completar SOFSE'!$A$19:$E$464,2,0)</f>
        <v>#N/A</v>
      </c>
      <c r="E75" s="166" t="e">
        <f>VLOOKUP(C75,'Completar SOFSE'!$A$19:$E$464,3,0)</f>
        <v>#N/A</v>
      </c>
      <c r="F75" s="166" t="e">
        <f>VLOOKUP(C75,'Completar SOFSE'!$A$19:$E$464,4,0)</f>
        <v>#N/A</v>
      </c>
      <c r="G75" s="169" t="e">
        <f>VLOOKUP(C75,'Completar SOFSE'!$A$19:$E$464,5,0)</f>
        <v>#N/A</v>
      </c>
      <c r="H75" s="160" t="e">
        <f>VLOOKUP(C75,'Completar SOFSE'!$A$19:$F$464,6,0)</f>
        <v>#N/A</v>
      </c>
      <c r="I75" s="61"/>
      <c r="J75" s="72"/>
      <c r="K75" s="72"/>
      <c r="L75" s="45" t="e">
        <f>I75*$D$60+J75*$D$60+K75*$D$60</f>
        <v>#N/A</v>
      </c>
    </row>
    <row r="76" spans="2:12">
      <c r="B76" s="66" t="s">
        <v>41</v>
      </c>
      <c r="C76" s="164"/>
      <c r="D76" s="167"/>
      <c r="E76" s="167"/>
      <c r="F76" s="167"/>
      <c r="G76" s="170"/>
      <c r="H76" s="161"/>
      <c r="I76" s="58"/>
      <c r="J76" s="72"/>
      <c r="K76" s="72"/>
      <c r="L76" s="45" t="e">
        <f t="shared" ref="L76:L79" si="21">I76*$D$60+J76*$D$60+K76*$D$60</f>
        <v>#N/A</v>
      </c>
    </row>
    <row r="77" spans="2:12">
      <c r="B77" s="66" t="s">
        <v>42</v>
      </c>
      <c r="C77" s="164"/>
      <c r="D77" s="167"/>
      <c r="E77" s="167"/>
      <c r="F77" s="167"/>
      <c r="G77" s="170"/>
      <c r="H77" s="161"/>
      <c r="I77" s="58"/>
      <c r="J77" s="72"/>
      <c r="K77" s="72"/>
      <c r="L77" s="45" t="e">
        <f t="shared" si="21"/>
        <v>#N/A</v>
      </c>
    </row>
    <row r="78" spans="2:12">
      <c r="B78" s="66" t="s">
        <v>43</v>
      </c>
      <c r="C78" s="164"/>
      <c r="D78" s="167"/>
      <c r="E78" s="167"/>
      <c r="F78" s="167"/>
      <c r="G78" s="170"/>
      <c r="H78" s="161"/>
      <c r="I78" s="58"/>
      <c r="J78" s="47"/>
      <c r="K78" s="72"/>
      <c r="L78" s="45" t="e">
        <f t="shared" si="21"/>
        <v>#N/A</v>
      </c>
    </row>
    <row r="79" spans="2:12" ht="13.5" thickBot="1">
      <c r="B79" s="66" t="s">
        <v>44</v>
      </c>
      <c r="C79" s="165"/>
      <c r="D79" s="168"/>
      <c r="E79" s="168"/>
      <c r="F79" s="168"/>
      <c r="G79" s="171"/>
      <c r="H79" s="162"/>
      <c r="I79" s="59"/>
      <c r="J79" s="49"/>
      <c r="K79" s="60"/>
      <c r="L79" s="50" t="e">
        <f t="shared" si="21"/>
        <v>#N/A</v>
      </c>
    </row>
    <row r="80" spans="2:12" ht="15" customHeight="1">
      <c r="B80" s="65" t="s">
        <v>40</v>
      </c>
      <c r="C80" s="163">
        <f t="shared" ref="C80" si="22">+C75+1</f>
        <v>14</v>
      </c>
      <c r="D80" s="166" t="e">
        <f>VLOOKUP(C80,'Completar SOFSE'!$A$19:$E$464,2,0)</f>
        <v>#N/A</v>
      </c>
      <c r="E80" s="166" t="e">
        <f>VLOOKUP(C80,'Completar SOFSE'!$A$19:$E$464,3,0)</f>
        <v>#N/A</v>
      </c>
      <c r="F80" s="166" t="e">
        <f>VLOOKUP(C80,'Completar SOFSE'!$A$19:$E$464,4,0)</f>
        <v>#N/A</v>
      </c>
      <c r="G80" s="169" t="e">
        <f>VLOOKUP(C80,'Completar SOFSE'!$A$19:$E$464,5,0)</f>
        <v>#N/A</v>
      </c>
      <c r="H80" s="160" t="e">
        <f>VLOOKUP(C80,'Completar SOFSE'!$A$19:$F$464,6,0)</f>
        <v>#N/A</v>
      </c>
      <c r="I80" s="61"/>
      <c r="J80" s="72"/>
      <c r="K80" s="72"/>
      <c r="L80" s="45" t="e">
        <f>I80*$D$60+J80*$D$60+K80*$D$60</f>
        <v>#N/A</v>
      </c>
    </row>
    <row r="81" spans="2:12">
      <c r="B81" s="66" t="s">
        <v>41</v>
      </c>
      <c r="C81" s="164"/>
      <c r="D81" s="167"/>
      <c r="E81" s="167"/>
      <c r="F81" s="167"/>
      <c r="G81" s="170"/>
      <c r="H81" s="161"/>
      <c r="I81" s="58"/>
      <c r="J81" s="72"/>
      <c r="K81" s="72"/>
      <c r="L81" s="45" t="e">
        <f t="shared" ref="L81:L84" si="23">I81*$D$60+J81*$D$60+K81*$D$60</f>
        <v>#N/A</v>
      </c>
    </row>
    <row r="82" spans="2:12">
      <c r="B82" s="66" t="s">
        <v>42</v>
      </c>
      <c r="C82" s="164"/>
      <c r="D82" s="167"/>
      <c r="E82" s="167"/>
      <c r="F82" s="167"/>
      <c r="G82" s="170"/>
      <c r="H82" s="161"/>
      <c r="I82" s="58"/>
      <c r="J82" s="72"/>
      <c r="K82" s="72"/>
      <c r="L82" s="45" t="e">
        <f t="shared" si="23"/>
        <v>#N/A</v>
      </c>
    </row>
    <row r="83" spans="2:12">
      <c r="B83" s="66" t="s">
        <v>43</v>
      </c>
      <c r="C83" s="164"/>
      <c r="D83" s="167"/>
      <c r="E83" s="167"/>
      <c r="F83" s="167"/>
      <c r="G83" s="170"/>
      <c r="H83" s="161"/>
      <c r="I83" s="58"/>
      <c r="J83" s="47"/>
      <c r="K83" s="72"/>
      <c r="L83" s="45" t="e">
        <f t="shared" si="23"/>
        <v>#N/A</v>
      </c>
    </row>
    <row r="84" spans="2:12" ht="13.5" thickBot="1">
      <c r="B84" s="66" t="s">
        <v>44</v>
      </c>
      <c r="C84" s="165"/>
      <c r="D84" s="168"/>
      <c r="E84" s="168"/>
      <c r="F84" s="168"/>
      <c r="G84" s="171"/>
      <c r="H84" s="162"/>
      <c r="I84" s="59"/>
      <c r="J84" s="49"/>
      <c r="K84" s="60"/>
      <c r="L84" s="50" t="e">
        <f t="shared" si="23"/>
        <v>#N/A</v>
      </c>
    </row>
    <row r="85" spans="2:12" ht="15" customHeight="1">
      <c r="B85" s="65" t="s">
        <v>40</v>
      </c>
      <c r="C85" s="163">
        <f t="shared" ref="C85" si="24">+C80+1</f>
        <v>15</v>
      </c>
      <c r="D85" s="166" t="e">
        <f>VLOOKUP(C85,'Completar SOFSE'!$A$19:$E$464,2,0)</f>
        <v>#N/A</v>
      </c>
      <c r="E85" s="166" t="e">
        <f>VLOOKUP(C85,'Completar SOFSE'!$A$19:$E$464,3,0)</f>
        <v>#N/A</v>
      </c>
      <c r="F85" s="166" t="e">
        <f>VLOOKUP(C85,'Completar SOFSE'!$A$19:$E$464,4,0)</f>
        <v>#N/A</v>
      </c>
      <c r="G85" s="169" t="e">
        <f>VLOOKUP(C85,'Completar SOFSE'!$A$19:$E$464,5,0)</f>
        <v>#N/A</v>
      </c>
      <c r="H85" s="160" t="e">
        <f>VLOOKUP(C85,'Completar SOFSE'!$A$19:$F$464,6,0)</f>
        <v>#N/A</v>
      </c>
      <c r="I85" s="61"/>
      <c r="J85" s="72"/>
      <c r="K85" s="72"/>
      <c r="L85" s="45" t="e">
        <f>I85*$D$60+J85*$D$60+K85*$D$60</f>
        <v>#N/A</v>
      </c>
    </row>
    <row r="86" spans="2:12">
      <c r="B86" s="66" t="s">
        <v>41</v>
      </c>
      <c r="C86" s="164"/>
      <c r="D86" s="167"/>
      <c r="E86" s="167"/>
      <c r="F86" s="167"/>
      <c r="G86" s="170"/>
      <c r="H86" s="161"/>
      <c r="I86" s="58"/>
      <c r="J86" s="72"/>
      <c r="K86" s="72"/>
      <c r="L86" s="45" t="e">
        <f t="shared" ref="L86:L89" si="25">I86*$D$60+J86*$D$60+K86*$D$60</f>
        <v>#N/A</v>
      </c>
    </row>
    <row r="87" spans="2:12">
      <c r="B87" s="66" t="s">
        <v>42</v>
      </c>
      <c r="C87" s="164"/>
      <c r="D87" s="167"/>
      <c r="E87" s="167"/>
      <c r="F87" s="167"/>
      <c r="G87" s="170"/>
      <c r="H87" s="161"/>
      <c r="I87" s="58"/>
      <c r="J87" s="72"/>
      <c r="K87" s="72"/>
      <c r="L87" s="45" t="e">
        <f t="shared" si="25"/>
        <v>#N/A</v>
      </c>
    </row>
    <row r="88" spans="2:12">
      <c r="B88" s="66" t="s">
        <v>43</v>
      </c>
      <c r="C88" s="164"/>
      <c r="D88" s="167"/>
      <c r="E88" s="167"/>
      <c r="F88" s="167"/>
      <c r="G88" s="170"/>
      <c r="H88" s="161"/>
      <c r="I88" s="58"/>
      <c r="J88" s="47"/>
      <c r="K88" s="72"/>
      <c r="L88" s="45" t="e">
        <f t="shared" si="25"/>
        <v>#N/A</v>
      </c>
    </row>
    <row r="89" spans="2:12" ht="13.5" thickBot="1">
      <c r="B89" s="66" t="s">
        <v>44</v>
      </c>
      <c r="C89" s="165"/>
      <c r="D89" s="168"/>
      <c r="E89" s="168"/>
      <c r="F89" s="168"/>
      <c r="G89" s="171"/>
      <c r="H89" s="162"/>
      <c r="I89" s="59"/>
      <c r="J89" s="49"/>
      <c r="K89" s="60"/>
      <c r="L89" s="50" t="e">
        <f t="shared" si="25"/>
        <v>#N/A</v>
      </c>
    </row>
    <row r="90" spans="2:12" ht="15" customHeight="1">
      <c r="B90" s="65" t="s">
        <v>40</v>
      </c>
      <c r="C90" s="163">
        <f t="shared" ref="C90" si="26">+C85+1</f>
        <v>16</v>
      </c>
      <c r="D90" s="166" t="e">
        <f>VLOOKUP(C90,'Completar SOFSE'!$A$19:$E$464,2,0)</f>
        <v>#N/A</v>
      </c>
      <c r="E90" s="166" t="e">
        <f>VLOOKUP(C90,'Completar SOFSE'!$A$19:$E$464,3,0)</f>
        <v>#N/A</v>
      </c>
      <c r="F90" s="166" t="e">
        <f>VLOOKUP(C90,'Completar SOFSE'!$A$19:$E$464,4,0)</f>
        <v>#N/A</v>
      </c>
      <c r="G90" s="169" t="e">
        <f>VLOOKUP(C90,'Completar SOFSE'!$A$19:$E$464,5,0)</f>
        <v>#N/A</v>
      </c>
      <c r="H90" s="160" t="e">
        <f>VLOOKUP(C90,'Completar SOFSE'!$A$19:$F$464,6,0)</f>
        <v>#N/A</v>
      </c>
      <c r="I90" s="61"/>
      <c r="J90" s="72"/>
      <c r="K90" s="72"/>
      <c r="L90" s="45" t="e">
        <f>I90*$D$60+J90*$D$60+K90*$D$60</f>
        <v>#N/A</v>
      </c>
    </row>
    <row r="91" spans="2:12">
      <c r="B91" s="66" t="s">
        <v>41</v>
      </c>
      <c r="C91" s="164"/>
      <c r="D91" s="167"/>
      <c r="E91" s="167"/>
      <c r="F91" s="167"/>
      <c r="G91" s="170"/>
      <c r="H91" s="161"/>
      <c r="I91" s="58"/>
      <c r="J91" s="72"/>
      <c r="K91" s="72"/>
      <c r="L91" s="45" t="e">
        <f t="shared" ref="L91:L94" si="27">I91*$D$60+J91*$D$60+K91*$D$60</f>
        <v>#N/A</v>
      </c>
    </row>
    <row r="92" spans="2:12">
      <c r="B92" s="66" t="s">
        <v>42</v>
      </c>
      <c r="C92" s="164"/>
      <c r="D92" s="167"/>
      <c r="E92" s="167"/>
      <c r="F92" s="167"/>
      <c r="G92" s="170"/>
      <c r="H92" s="161"/>
      <c r="I92" s="58"/>
      <c r="J92" s="72"/>
      <c r="K92" s="72"/>
      <c r="L92" s="45" t="e">
        <f t="shared" si="27"/>
        <v>#N/A</v>
      </c>
    </row>
    <row r="93" spans="2:12">
      <c r="B93" s="66" t="s">
        <v>43</v>
      </c>
      <c r="C93" s="164"/>
      <c r="D93" s="167"/>
      <c r="E93" s="167"/>
      <c r="F93" s="167"/>
      <c r="G93" s="170"/>
      <c r="H93" s="161"/>
      <c r="I93" s="58"/>
      <c r="J93" s="47"/>
      <c r="K93" s="72"/>
      <c r="L93" s="45" t="e">
        <f t="shared" si="27"/>
        <v>#N/A</v>
      </c>
    </row>
    <row r="94" spans="2:12" ht="13.5" thickBot="1">
      <c r="B94" s="66" t="s">
        <v>44</v>
      </c>
      <c r="C94" s="165"/>
      <c r="D94" s="168"/>
      <c r="E94" s="168"/>
      <c r="F94" s="168"/>
      <c r="G94" s="171"/>
      <c r="H94" s="162"/>
      <c r="I94" s="59"/>
      <c r="J94" s="49"/>
      <c r="K94" s="60"/>
      <c r="L94" s="50" t="e">
        <f t="shared" si="27"/>
        <v>#N/A</v>
      </c>
    </row>
    <row r="95" spans="2:12" ht="15" customHeight="1">
      <c r="B95" s="65" t="s">
        <v>40</v>
      </c>
      <c r="C95" s="163">
        <f t="shared" ref="C95" si="28">+C90+1</f>
        <v>17</v>
      </c>
      <c r="D95" s="166" t="e">
        <f>VLOOKUP(C95,'Completar SOFSE'!$A$19:$E$464,2,0)</f>
        <v>#N/A</v>
      </c>
      <c r="E95" s="166" t="e">
        <f>VLOOKUP(C95,'Completar SOFSE'!$A$19:$E$464,3,0)</f>
        <v>#N/A</v>
      </c>
      <c r="F95" s="166" t="e">
        <f>VLOOKUP(C95,'Completar SOFSE'!$A$19:$E$464,4,0)</f>
        <v>#N/A</v>
      </c>
      <c r="G95" s="169" t="e">
        <f>VLOOKUP(C95,'Completar SOFSE'!$A$19:$E$464,5,0)</f>
        <v>#N/A</v>
      </c>
      <c r="H95" s="160" t="e">
        <f>VLOOKUP(C95,'Completar SOFSE'!$A$19:$F$464,6,0)</f>
        <v>#N/A</v>
      </c>
      <c r="I95" s="61"/>
      <c r="J95" s="72"/>
      <c r="K95" s="72"/>
      <c r="L95" s="45" t="e">
        <f>I95*$D$60+J95*$D$60+K95*$D$60</f>
        <v>#N/A</v>
      </c>
    </row>
    <row r="96" spans="2:12">
      <c r="B96" s="66" t="s">
        <v>41</v>
      </c>
      <c r="C96" s="164"/>
      <c r="D96" s="167"/>
      <c r="E96" s="167"/>
      <c r="F96" s="167"/>
      <c r="G96" s="170"/>
      <c r="H96" s="161"/>
      <c r="I96" s="58"/>
      <c r="J96" s="72"/>
      <c r="K96" s="72"/>
      <c r="L96" s="45" t="e">
        <f t="shared" ref="L96:L99" si="29">I96*$D$60+J96*$D$60+K96*$D$60</f>
        <v>#N/A</v>
      </c>
    </row>
    <row r="97" spans="2:12">
      <c r="B97" s="66" t="s">
        <v>42</v>
      </c>
      <c r="C97" s="164"/>
      <c r="D97" s="167"/>
      <c r="E97" s="167"/>
      <c r="F97" s="167"/>
      <c r="G97" s="170"/>
      <c r="H97" s="161"/>
      <c r="I97" s="58"/>
      <c r="J97" s="72"/>
      <c r="K97" s="72"/>
      <c r="L97" s="45" t="e">
        <f t="shared" si="29"/>
        <v>#N/A</v>
      </c>
    </row>
    <row r="98" spans="2:12">
      <c r="B98" s="66" t="s">
        <v>43</v>
      </c>
      <c r="C98" s="164"/>
      <c r="D98" s="167"/>
      <c r="E98" s="167"/>
      <c r="F98" s="167"/>
      <c r="G98" s="170"/>
      <c r="H98" s="161"/>
      <c r="I98" s="58"/>
      <c r="J98" s="47"/>
      <c r="K98" s="72"/>
      <c r="L98" s="45" t="e">
        <f t="shared" si="29"/>
        <v>#N/A</v>
      </c>
    </row>
    <row r="99" spans="2:12" ht="13.5" thickBot="1">
      <c r="B99" s="66" t="s">
        <v>44</v>
      </c>
      <c r="C99" s="165"/>
      <c r="D99" s="168"/>
      <c r="E99" s="168"/>
      <c r="F99" s="168"/>
      <c r="G99" s="171"/>
      <c r="H99" s="162"/>
      <c r="I99" s="59"/>
      <c r="J99" s="49"/>
      <c r="K99" s="60"/>
      <c r="L99" s="50" t="e">
        <f t="shared" si="29"/>
        <v>#N/A</v>
      </c>
    </row>
    <row r="100" spans="2:12" ht="15" customHeight="1">
      <c r="B100" s="65" t="s">
        <v>40</v>
      </c>
      <c r="C100" s="163">
        <f t="shared" ref="C100" si="30">+C95+1</f>
        <v>18</v>
      </c>
      <c r="D100" s="166" t="e">
        <f>VLOOKUP(C100,'Completar SOFSE'!$A$19:$E$464,2,0)</f>
        <v>#N/A</v>
      </c>
      <c r="E100" s="166" t="e">
        <f>VLOOKUP(C100,'Completar SOFSE'!$A$19:$E$464,3,0)</f>
        <v>#N/A</v>
      </c>
      <c r="F100" s="166" t="e">
        <f>VLOOKUP(C100,'Completar SOFSE'!$A$19:$E$464,4,0)</f>
        <v>#N/A</v>
      </c>
      <c r="G100" s="169" t="e">
        <f>VLOOKUP(C100,'Completar SOFSE'!$A$19:$E$464,5,0)</f>
        <v>#N/A</v>
      </c>
      <c r="H100" s="160" t="e">
        <f>VLOOKUP(C100,'Completar SOFSE'!$A$19:$F$464,6,0)</f>
        <v>#N/A</v>
      </c>
      <c r="I100" s="61"/>
      <c r="J100" s="72"/>
      <c r="K100" s="72"/>
      <c r="L100" s="45" t="e">
        <f>I100*$D$60+J100*$D$60+K100*$D$60</f>
        <v>#N/A</v>
      </c>
    </row>
    <row r="101" spans="2:12">
      <c r="B101" s="66" t="s">
        <v>41</v>
      </c>
      <c r="C101" s="164"/>
      <c r="D101" s="167"/>
      <c r="E101" s="167"/>
      <c r="F101" s="167"/>
      <c r="G101" s="170"/>
      <c r="H101" s="161"/>
      <c r="I101" s="58"/>
      <c r="J101" s="72"/>
      <c r="K101" s="72"/>
      <c r="L101" s="45" t="e">
        <f t="shared" ref="L101:L104" si="31">I101*$D$60+J101*$D$60+K101*$D$60</f>
        <v>#N/A</v>
      </c>
    </row>
    <row r="102" spans="2:12">
      <c r="B102" s="66" t="s">
        <v>42</v>
      </c>
      <c r="C102" s="164"/>
      <c r="D102" s="167"/>
      <c r="E102" s="167"/>
      <c r="F102" s="167"/>
      <c r="G102" s="170"/>
      <c r="H102" s="161"/>
      <c r="I102" s="58"/>
      <c r="J102" s="72"/>
      <c r="K102" s="72"/>
      <c r="L102" s="45" t="e">
        <f t="shared" si="31"/>
        <v>#N/A</v>
      </c>
    </row>
    <row r="103" spans="2:12">
      <c r="B103" s="66" t="s">
        <v>43</v>
      </c>
      <c r="C103" s="164"/>
      <c r="D103" s="167"/>
      <c r="E103" s="167"/>
      <c r="F103" s="167"/>
      <c r="G103" s="170"/>
      <c r="H103" s="161"/>
      <c r="I103" s="58"/>
      <c r="J103" s="47"/>
      <c r="K103" s="72"/>
      <c r="L103" s="45" t="e">
        <f t="shared" si="31"/>
        <v>#N/A</v>
      </c>
    </row>
    <row r="104" spans="2:12" ht="13.5" thickBot="1">
      <c r="B104" s="66" t="s">
        <v>44</v>
      </c>
      <c r="C104" s="165"/>
      <c r="D104" s="168"/>
      <c r="E104" s="168"/>
      <c r="F104" s="168"/>
      <c r="G104" s="171"/>
      <c r="H104" s="162"/>
      <c r="I104" s="59"/>
      <c r="J104" s="49"/>
      <c r="K104" s="60"/>
      <c r="L104" s="50" t="e">
        <f t="shared" si="31"/>
        <v>#N/A</v>
      </c>
    </row>
    <row r="105" spans="2:12" ht="15" customHeight="1">
      <c r="B105" s="65" t="s">
        <v>40</v>
      </c>
      <c r="C105" s="163">
        <f t="shared" ref="C105" si="32">+C100+1</f>
        <v>19</v>
      </c>
      <c r="D105" s="166" t="e">
        <f>VLOOKUP(C105,'Completar SOFSE'!$A$19:$E$464,2,0)</f>
        <v>#N/A</v>
      </c>
      <c r="E105" s="166" t="e">
        <f>VLOOKUP(C105,'Completar SOFSE'!$A$19:$E$464,3,0)</f>
        <v>#N/A</v>
      </c>
      <c r="F105" s="166" t="e">
        <f>VLOOKUP(C105,'Completar SOFSE'!$A$19:$E$464,4,0)</f>
        <v>#N/A</v>
      </c>
      <c r="G105" s="169" t="e">
        <f>VLOOKUP(C105,'Completar SOFSE'!$A$19:$E$464,5,0)</f>
        <v>#N/A</v>
      </c>
      <c r="H105" s="160" t="e">
        <f>VLOOKUP(C105,'Completar SOFSE'!$A$19:$F$464,6,0)</f>
        <v>#N/A</v>
      </c>
      <c r="I105" s="61"/>
      <c r="J105" s="72"/>
      <c r="K105" s="72"/>
      <c r="L105" s="45" t="e">
        <f>I105*$D$60+J105*$D$60+K105*$D$60</f>
        <v>#N/A</v>
      </c>
    </row>
    <row r="106" spans="2:12">
      <c r="B106" s="66" t="s">
        <v>41</v>
      </c>
      <c r="C106" s="164"/>
      <c r="D106" s="167"/>
      <c r="E106" s="167"/>
      <c r="F106" s="167"/>
      <c r="G106" s="170"/>
      <c r="H106" s="161"/>
      <c r="I106" s="58"/>
      <c r="J106" s="72"/>
      <c r="K106" s="72"/>
      <c r="L106" s="45" t="e">
        <f t="shared" ref="L106:L109" si="33">I106*$D$60+J106*$D$60+K106*$D$60</f>
        <v>#N/A</v>
      </c>
    </row>
    <row r="107" spans="2:12">
      <c r="B107" s="66" t="s">
        <v>42</v>
      </c>
      <c r="C107" s="164"/>
      <c r="D107" s="167"/>
      <c r="E107" s="167"/>
      <c r="F107" s="167"/>
      <c r="G107" s="170"/>
      <c r="H107" s="161"/>
      <c r="I107" s="58"/>
      <c r="J107" s="72"/>
      <c r="K107" s="72"/>
      <c r="L107" s="45" t="e">
        <f t="shared" si="33"/>
        <v>#N/A</v>
      </c>
    </row>
    <row r="108" spans="2:12">
      <c r="B108" s="66" t="s">
        <v>43</v>
      </c>
      <c r="C108" s="164"/>
      <c r="D108" s="167"/>
      <c r="E108" s="167"/>
      <c r="F108" s="167"/>
      <c r="G108" s="170"/>
      <c r="H108" s="161"/>
      <c r="I108" s="58"/>
      <c r="J108" s="47"/>
      <c r="K108" s="72"/>
      <c r="L108" s="45" t="e">
        <f t="shared" si="33"/>
        <v>#N/A</v>
      </c>
    </row>
    <row r="109" spans="2:12" ht="13.5" thickBot="1">
      <c r="B109" s="66" t="s">
        <v>44</v>
      </c>
      <c r="C109" s="165"/>
      <c r="D109" s="168"/>
      <c r="E109" s="168"/>
      <c r="F109" s="168"/>
      <c r="G109" s="171"/>
      <c r="H109" s="162"/>
      <c r="I109" s="59"/>
      <c r="J109" s="49"/>
      <c r="K109" s="60"/>
      <c r="L109" s="50" t="e">
        <f t="shared" si="33"/>
        <v>#N/A</v>
      </c>
    </row>
    <row r="110" spans="2:12" ht="15" customHeight="1">
      <c r="B110" s="65" t="s">
        <v>40</v>
      </c>
      <c r="C110" s="163">
        <f t="shared" ref="C110" si="34">+C105+1</f>
        <v>20</v>
      </c>
      <c r="D110" s="166" t="e">
        <f>VLOOKUP(C110,'Completar SOFSE'!$A$19:$E$464,2,0)</f>
        <v>#N/A</v>
      </c>
      <c r="E110" s="166" t="e">
        <f>VLOOKUP(C110,'Completar SOFSE'!$A$19:$E$464,3,0)</f>
        <v>#N/A</v>
      </c>
      <c r="F110" s="166" t="e">
        <f>VLOOKUP(C110,'Completar SOFSE'!$A$19:$E$464,4,0)</f>
        <v>#N/A</v>
      </c>
      <c r="G110" s="169" t="e">
        <f>VLOOKUP(C110,'Completar SOFSE'!$A$19:$E$464,5,0)</f>
        <v>#N/A</v>
      </c>
      <c r="H110" s="160" t="e">
        <f>VLOOKUP(C110,'Completar SOFSE'!$A$19:$F$464,6,0)</f>
        <v>#N/A</v>
      </c>
      <c r="I110" s="61"/>
      <c r="J110" s="72"/>
      <c r="K110" s="72"/>
      <c r="L110" s="45" t="e">
        <f>I110*$D$60+J110*$D$60+K110*$D$60</f>
        <v>#N/A</v>
      </c>
    </row>
    <row r="111" spans="2:12">
      <c r="B111" s="66" t="s">
        <v>41</v>
      </c>
      <c r="C111" s="164"/>
      <c r="D111" s="167"/>
      <c r="E111" s="167"/>
      <c r="F111" s="167"/>
      <c r="G111" s="170"/>
      <c r="H111" s="161"/>
      <c r="I111" s="58"/>
      <c r="J111" s="72"/>
      <c r="K111" s="72"/>
      <c r="L111" s="45" t="e">
        <f t="shared" ref="L111:L114" si="35">I111*$D$60+J111*$D$60+K111*$D$60</f>
        <v>#N/A</v>
      </c>
    </row>
    <row r="112" spans="2:12">
      <c r="B112" s="66" t="s">
        <v>42</v>
      </c>
      <c r="C112" s="164"/>
      <c r="D112" s="167"/>
      <c r="E112" s="167"/>
      <c r="F112" s="167"/>
      <c r="G112" s="170"/>
      <c r="H112" s="161"/>
      <c r="I112" s="58"/>
      <c r="J112" s="72"/>
      <c r="K112" s="72"/>
      <c r="L112" s="45" t="e">
        <f t="shared" si="35"/>
        <v>#N/A</v>
      </c>
    </row>
    <row r="113" spans="2:12">
      <c r="B113" s="66" t="s">
        <v>43</v>
      </c>
      <c r="C113" s="164"/>
      <c r="D113" s="167"/>
      <c r="E113" s="167"/>
      <c r="F113" s="167"/>
      <c r="G113" s="170"/>
      <c r="H113" s="161"/>
      <c r="I113" s="58"/>
      <c r="J113" s="47"/>
      <c r="K113" s="72"/>
      <c r="L113" s="45" t="e">
        <f t="shared" si="35"/>
        <v>#N/A</v>
      </c>
    </row>
    <row r="114" spans="2:12" ht="13.5" thickBot="1">
      <c r="B114" s="66" t="s">
        <v>44</v>
      </c>
      <c r="C114" s="165"/>
      <c r="D114" s="168"/>
      <c r="E114" s="168"/>
      <c r="F114" s="168"/>
      <c r="G114" s="171"/>
      <c r="H114" s="162"/>
      <c r="I114" s="59"/>
      <c r="J114" s="49"/>
      <c r="K114" s="60"/>
      <c r="L114" s="50" t="e">
        <f t="shared" si="35"/>
        <v>#N/A</v>
      </c>
    </row>
    <row r="115" spans="2:12" ht="24" customHeight="1" thickBot="1">
      <c r="B115" s="186" t="s">
        <v>29</v>
      </c>
      <c r="C115" s="187"/>
      <c r="D115" s="187"/>
      <c r="E115" s="187"/>
      <c r="F115" s="187"/>
      <c r="G115" s="187"/>
      <c r="H115" s="62"/>
      <c r="I115" s="188" t="e">
        <f>SUM(L15:L64)</f>
        <v>#N/A</v>
      </c>
      <c r="J115" s="189"/>
      <c r="K115" s="189"/>
      <c r="L115" s="190"/>
    </row>
    <row r="116" spans="2:12" ht="18.75" customHeight="1" thickBot="1">
      <c r="B116" s="172" t="s">
        <v>45</v>
      </c>
      <c r="C116" s="173"/>
      <c r="D116" s="173"/>
      <c r="E116" s="174"/>
      <c r="F116" s="174"/>
      <c r="G116" s="174"/>
      <c r="H116" s="174"/>
      <c r="I116" s="174"/>
      <c r="J116" s="174"/>
      <c r="K116" s="174"/>
      <c r="L116" s="175"/>
    </row>
    <row r="117" spans="2:12" ht="18.75" customHeight="1" thickBot="1">
      <c r="B117" s="172" t="s">
        <v>46</v>
      </c>
      <c r="C117" s="173"/>
      <c r="D117" s="176" t="str">
        <f>+'Completar SOFSE'!B12</f>
        <v>Según artículo 31° del PCP</v>
      </c>
      <c r="E117" s="176"/>
      <c r="F117" s="176"/>
      <c r="G117" s="176"/>
      <c r="H117" s="87"/>
      <c r="I117" s="177"/>
      <c r="J117" s="177"/>
      <c r="K117" s="177"/>
      <c r="L117" s="178"/>
    </row>
    <row r="118" spans="2:12" ht="18.75" customHeight="1" thickBot="1">
      <c r="B118" s="172" t="s">
        <v>47</v>
      </c>
      <c r="C118" s="173"/>
      <c r="D118" s="176" t="str">
        <f>+'Completar SOFSE'!B13</f>
        <v>Según artículo 7° del PCP</v>
      </c>
      <c r="E118" s="176"/>
      <c r="F118" s="176"/>
      <c r="G118" s="176"/>
      <c r="H118" s="87"/>
      <c r="I118" s="177"/>
      <c r="J118" s="177"/>
      <c r="K118" s="177"/>
      <c r="L118" s="178"/>
    </row>
    <row r="119" spans="2:12" ht="18.75" customHeight="1" thickBot="1">
      <c r="B119" s="172" t="s">
        <v>48</v>
      </c>
      <c r="C119" s="173"/>
      <c r="D119" s="176" t="str">
        <f>+'Completar SOFSE'!B15</f>
        <v>Según Artículo 117 del R.C.C.</v>
      </c>
      <c r="E119" s="176"/>
      <c r="F119" s="176"/>
      <c r="G119" s="176"/>
      <c r="H119" s="87"/>
      <c r="I119" s="179"/>
      <c r="J119" s="179"/>
      <c r="K119" s="179"/>
      <c r="L119" s="178"/>
    </row>
    <row r="120" spans="2:12">
      <c r="B120" s="91"/>
      <c r="C120" s="92"/>
      <c r="D120" s="92"/>
      <c r="E120" s="92"/>
      <c r="F120" s="92"/>
      <c r="G120" s="93"/>
      <c r="H120" s="93"/>
      <c r="I120" s="93"/>
      <c r="J120" s="93"/>
      <c r="K120" s="93"/>
      <c r="L120" s="94"/>
    </row>
    <row r="121" spans="2:12">
      <c r="B121" s="22"/>
      <c r="C121" s="23"/>
      <c r="D121" s="23"/>
      <c r="E121" s="23"/>
      <c r="F121" s="23"/>
      <c r="G121" s="24"/>
      <c r="H121" s="24"/>
      <c r="I121" s="24"/>
      <c r="J121" s="24"/>
      <c r="K121" s="24"/>
      <c r="L121" s="25"/>
    </row>
    <row r="122" spans="2:12">
      <c r="B122" s="22"/>
      <c r="C122" s="23"/>
      <c r="D122" s="23"/>
      <c r="E122" s="23"/>
      <c r="F122" s="23"/>
      <c r="G122" s="24"/>
      <c r="H122" s="24"/>
      <c r="I122" s="24"/>
      <c r="J122" s="24"/>
      <c r="K122" s="24"/>
      <c r="L122" s="25"/>
    </row>
    <row r="123" spans="2:12">
      <c r="B123" s="22"/>
      <c r="C123" s="23"/>
      <c r="D123" s="23"/>
      <c r="E123" s="23"/>
      <c r="F123" s="23"/>
      <c r="G123" s="24"/>
      <c r="H123" s="24"/>
      <c r="I123" s="24"/>
      <c r="J123" s="24"/>
      <c r="K123" s="24"/>
      <c r="L123" s="25"/>
    </row>
    <row r="124" spans="2:12" ht="13.5" thickBot="1">
      <c r="B124" s="26"/>
      <c r="C124" s="27"/>
      <c r="D124" s="27"/>
      <c r="E124" s="27"/>
      <c r="F124" s="27"/>
      <c r="G124" s="28"/>
      <c r="H124" s="28"/>
      <c r="I124" s="28"/>
      <c r="J124" s="28"/>
      <c r="K124" s="28"/>
      <c r="L124" s="29"/>
    </row>
  </sheetData>
  <mergeCells count="158">
    <mergeCell ref="C20:C24"/>
    <mergeCell ref="F20:F24"/>
    <mergeCell ref="G20:G24"/>
    <mergeCell ref="E20:E24"/>
    <mergeCell ref="D20:D24"/>
    <mergeCell ref="B5:C5"/>
    <mergeCell ref="B6:C6"/>
    <mergeCell ref="B8:C10"/>
    <mergeCell ref="I5:L5"/>
    <mergeCell ref="J12:L12"/>
    <mergeCell ref="I6:I7"/>
    <mergeCell ref="J8:L8"/>
    <mergeCell ref="J9:L9"/>
    <mergeCell ref="J10:L10"/>
    <mergeCell ref="J11:L11"/>
    <mergeCell ref="J6:L7"/>
    <mergeCell ref="B3:L4"/>
    <mergeCell ref="B115:G115"/>
    <mergeCell ref="I115:L115"/>
    <mergeCell ref="I117:L117"/>
    <mergeCell ref="C25:C29"/>
    <mergeCell ref="F25:F29"/>
    <mergeCell ref="G25:G29"/>
    <mergeCell ref="C30:C34"/>
    <mergeCell ref="I13:L13"/>
    <mergeCell ref="E15:E19"/>
    <mergeCell ref="D15:D19"/>
    <mergeCell ref="F30:F34"/>
    <mergeCell ref="G30:G34"/>
    <mergeCell ref="E25:E29"/>
    <mergeCell ref="E30:E34"/>
    <mergeCell ref="D25:D29"/>
    <mergeCell ref="H25:H29"/>
    <mergeCell ref="H30:H34"/>
    <mergeCell ref="B13:B14"/>
    <mergeCell ref="C13:C14"/>
    <mergeCell ref="D13:D14"/>
    <mergeCell ref="E13:E14"/>
    <mergeCell ref="F13:F14"/>
    <mergeCell ref="C15:C19"/>
    <mergeCell ref="C40:C44"/>
    <mergeCell ref="D40:D44"/>
    <mergeCell ref="E40:E44"/>
    <mergeCell ref="F40:F44"/>
    <mergeCell ref="G40:G44"/>
    <mergeCell ref="C35:C39"/>
    <mergeCell ref="D35:D39"/>
    <mergeCell ref="E35:E39"/>
    <mergeCell ref="F35:F39"/>
    <mergeCell ref="G35:G39"/>
    <mergeCell ref="C50:C54"/>
    <mergeCell ref="D50:D54"/>
    <mergeCell ref="E50:E54"/>
    <mergeCell ref="F50:F54"/>
    <mergeCell ref="G50:G54"/>
    <mergeCell ref="C45:C49"/>
    <mergeCell ref="D45:D49"/>
    <mergeCell ref="E45:E49"/>
    <mergeCell ref="F45:F49"/>
    <mergeCell ref="G45:G49"/>
    <mergeCell ref="C60:C64"/>
    <mergeCell ref="D60:D64"/>
    <mergeCell ref="E60:E64"/>
    <mergeCell ref="F60:F64"/>
    <mergeCell ref="G60:G64"/>
    <mergeCell ref="C55:C59"/>
    <mergeCell ref="D55:D59"/>
    <mergeCell ref="E55:E59"/>
    <mergeCell ref="F55:F59"/>
    <mergeCell ref="G55:G59"/>
    <mergeCell ref="H60:H64"/>
    <mergeCell ref="D5:H5"/>
    <mergeCell ref="D6:H6"/>
    <mergeCell ref="D7:H7"/>
    <mergeCell ref="D8:H10"/>
    <mergeCell ref="H35:H39"/>
    <mergeCell ref="H40:H44"/>
    <mergeCell ref="H45:H49"/>
    <mergeCell ref="H50:H54"/>
    <mergeCell ref="H55:H59"/>
    <mergeCell ref="D11:G11"/>
    <mergeCell ref="G13:G14"/>
    <mergeCell ref="D30:D34"/>
    <mergeCell ref="H13:H14"/>
    <mergeCell ref="H15:H19"/>
    <mergeCell ref="H20:H24"/>
    <mergeCell ref="F15:F19"/>
    <mergeCell ref="G15:G19"/>
    <mergeCell ref="B116:D116"/>
    <mergeCell ref="E116:L116"/>
    <mergeCell ref="B117:C117"/>
    <mergeCell ref="B118:C118"/>
    <mergeCell ref="B119:C119"/>
    <mergeCell ref="D117:G117"/>
    <mergeCell ref="D118:G118"/>
    <mergeCell ref="D119:G119"/>
    <mergeCell ref="I118:L118"/>
    <mergeCell ref="I119:L119"/>
    <mergeCell ref="H65:H69"/>
    <mergeCell ref="C70:C74"/>
    <mergeCell ref="D70:D74"/>
    <mergeCell ref="E70:E74"/>
    <mergeCell ref="F70:F74"/>
    <mergeCell ref="G70:G74"/>
    <mergeCell ref="H70:H74"/>
    <mergeCell ref="C65:C69"/>
    <mergeCell ref="D65:D69"/>
    <mergeCell ref="E65:E69"/>
    <mergeCell ref="F65:F69"/>
    <mergeCell ref="G65:G69"/>
    <mergeCell ref="H75:H79"/>
    <mergeCell ref="C80:C84"/>
    <mergeCell ref="D80:D84"/>
    <mergeCell ref="E80:E84"/>
    <mergeCell ref="F80:F84"/>
    <mergeCell ref="G80:G84"/>
    <mergeCell ref="H80:H84"/>
    <mergeCell ref="C75:C79"/>
    <mergeCell ref="D75:D79"/>
    <mergeCell ref="E75:E79"/>
    <mergeCell ref="F75:F79"/>
    <mergeCell ref="G75:G79"/>
    <mergeCell ref="H85:H89"/>
    <mergeCell ref="C90:C94"/>
    <mergeCell ref="D90:D94"/>
    <mergeCell ref="E90:E94"/>
    <mergeCell ref="F90:F94"/>
    <mergeCell ref="G90:G94"/>
    <mergeCell ref="H90:H94"/>
    <mergeCell ref="C85:C89"/>
    <mergeCell ref="D85:D89"/>
    <mergeCell ref="E85:E89"/>
    <mergeCell ref="F85:F89"/>
    <mergeCell ref="G85:G89"/>
    <mergeCell ref="H95:H99"/>
    <mergeCell ref="C100:C104"/>
    <mergeCell ref="D100:D104"/>
    <mergeCell ref="E100:E104"/>
    <mergeCell ref="F100:F104"/>
    <mergeCell ref="G100:G104"/>
    <mergeCell ref="H100:H104"/>
    <mergeCell ref="C95:C99"/>
    <mergeCell ref="D95:D99"/>
    <mergeCell ref="E95:E99"/>
    <mergeCell ref="F95:F99"/>
    <mergeCell ref="G95:G99"/>
    <mergeCell ref="H105:H109"/>
    <mergeCell ref="C110:C114"/>
    <mergeCell ref="D110:D114"/>
    <mergeCell ref="E110:E114"/>
    <mergeCell ref="F110:F114"/>
    <mergeCell ref="G110:G114"/>
    <mergeCell ref="H110:H114"/>
    <mergeCell ref="C105:C109"/>
    <mergeCell ref="D105:D109"/>
    <mergeCell ref="E105:E109"/>
    <mergeCell ref="F105:F109"/>
    <mergeCell ref="G105:G109"/>
  </mergeCells>
  <conditionalFormatting sqref="K15:K19 K24 K29 K34">
    <cfRule type="cellIs" dxfId="54" priority="55" stopIfTrue="1" operator="equal">
      <formula>#REF!</formula>
    </cfRule>
  </conditionalFormatting>
  <conditionalFormatting sqref="J20:K22">
    <cfRule type="cellIs" dxfId="53" priority="54" stopIfTrue="1" operator="equal">
      <formula>#REF!</formula>
    </cfRule>
  </conditionalFormatting>
  <conditionalFormatting sqref="K33">
    <cfRule type="cellIs" dxfId="52" priority="49" stopIfTrue="1" operator="equal">
      <formula>#REF!</formula>
    </cfRule>
  </conditionalFormatting>
  <conditionalFormatting sqref="K23">
    <cfRule type="cellIs" dxfId="51" priority="53" stopIfTrue="1" operator="equal">
      <formula>#REF!</formula>
    </cfRule>
  </conditionalFormatting>
  <conditionalFormatting sqref="J25:K27">
    <cfRule type="cellIs" dxfId="50" priority="52" stopIfTrue="1" operator="equal">
      <formula>#REF!</formula>
    </cfRule>
  </conditionalFormatting>
  <conditionalFormatting sqref="K28">
    <cfRule type="cellIs" dxfId="49" priority="51" stopIfTrue="1" operator="equal">
      <formula>#REF!</formula>
    </cfRule>
  </conditionalFormatting>
  <conditionalFormatting sqref="J30:K32">
    <cfRule type="cellIs" dxfId="48" priority="50" stopIfTrue="1" operator="equal">
      <formula>#REF!</formula>
    </cfRule>
  </conditionalFormatting>
  <conditionalFormatting sqref="K58">
    <cfRule type="cellIs" dxfId="47" priority="34" stopIfTrue="1" operator="equal">
      <formula>#REF!</formula>
    </cfRule>
  </conditionalFormatting>
  <conditionalFormatting sqref="K63">
    <cfRule type="cellIs" dxfId="46" priority="31" stopIfTrue="1" operator="equal">
      <formula>#REF!</formula>
    </cfRule>
  </conditionalFormatting>
  <conditionalFormatting sqref="K39">
    <cfRule type="cellIs" dxfId="45" priority="48" stopIfTrue="1" operator="equal">
      <formula>#REF!</formula>
    </cfRule>
  </conditionalFormatting>
  <conditionalFormatting sqref="K38">
    <cfRule type="cellIs" dxfId="44" priority="46" stopIfTrue="1" operator="equal">
      <formula>#REF!</formula>
    </cfRule>
  </conditionalFormatting>
  <conditionalFormatting sqref="J35:K37">
    <cfRule type="cellIs" dxfId="43" priority="47" stopIfTrue="1" operator="equal">
      <formula>#REF!</formula>
    </cfRule>
  </conditionalFormatting>
  <conditionalFormatting sqref="K44">
    <cfRule type="cellIs" dxfId="42" priority="45" stopIfTrue="1" operator="equal">
      <formula>#REF!</formula>
    </cfRule>
  </conditionalFormatting>
  <conditionalFormatting sqref="K43">
    <cfRule type="cellIs" dxfId="41" priority="43" stopIfTrue="1" operator="equal">
      <formula>#REF!</formula>
    </cfRule>
  </conditionalFormatting>
  <conditionalFormatting sqref="J40:K42">
    <cfRule type="cellIs" dxfId="40" priority="44" stopIfTrue="1" operator="equal">
      <formula>#REF!</formula>
    </cfRule>
  </conditionalFormatting>
  <conditionalFormatting sqref="K49">
    <cfRule type="cellIs" dxfId="39" priority="42" stopIfTrue="1" operator="equal">
      <formula>#REF!</formula>
    </cfRule>
  </conditionalFormatting>
  <conditionalFormatting sqref="K48">
    <cfRule type="cellIs" dxfId="38" priority="40" stopIfTrue="1" operator="equal">
      <formula>#REF!</formula>
    </cfRule>
  </conditionalFormatting>
  <conditionalFormatting sqref="J45:K47">
    <cfRule type="cellIs" dxfId="37" priority="41" stopIfTrue="1" operator="equal">
      <formula>#REF!</formula>
    </cfRule>
  </conditionalFormatting>
  <conditionalFormatting sqref="K54">
    <cfRule type="cellIs" dxfId="36" priority="39" stopIfTrue="1" operator="equal">
      <formula>#REF!</formula>
    </cfRule>
  </conditionalFormatting>
  <conditionalFormatting sqref="K53">
    <cfRule type="cellIs" dxfId="35" priority="37" stopIfTrue="1" operator="equal">
      <formula>#REF!</formula>
    </cfRule>
  </conditionalFormatting>
  <conditionalFormatting sqref="J50:K52">
    <cfRule type="cellIs" dxfId="34" priority="38" stopIfTrue="1" operator="equal">
      <formula>#REF!</formula>
    </cfRule>
  </conditionalFormatting>
  <conditionalFormatting sqref="K59">
    <cfRule type="cellIs" dxfId="33" priority="36" stopIfTrue="1" operator="equal">
      <formula>#REF!</formula>
    </cfRule>
  </conditionalFormatting>
  <conditionalFormatting sqref="J55:K57">
    <cfRule type="cellIs" dxfId="32" priority="35" stopIfTrue="1" operator="equal">
      <formula>#REF!</formula>
    </cfRule>
  </conditionalFormatting>
  <conditionalFormatting sqref="K64">
    <cfRule type="cellIs" dxfId="31" priority="33" stopIfTrue="1" operator="equal">
      <formula>#REF!</formula>
    </cfRule>
  </conditionalFormatting>
  <conditionalFormatting sqref="J60:K62">
    <cfRule type="cellIs" dxfId="30" priority="32" stopIfTrue="1" operator="equal">
      <formula>#REF!</formula>
    </cfRule>
  </conditionalFormatting>
  <conditionalFormatting sqref="K68">
    <cfRule type="cellIs" dxfId="29" priority="28" stopIfTrue="1" operator="equal">
      <formula>#REF!</formula>
    </cfRule>
  </conditionalFormatting>
  <conditionalFormatting sqref="K69">
    <cfRule type="cellIs" dxfId="28" priority="30" stopIfTrue="1" operator="equal">
      <formula>#REF!</formula>
    </cfRule>
  </conditionalFormatting>
  <conditionalFormatting sqref="J65:K67">
    <cfRule type="cellIs" dxfId="27" priority="29" stopIfTrue="1" operator="equal">
      <formula>#REF!</formula>
    </cfRule>
  </conditionalFormatting>
  <conditionalFormatting sqref="K73">
    <cfRule type="cellIs" dxfId="26" priority="25" stopIfTrue="1" operator="equal">
      <formula>#REF!</formula>
    </cfRule>
  </conditionalFormatting>
  <conditionalFormatting sqref="K74">
    <cfRule type="cellIs" dxfId="25" priority="27" stopIfTrue="1" operator="equal">
      <formula>#REF!</formula>
    </cfRule>
  </conditionalFormatting>
  <conditionalFormatting sqref="J70:K72">
    <cfRule type="cellIs" dxfId="24" priority="26" stopIfTrue="1" operator="equal">
      <formula>#REF!</formula>
    </cfRule>
  </conditionalFormatting>
  <conditionalFormatting sqref="K78">
    <cfRule type="cellIs" dxfId="23" priority="22" stopIfTrue="1" operator="equal">
      <formula>#REF!</formula>
    </cfRule>
  </conditionalFormatting>
  <conditionalFormatting sqref="K79">
    <cfRule type="cellIs" dxfId="22" priority="24" stopIfTrue="1" operator="equal">
      <formula>#REF!</formula>
    </cfRule>
  </conditionalFormatting>
  <conditionalFormatting sqref="J75:K77">
    <cfRule type="cellIs" dxfId="21" priority="23" stopIfTrue="1" operator="equal">
      <formula>#REF!</formula>
    </cfRule>
  </conditionalFormatting>
  <conditionalFormatting sqref="K83">
    <cfRule type="cellIs" dxfId="20" priority="19" stopIfTrue="1" operator="equal">
      <formula>#REF!</formula>
    </cfRule>
  </conditionalFormatting>
  <conditionalFormatting sqref="K84">
    <cfRule type="cellIs" dxfId="19" priority="21" stopIfTrue="1" operator="equal">
      <formula>#REF!</formula>
    </cfRule>
  </conditionalFormatting>
  <conditionalFormatting sqref="J80:K82">
    <cfRule type="cellIs" dxfId="18" priority="20" stopIfTrue="1" operator="equal">
      <formula>#REF!</formula>
    </cfRule>
  </conditionalFormatting>
  <conditionalFormatting sqref="K88">
    <cfRule type="cellIs" dxfId="17" priority="16" stopIfTrue="1" operator="equal">
      <formula>#REF!</formula>
    </cfRule>
  </conditionalFormatting>
  <conditionalFormatting sqref="K89">
    <cfRule type="cellIs" dxfId="16" priority="18" stopIfTrue="1" operator="equal">
      <formula>#REF!</formula>
    </cfRule>
  </conditionalFormatting>
  <conditionalFormatting sqref="J85:K87">
    <cfRule type="cellIs" dxfId="15" priority="17" stopIfTrue="1" operator="equal">
      <formula>#REF!</formula>
    </cfRule>
  </conditionalFormatting>
  <conditionalFormatting sqref="K93">
    <cfRule type="cellIs" dxfId="14" priority="13" stopIfTrue="1" operator="equal">
      <formula>#REF!</formula>
    </cfRule>
  </conditionalFormatting>
  <conditionalFormatting sqref="K94">
    <cfRule type="cellIs" dxfId="13" priority="15" stopIfTrue="1" operator="equal">
      <formula>#REF!</formula>
    </cfRule>
  </conditionalFormatting>
  <conditionalFormatting sqref="J90:K92">
    <cfRule type="cellIs" dxfId="12" priority="14" stopIfTrue="1" operator="equal">
      <formula>#REF!</formula>
    </cfRule>
  </conditionalFormatting>
  <conditionalFormatting sqref="K98">
    <cfRule type="cellIs" dxfId="11" priority="10" stopIfTrue="1" operator="equal">
      <formula>#REF!</formula>
    </cfRule>
  </conditionalFormatting>
  <conditionalFormatting sqref="K99">
    <cfRule type="cellIs" dxfId="10" priority="12" stopIfTrue="1" operator="equal">
      <formula>#REF!</formula>
    </cfRule>
  </conditionalFormatting>
  <conditionalFormatting sqref="J95:K97">
    <cfRule type="cellIs" dxfId="9" priority="11" stopIfTrue="1" operator="equal">
      <formula>#REF!</formula>
    </cfRule>
  </conditionalFormatting>
  <conditionalFormatting sqref="K103">
    <cfRule type="cellIs" dxfId="8" priority="7" stopIfTrue="1" operator="equal">
      <formula>#REF!</formula>
    </cfRule>
  </conditionalFormatting>
  <conditionalFormatting sqref="K104">
    <cfRule type="cellIs" dxfId="7" priority="9" stopIfTrue="1" operator="equal">
      <formula>#REF!</formula>
    </cfRule>
  </conditionalFormatting>
  <conditionalFormatting sqref="J100:K102">
    <cfRule type="cellIs" dxfId="6" priority="8" stopIfTrue="1" operator="equal">
      <formula>#REF!</formula>
    </cfRule>
  </conditionalFormatting>
  <conditionalFormatting sqref="K108">
    <cfRule type="cellIs" dxfId="5" priority="4" stopIfTrue="1" operator="equal">
      <formula>#REF!</formula>
    </cfRule>
  </conditionalFormatting>
  <conditionalFormatting sqref="K109">
    <cfRule type="cellIs" dxfId="4" priority="6" stopIfTrue="1" operator="equal">
      <formula>#REF!</formula>
    </cfRule>
  </conditionalFormatting>
  <conditionalFormatting sqref="J105:K107">
    <cfRule type="cellIs" dxfId="3" priority="5" stopIfTrue="1" operator="equal">
      <formula>#REF!</formula>
    </cfRule>
  </conditionalFormatting>
  <conditionalFormatting sqref="K113">
    <cfRule type="cellIs" dxfId="2" priority="1" stopIfTrue="1" operator="equal">
      <formula>#REF!</formula>
    </cfRule>
  </conditionalFormatting>
  <conditionalFormatting sqref="K114">
    <cfRule type="cellIs" dxfId="1" priority="3" stopIfTrue="1" operator="equal">
      <formula>#REF!</formula>
    </cfRule>
  </conditionalFormatting>
  <conditionalFormatting sqref="J110:K112">
    <cfRule type="cellIs" dxfId="0" priority="2" stopIfTrue="1" operator="equal">
      <formula>#REF!</formula>
    </cfRule>
  </conditionalFormatting>
  <dataValidations disablePrompts="1" count="2">
    <dataValidation allowBlank="1" showInputMessage="1" showErrorMessage="1" promptTitle="Completar por el Oferente" prompt=" " sqref="J18 J19:K19 J23 J24:K24 J28 J29:K29 J33 J34:K34 J38 J39:K39 J43 J44:K44 J48 J49:K49 J53 J54:K54 J58 J59:K59 J63 E116 J64:K64 J68 J69:K69 J73 J74:K74 J78 J79:K79 J83 J84:K84 J88 J89:K89 J93 J94:K94 J98 J99:K99 J103 J104:K104 J108 I15:I114 J109:K109 J114:K114 J113"/>
    <dataValidation operator="equal" allowBlank="1" showInputMessage="1" showErrorMessage="1" promptTitle="Completar por el Oferente" prompt=" " sqref="J6:L10"/>
  </dataValidations>
  <printOptions horizontalCentered="1" verticalCentered="1"/>
  <pageMargins left="0" right="0" top="0" bottom="0" header="0" footer="0"/>
  <pageSetup paperSize="9" scale="5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operator="equal" allowBlank="1" showInputMessage="1" showErrorMessage="1" promptTitle="Completar por el Oferente" prompt=" ">
          <x14:formula1>
            <xm:f>'Completar SOFSE'!$I$5:$I$8</xm:f>
          </x14:formula1>
          <xm:sqref>J11:L11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1"/>
  <sheetViews>
    <sheetView zoomScaleNormal="100" workbookViewId="0">
      <selection activeCell="B7" sqref="B7"/>
    </sheetView>
  </sheetViews>
  <sheetFormatPr baseColWidth="10" defaultRowHeight="12.75"/>
  <cols>
    <col min="1" max="1" width="24" style="31" customWidth="1"/>
    <col min="2" max="2" width="19.7109375" style="31" customWidth="1"/>
    <col min="3" max="3" width="11.42578125" style="31"/>
    <col min="4" max="4" width="20.140625" style="31" customWidth="1"/>
    <col min="5" max="5" width="23.7109375" style="31" customWidth="1"/>
    <col min="6" max="6" width="19.7109375" style="31" customWidth="1"/>
    <col min="7" max="7" width="11.42578125" style="31"/>
    <col min="8" max="12" width="11.42578125" style="31" hidden="1" customWidth="1"/>
    <col min="13" max="13" width="0" style="31" hidden="1" customWidth="1"/>
    <col min="14" max="16384" width="11.42578125" style="31"/>
  </cols>
  <sheetData>
    <row r="3" spans="1:12" ht="15.75">
      <c r="A3" s="86" t="s">
        <v>23</v>
      </c>
      <c r="B3" s="30"/>
    </row>
    <row r="4" spans="1:12">
      <c r="A4" s="32"/>
    </row>
    <row r="5" spans="1:12">
      <c r="A5" s="51" t="s">
        <v>9</v>
      </c>
      <c r="B5" s="31" t="s">
        <v>64</v>
      </c>
      <c r="H5" s="33" t="s">
        <v>13</v>
      </c>
      <c r="I5" s="34" t="s">
        <v>14</v>
      </c>
      <c r="J5" s="34"/>
      <c r="K5" s="33" t="s">
        <v>20</v>
      </c>
      <c r="L5" s="35">
        <v>0.105</v>
      </c>
    </row>
    <row r="6" spans="1:12">
      <c r="A6" s="51" t="s">
        <v>26</v>
      </c>
      <c r="B6" s="31" t="s">
        <v>59</v>
      </c>
      <c r="H6" s="36"/>
      <c r="I6" s="37" t="s">
        <v>15</v>
      </c>
      <c r="J6" s="37"/>
      <c r="K6" s="36"/>
      <c r="L6" s="38">
        <v>0.21</v>
      </c>
    </row>
    <row r="7" spans="1:12">
      <c r="A7" s="51" t="s">
        <v>27</v>
      </c>
      <c r="B7" s="31" t="s">
        <v>65</v>
      </c>
      <c r="H7" s="36"/>
      <c r="I7" s="37" t="s">
        <v>16</v>
      </c>
      <c r="J7" s="37"/>
      <c r="K7" s="36"/>
      <c r="L7" s="38">
        <v>0.27</v>
      </c>
    </row>
    <row r="8" spans="1:12">
      <c r="A8" s="51" t="s">
        <v>10</v>
      </c>
      <c r="B8" s="31" t="s">
        <v>66</v>
      </c>
      <c r="H8" s="36"/>
      <c r="I8" s="37" t="s">
        <v>17</v>
      </c>
      <c r="J8" s="37"/>
      <c r="K8" s="36"/>
      <c r="L8" s="39"/>
    </row>
    <row r="9" spans="1:12">
      <c r="A9" s="51"/>
      <c r="H9" s="40"/>
      <c r="I9" s="41"/>
      <c r="J9" s="42"/>
      <c r="K9" s="40"/>
      <c r="L9" s="42"/>
    </row>
    <row r="10" spans="1:12">
      <c r="A10" s="88" t="s">
        <v>24</v>
      </c>
      <c r="H10" s="37"/>
      <c r="I10" s="37"/>
      <c r="J10" s="37"/>
    </row>
    <row r="11" spans="1:12">
      <c r="A11" s="51" t="s">
        <v>30</v>
      </c>
      <c r="B11" s="31" t="s">
        <v>29</v>
      </c>
      <c r="H11" s="37"/>
      <c r="I11" s="37"/>
      <c r="J11" s="37"/>
    </row>
    <row r="12" spans="1:12">
      <c r="A12" s="89" t="s">
        <v>21</v>
      </c>
      <c r="B12" s="37" t="s">
        <v>67</v>
      </c>
      <c r="G12" s="37"/>
      <c r="H12" s="37"/>
      <c r="I12" s="37"/>
      <c r="J12" s="37"/>
      <c r="K12" s="37"/>
    </row>
    <row r="13" spans="1:12">
      <c r="A13" s="89" t="s">
        <v>6</v>
      </c>
      <c r="B13" s="95" t="s">
        <v>61</v>
      </c>
      <c r="G13" s="37"/>
      <c r="H13" s="37"/>
      <c r="I13" s="37"/>
      <c r="J13" s="37"/>
      <c r="K13" s="37"/>
    </row>
    <row r="14" spans="1:12">
      <c r="A14" s="89" t="s">
        <v>56</v>
      </c>
      <c r="B14" s="95" t="s">
        <v>62</v>
      </c>
      <c r="G14" s="37"/>
      <c r="H14" s="37"/>
      <c r="I14" s="37"/>
      <c r="J14" s="37"/>
      <c r="K14" s="37"/>
    </row>
    <row r="15" spans="1:12">
      <c r="A15" s="89" t="s">
        <v>7</v>
      </c>
      <c r="B15" s="95" t="s">
        <v>60</v>
      </c>
      <c r="G15" s="37"/>
      <c r="H15" s="37"/>
      <c r="I15" s="37"/>
      <c r="J15" s="37"/>
      <c r="K15" s="37"/>
    </row>
    <row r="16" spans="1:12">
      <c r="G16" s="37"/>
      <c r="H16" s="37"/>
      <c r="I16" s="37"/>
      <c r="J16" s="37"/>
      <c r="K16" s="37"/>
    </row>
    <row r="17" spans="1:6" ht="15.75">
      <c r="A17" s="86" t="s">
        <v>50</v>
      </c>
      <c r="B17" s="51"/>
    </row>
    <row r="19" spans="1:6">
      <c r="A19" s="220" t="s">
        <v>25</v>
      </c>
      <c r="B19" s="220" t="s">
        <v>11</v>
      </c>
      <c r="C19" s="220" t="s">
        <v>3</v>
      </c>
      <c r="D19" s="220" t="s">
        <v>4</v>
      </c>
      <c r="E19" s="220" t="s">
        <v>31</v>
      </c>
      <c r="F19" s="220" t="s">
        <v>53</v>
      </c>
    </row>
    <row r="20" spans="1:6">
      <c r="A20" s="220"/>
      <c r="B20" s="220"/>
      <c r="C20" s="220"/>
      <c r="D20" s="220"/>
      <c r="E20" s="220"/>
      <c r="F20" s="220"/>
    </row>
    <row r="21" spans="1:6" ht="63.75">
      <c r="A21" s="85">
        <v>1</v>
      </c>
      <c r="B21" s="5">
        <v>1</v>
      </c>
      <c r="C21" s="6" t="s">
        <v>63</v>
      </c>
      <c r="D21" s="7" t="s">
        <v>69</v>
      </c>
      <c r="E21" s="7" t="s">
        <v>68</v>
      </c>
      <c r="F21" s="7"/>
    </row>
  </sheetData>
  <sheetProtection algorithmName="SHA-512" hashValue="COsODCPxNkjCwzRwG8iAl+R0dHVc5y4ICBVf931jFKGWpuEatBWi4otjC3qcqU/JMhJq8t46kaGSJI7jgC34Ug==" saltValue="QGfUZS6ABtG0FWpt4gwo4Q==" spinCount="100000" sheet="1" objects="1" scenarios="1"/>
  <mergeCells count="6">
    <mergeCell ref="F19:F20"/>
    <mergeCell ref="A19:A20"/>
    <mergeCell ref="B19:B20"/>
    <mergeCell ref="C19:C20"/>
    <mergeCell ref="D19:D20"/>
    <mergeCell ref="E19:E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ANEXO A- Planilla Nacional</vt:lpstr>
      <vt:lpstr>ANEXO B- Planilla Extranjero</vt:lpstr>
      <vt:lpstr>Completar SOFSE</vt:lpstr>
      <vt:lpstr>'ANEXO B- Planilla Extranjero'!Área_de_impresión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2019-09-24T18:15:57Z</dcterms:modified>
</cp:coreProperties>
</file>