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24226"/>
  <bookViews>
    <workbookView xWindow="240" yWindow="105" windowWidth="14805" windowHeight="8010" activeTab="1"/>
  </bookViews>
  <sheets>
    <sheet name="Planilla Nacional" sheetId="2" r:id="rId1"/>
    <sheet name="Planilla Extranjero" sheetId="6" r:id="rId2"/>
    <sheet name="Completar SOFSE" sheetId="4" state="hidden" r:id="rId3"/>
  </sheets>
  <definedNames>
    <definedName name="_xlnm.Print_Area" localSheetId="1">'Planilla Extranjero'!$B$45:$L$54</definedName>
    <definedName name="_xlnm.Print_Area" localSheetId="0">'Planilla Nacional'!$B$2:$K$31</definedName>
  </definedNames>
  <calcPr calcId="152511"/>
</workbook>
</file>

<file path=xl/calcChain.xml><?xml version="1.0" encoding="utf-8"?>
<calcChain xmlns="http://schemas.openxmlformats.org/spreadsheetml/2006/main">
  <c r="D27" i="2" l="1"/>
  <c r="D26" i="2"/>
  <c r="D25" i="2"/>
  <c r="D24" i="2"/>
  <c r="K15" i="2"/>
  <c r="D47" i="6"/>
  <c r="D49" i="6"/>
  <c r="D48" i="6"/>
  <c r="F46" i="6"/>
  <c r="C15" i="6" l="1"/>
  <c r="D15" i="6" s="1"/>
  <c r="D11" i="6"/>
  <c r="D8" i="6"/>
  <c r="D7" i="6"/>
  <c r="D6" i="6"/>
  <c r="D5" i="6"/>
  <c r="C20" i="6" l="1"/>
  <c r="H20" i="6" s="1"/>
  <c r="H15" i="6"/>
  <c r="G20" i="6"/>
  <c r="G15" i="6"/>
  <c r="F15" i="6"/>
  <c r="E15" i="6"/>
  <c r="D20" i="6" l="1"/>
  <c r="L23" i="6" s="1"/>
  <c r="C25" i="6"/>
  <c r="E20" i="6"/>
  <c r="F20" i="6"/>
  <c r="L19" i="6"/>
  <c r="L17" i="6"/>
  <c r="L15" i="6"/>
  <c r="L18" i="6"/>
  <c r="L16" i="6"/>
  <c r="L22" i="6" l="1"/>
  <c r="L24" i="6"/>
  <c r="L20" i="6"/>
  <c r="L21" i="6"/>
  <c r="C30" i="6"/>
  <c r="C35" i="6"/>
  <c r="C40" i="6" l="1"/>
  <c r="D11" i="2"/>
  <c r="D6" i="2" l="1"/>
  <c r="D5" i="2" l="1"/>
  <c r="B15" i="2"/>
  <c r="A22" i="4"/>
  <c r="D8" i="2"/>
  <c r="D7" i="2"/>
  <c r="G15" i="2" l="1"/>
  <c r="C15" i="2"/>
  <c r="D15" i="2"/>
  <c r="E15" i="2"/>
  <c r="F15" i="2"/>
  <c r="B16" i="2"/>
  <c r="A23" i="4"/>
  <c r="A24" i="4"/>
  <c r="G16" i="2" l="1"/>
  <c r="C16" i="2"/>
  <c r="D16" i="2"/>
  <c r="E16" i="2"/>
  <c r="F16" i="2"/>
  <c r="F25" i="6"/>
  <c r="H25" i="6"/>
  <c r="E25" i="6"/>
  <c r="D25" i="6"/>
  <c r="G25" i="6"/>
  <c r="H30" i="6"/>
  <c r="F30" i="6"/>
  <c r="E30" i="6"/>
  <c r="D30" i="6"/>
  <c r="G30" i="6"/>
  <c r="B17" i="2"/>
  <c r="J15" i="2"/>
  <c r="A25" i="4"/>
  <c r="H35" i="6" l="1"/>
  <c r="E35" i="6"/>
  <c r="F35" i="6"/>
  <c r="D35" i="6"/>
  <c r="G35" i="6"/>
  <c r="L29" i="6"/>
  <c r="L27" i="6"/>
  <c r="L28" i="6"/>
  <c r="L26" i="6"/>
  <c r="L25" i="6"/>
  <c r="L31" i="6"/>
  <c r="L34" i="6"/>
  <c r="L33" i="6"/>
  <c r="L30" i="6"/>
  <c r="L32" i="6"/>
  <c r="C17" i="2"/>
  <c r="D17" i="2"/>
  <c r="F17" i="2"/>
  <c r="E17" i="2"/>
  <c r="G17" i="2"/>
  <c r="B18" i="2"/>
  <c r="J16" i="2"/>
  <c r="K16" i="2"/>
  <c r="A26" i="4"/>
  <c r="I45" i="6" l="1"/>
  <c r="L37" i="6"/>
  <c r="L39" i="6"/>
  <c r="L35" i="6"/>
  <c r="L38" i="6"/>
  <c r="L36" i="6"/>
  <c r="F40" i="6"/>
  <c r="G40" i="6"/>
  <c r="D40" i="6"/>
  <c r="E40" i="6"/>
  <c r="H40" i="6"/>
  <c r="C18" i="2"/>
  <c r="F18" i="2"/>
  <c r="D18" i="2"/>
  <c r="E18" i="2"/>
  <c r="G18" i="2"/>
  <c r="K17" i="2"/>
  <c r="J17" i="2"/>
  <c r="B19" i="2"/>
  <c r="A27" i="4"/>
  <c r="A28" i="4" s="1"/>
  <c r="A29" i="4" l="1"/>
  <c r="L41" i="6"/>
  <c r="L42" i="6"/>
  <c r="L43" i="6"/>
  <c r="L44" i="6"/>
  <c r="L40" i="6"/>
  <c r="C19" i="2"/>
  <c r="F19" i="2"/>
  <c r="D19" i="2"/>
  <c r="E19" i="2"/>
  <c r="G19" i="2"/>
  <c r="J18" i="2"/>
  <c r="K18" i="2"/>
  <c r="B20" i="2"/>
  <c r="A30" i="4" l="1"/>
  <c r="C20" i="2"/>
  <c r="D20" i="2"/>
  <c r="F20" i="2"/>
  <c r="E20" i="2"/>
  <c r="G20" i="2"/>
  <c r="K19" i="2"/>
  <c r="J19" i="2"/>
  <c r="A31" i="4" l="1"/>
  <c r="J20" i="2"/>
  <c r="K20" i="2"/>
  <c r="A32" i="4" l="1"/>
  <c r="A33" i="4" l="1"/>
  <c r="A34" i="4" l="1"/>
  <c r="A35" i="4" l="1"/>
  <c r="A36" i="4" l="1"/>
  <c r="A37" i="4" l="1"/>
  <c r="A38" i="4" l="1"/>
  <c r="A39" i="4" l="1"/>
  <c r="A40" i="4" l="1"/>
  <c r="A41" i="4" l="1"/>
  <c r="A42" i="4" l="1"/>
  <c r="A43" i="4" l="1"/>
  <c r="A44" i="4" l="1"/>
  <c r="A45" i="4" l="1"/>
  <c r="A46" i="4" l="1"/>
  <c r="A47" i="4" l="1"/>
  <c r="A48" i="4" l="1"/>
  <c r="A49" i="4" l="1"/>
  <c r="A50" i="4" l="1"/>
  <c r="A51" i="4" l="1"/>
  <c r="A52" i="4" l="1"/>
  <c r="A53" i="4" l="1"/>
  <c r="A54" i="4" l="1"/>
  <c r="A55" i="4" l="1"/>
  <c r="A56" i="4" l="1"/>
  <c r="A57" i="4" l="1"/>
  <c r="A58" i="4" l="1"/>
  <c r="A59" i="4" l="1"/>
  <c r="A60" i="4" l="1"/>
  <c r="A61" i="4" l="1"/>
  <c r="A62" i="4" l="1"/>
  <c r="A63" i="4" l="1"/>
  <c r="A64" i="4" l="1"/>
  <c r="A65" i="4" l="1"/>
  <c r="A66" i="4" l="1"/>
  <c r="A67" i="4" l="1"/>
  <c r="A68" i="4" l="1"/>
  <c r="A69" i="4" l="1"/>
  <c r="A70" i="4" l="1"/>
  <c r="A71" i="4" l="1"/>
  <c r="A72" i="4" l="1"/>
  <c r="A73" i="4" l="1"/>
  <c r="A74" i="4" l="1"/>
  <c r="A75" i="4" l="1"/>
  <c r="A76" i="4" l="1"/>
  <c r="A77" i="4" l="1"/>
  <c r="A78" i="4" l="1"/>
  <c r="A79" i="4" l="1"/>
  <c r="A80" i="4" l="1"/>
  <c r="A81" i="4" l="1"/>
  <c r="A82" i="4" l="1"/>
  <c r="A83" i="4" l="1"/>
  <c r="A84" i="4" l="1"/>
  <c r="A85" i="4" l="1"/>
  <c r="A86" i="4" l="1"/>
  <c r="A87" i="4" l="1"/>
  <c r="A88" i="4" l="1"/>
  <c r="A89" i="4" l="1"/>
  <c r="A90" i="4" l="1"/>
  <c r="A91" i="4" l="1"/>
  <c r="A92" i="4" l="1"/>
  <c r="A93" i="4" l="1"/>
  <c r="A94" i="4" l="1"/>
  <c r="A95" i="4" l="1"/>
  <c r="A96" i="4" l="1"/>
  <c r="A97" i="4" l="1"/>
  <c r="A98" i="4" l="1"/>
  <c r="A99" i="4" l="1"/>
  <c r="A100" i="4" l="1"/>
  <c r="A101" i="4" l="1"/>
  <c r="A102" i="4" l="1"/>
  <c r="A103" i="4" l="1"/>
  <c r="A104" i="4" l="1"/>
  <c r="A105" i="4" l="1"/>
  <c r="A106" i="4" l="1"/>
  <c r="A107" i="4" l="1"/>
  <c r="A108" i="4" l="1"/>
  <c r="A109" i="4" l="1"/>
  <c r="A110" i="4" l="1"/>
  <c r="A111" i="4" l="1"/>
  <c r="A112" i="4" l="1"/>
  <c r="A113" i="4" l="1"/>
  <c r="A114" i="4" l="1"/>
  <c r="A115" i="4" l="1"/>
  <c r="A116" i="4" l="1"/>
  <c r="A117" i="4" l="1"/>
  <c r="A118" i="4" l="1"/>
  <c r="A119" i="4" l="1"/>
  <c r="A120" i="4" l="1"/>
  <c r="A121" i="4" l="1"/>
  <c r="A122" i="4" l="1"/>
  <c r="A123" i="4" l="1"/>
  <c r="A124" i="4" l="1"/>
  <c r="A125" i="4" l="1"/>
  <c r="A126" i="4" l="1"/>
  <c r="A127" i="4" l="1"/>
  <c r="A128" i="4" l="1"/>
  <c r="A129" i="4" l="1"/>
  <c r="A130" i="4" l="1"/>
  <c r="A131" i="4" l="1"/>
  <c r="A132" i="4" l="1"/>
  <c r="A133" i="4" l="1"/>
  <c r="A134" i="4" l="1"/>
  <c r="A135" i="4" l="1"/>
  <c r="A136" i="4" l="1"/>
  <c r="A137" i="4" l="1"/>
  <c r="A138" i="4" l="1"/>
  <c r="A139" i="4" l="1"/>
  <c r="A140" i="4" l="1"/>
  <c r="A141" i="4" l="1"/>
  <c r="A142" i="4" l="1"/>
  <c r="A143" i="4" l="1"/>
  <c r="A144" i="4" l="1"/>
  <c r="A145" i="4" l="1"/>
  <c r="A146" i="4" l="1"/>
  <c r="A147" i="4" l="1"/>
  <c r="A148" i="4" l="1"/>
  <c r="A149" i="4" l="1"/>
  <c r="A150" i="4" l="1"/>
  <c r="A151" i="4" l="1"/>
  <c r="A152" i="4" l="1"/>
  <c r="A153" i="4" l="1"/>
  <c r="A154" i="4" l="1"/>
  <c r="A155" i="4" l="1"/>
  <c r="A156" i="4" l="1"/>
  <c r="A157" i="4" l="1"/>
  <c r="A158" i="4" l="1"/>
  <c r="A159" i="4" l="1"/>
  <c r="A160" i="4" l="1"/>
  <c r="A161" i="4" l="1"/>
  <c r="A162" i="4" l="1"/>
  <c r="A163" i="4" l="1"/>
  <c r="A164" i="4" l="1"/>
  <c r="A165" i="4" l="1"/>
  <c r="A166" i="4" l="1"/>
  <c r="A167" i="4" l="1"/>
  <c r="A168" i="4" l="1"/>
  <c r="A169" i="4" l="1"/>
  <c r="A170" i="4" l="1"/>
  <c r="A171" i="4" l="1"/>
  <c r="A172" i="4" l="1"/>
  <c r="A173" i="4" l="1"/>
  <c r="A174" i="4" l="1"/>
  <c r="A175" i="4" l="1"/>
  <c r="A176" i="4" l="1"/>
  <c r="A177" i="4" l="1"/>
  <c r="A178" i="4" l="1"/>
  <c r="A179" i="4" l="1"/>
  <c r="A180" i="4" l="1"/>
  <c r="A181" i="4" l="1"/>
  <c r="A182" i="4" l="1"/>
  <c r="A183" i="4" l="1"/>
  <c r="A184" i="4" l="1"/>
  <c r="A185" i="4" l="1"/>
  <c r="A186" i="4" l="1"/>
  <c r="A187" i="4" l="1"/>
  <c r="A188" i="4" l="1"/>
  <c r="A189" i="4" l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K21" i="2" l="1"/>
  <c r="J21" i="2"/>
  <c r="K22" i="2" s="1"/>
  <c r="K23" i="2" l="1"/>
</calcChain>
</file>

<file path=xl/sharedStrings.xml><?xml version="1.0" encoding="utf-8"?>
<sst xmlns="http://schemas.openxmlformats.org/spreadsheetml/2006/main" count="145" uniqueCount="85">
  <si>
    <t>TOTAL</t>
  </si>
  <si>
    <t>Tel.:</t>
  </si>
  <si>
    <t>E-Mail:</t>
  </si>
  <si>
    <t>U/M</t>
  </si>
  <si>
    <t>Código</t>
  </si>
  <si>
    <t>Moneda:</t>
  </si>
  <si>
    <t>Plazo de entrega:</t>
  </si>
  <si>
    <t>Mantenimiento de oferta:</t>
  </si>
  <si>
    <t>Razón Social</t>
  </si>
  <si>
    <t>Contratación Directa N°:</t>
  </si>
  <si>
    <t xml:space="preserve">Objeto: </t>
  </si>
  <si>
    <t>Cantidad</t>
  </si>
  <si>
    <t>DETALLE PROVEEDOR</t>
  </si>
  <si>
    <t>Moneda</t>
  </si>
  <si>
    <t>Pesos Argentinos</t>
  </si>
  <si>
    <t>Dólares Estadounidenses</t>
  </si>
  <si>
    <t>Euros</t>
  </si>
  <si>
    <t>Otra</t>
  </si>
  <si>
    <t>Adjudicación :</t>
  </si>
  <si>
    <t>Subtotal</t>
  </si>
  <si>
    <t>I.V.A.</t>
  </si>
  <si>
    <t>Condición de pago:</t>
  </si>
  <si>
    <t>Datos  del proveedor a completar</t>
  </si>
  <si>
    <t xml:space="preserve">Según Pliego: </t>
  </si>
  <si>
    <t>Item</t>
  </si>
  <si>
    <t>Clase de Contratación:</t>
  </si>
  <si>
    <t>C.U.I.T.</t>
  </si>
  <si>
    <t>Total</t>
  </si>
  <si>
    <t>Adjudicación:</t>
  </si>
  <si>
    <t>Descripción</t>
  </si>
  <si>
    <t>Precio Unitario</t>
  </si>
  <si>
    <t xml:space="preserve">I.V.A. </t>
  </si>
  <si>
    <t>Subtotal I.V.A. $</t>
  </si>
  <si>
    <t xml:space="preserve">Subtotal </t>
  </si>
  <si>
    <t>Precio</t>
  </si>
  <si>
    <t>Unitario</t>
  </si>
  <si>
    <t>Flete</t>
  </si>
  <si>
    <t>Seguro</t>
  </si>
  <si>
    <t>EXW</t>
  </si>
  <si>
    <t>FCA</t>
  </si>
  <si>
    <t>FOB</t>
  </si>
  <si>
    <t>CFR</t>
  </si>
  <si>
    <t>CIF</t>
  </si>
  <si>
    <t>Lugar de cumplimiento de Incoterm (Ciudad/País):</t>
  </si>
  <si>
    <t>Condición de Pago:</t>
  </si>
  <si>
    <t>Plazo de Entrega:</t>
  </si>
  <si>
    <t>Mantenimiento de Oferta:</t>
  </si>
  <si>
    <t>Por Compulsa Abreviada</t>
  </si>
  <si>
    <t>Inconterm</t>
  </si>
  <si>
    <t>Items a cotizar:</t>
  </si>
  <si>
    <t>Identificación Tributaria</t>
  </si>
  <si>
    <t>Renglón</t>
  </si>
  <si>
    <t>Lugar de entrega:</t>
  </si>
  <si>
    <t>Según Artículo 117 del R.C.C.</t>
  </si>
  <si>
    <t>Código NUM</t>
  </si>
  <si>
    <t>Según Artículo 7 del PCP</t>
  </si>
  <si>
    <t>ANEXO A - PLANILLA COTIZACIÓN BIENES DE ORIGEN NACIONAL / NACIONALIZADOS</t>
  </si>
  <si>
    <t>ANEXO B - PLANILLA COTIZACIÓN BIENES DE ORIGEN EXTRANJERO</t>
  </si>
  <si>
    <t>Según Artículo 8 del PCP</t>
  </si>
  <si>
    <t>C/U</t>
  </si>
  <si>
    <t>Observaciones</t>
  </si>
  <si>
    <t>35/2019</t>
  </si>
  <si>
    <t>Expediente:</t>
  </si>
  <si>
    <t>EX-2019-39943256- -APN-SG#SOFSE</t>
  </si>
  <si>
    <t>NUM31630402010N</t>
  </si>
  <si>
    <t>NUM31630400040N</t>
  </si>
  <si>
    <t>NUM31630400060N</t>
  </si>
  <si>
    <t>NUM31630404010N</t>
  </si>
  <si>
    <t>NUM31630405010N</t>
  </si>
  <si>
    <t>NUM31630400030N</t>
  </si>
  <si>
    <t xml:space="preserve">Vidrio hueco templado (pieza) Puertas de salón. Coche motor TANGSHAN </t>
  </si>
  <si>
    <t>Vidrio+Policarbonato Ventana fija lateral izquierda cabina</t>
  </si>
  <si>
    <t>Vidrio+Policarbonato Ventana móvil lateral cabina</t>
  </si>
  <si>
    <t>Vidrio+Policarbonato Paño Móvil/fijo – Ventana lateral</t>
  </si>
  <si>
    <t xml:space="preserve">Vidrio+Policarbonato Ventana fija enteriza lateral </t>
  </si>
  <si>
    <t>Vidrio+Policarbonato Ventana fija lateral derecha cabina</t>
  </si>
  <si>
    <t>Plano: BSMR 348-Em1 y ET 10202/15-Em.1 o según R.F. CNR0000395571 (CNR)</t>
  </si>
  <si>
    <t>Plano: BSMR 353-Em1 y ET 10202/15-Em.1</t>
  </si>
  <si>
    <t>Plano: BSMR 355-Em1 y ET 10202/15-Em.1</t>
  </si>
  <si>
    <t>Plano: BSMR 337-Em1 y ET 10202/15-Em.1</t>
  </si>
  <si>
    <t>Plano: BSMR 351-Em1 y ET 10202/15-Em.1</t>
  </si>
  <si>
    <t>Plano: BSMR 352-Em1 y ET 10202/15-Em.1</t>
  </si>
  <si>
    <t>ADQUISICIÓN DE VIDRIO CON POLICARBONATO para triplas DMU TANGSHAN de la Línea Belgrano Sur</t>
  </si>
  <si>
    <r>
      <rPr>
        <b/>
        <u/>
        <sz val="10"/>
        <rFont val="Arial"/>
        <family val="2"/>
      </rPr>
      <t>Expediente:</t>
    </r>
    <r>
      <rPr>
        <b/>
        <sz val="10"/>
        <rFont val="Arial"/>
        <family val="2"/>
      </rPr>
      <t xml:space="preserve"> </t>
    </r>
  </si>
  <si>
    <t>Según Artículo 29 y 34 del PCP (según corresponda)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</si>
</sst>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$-2C0A]#,###.00;[Red]\([$$-2C0A]#,###.00\)"/>
    <numFmt numFmtId="166" formatCode="_ &quot;$ &quot;* #,##0.00_ ;_ &quot;$ &quot;* \-#,##0.00_ ;_ &quot;$ &quot;* \-??_ ;_ @_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Mangal"/>
      <family val="2"/>
    </font>
    <font>
      <b/>
      <u/>
      <sz val="10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name val="Arial"/>
      <family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5F97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bgColor auto="1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8" fillId="0" borderId="0" applyFill="0" applyBorder="0" applyAlignment="0" applyProtection="0"/>
  </cellStyleXfs>
  <cellXfs count="214">
    <xf numFmtId="0" fontId="0" fillId="0" borderId="0" xfId="0"/>
    <xf numFmtId="0" fontId="5" fillId="6" borderId="0" xfId="0" applyFont="1" applyFill="1" applyBorder="1" applyProtection="1">
      <protection locked="0"/>
    </xf>
    <xf numFmtId="0" fontId="4" fillId="6" borderId="20" xfId="0" applyFont="1" applyFill="1" applyBorder="1" applyAlignment="1" applyProtection="1">
      <alignment horizontal="center" vertical="center"/>
      <protection hidden="1"/>
    </xf>
    <xf numFmtId="0" fontId="1" fillId="6" borderId="20" xfId="1" applyFont="1" applyFill="1" applyBorder="1" applyAlignment="1" applyProtection="1">
      <alignment horizontal="center" vertical="center" wrapText="1"/>
      <protection hidden="1"/>
    </xf>
    <xf numFmtId="0" fontId="4" fillId="6" borderId="20" xfId="0" applyFont="1" applyFill="1" applyBorder="1" applyAlignment="1" applyProtection="1">
      <alignment horizontal="center" vertical="center" wrapText="1"/>
      <protection hidden="1"/>
    </xf>
    <xf numFmtId="0" fontId="5" fillId="7" borderId="0" xfId="0" applyFont="1" applyFill="1" applyProtection="1">
      <protection hidden="1"/>
    </xf>
    <xf numFmtId="0" fontId="5" fillId="5" borderId="0" xfId="0" applyFont="1" applyFill="1" applyProtection="1">
      <protection hidden="1"/>
    </xf>
    <xf numFmtId="0" fontId="6" fillId="5" borderId="0" xfId="0" applyFont="1" applyFill="1" applyProtection="1">
      <protection hidden="1"/>
    </xf>
    <xf numFmtId="0" fontId="5" fillId="5" borderId="22" xfId="0" applyFont="1" applyFill="1" applyBorder="1" applyProtection="1">
      <protection hidden="1"/>
    </xf>
    <xf numFmtId="0" fontId="5" fillId="5" borderId="23" xfId="0" applyFont="1" applyFill="1" applyBorder="1" applyProtection="1">
      <protection hidden="1"/>
    </xf>
    <xf numFmtId="10" fontId="5" fillId="5" borderId="29" xfId="0" applyNumberFormat="1" applyFont="1" applyFill="1" applyBorder="1" applyProtection="1">
      <protection hidden="1"/>
    </xf>
    <xf numFmtId="0" fontId="5" fillId="5" borderId="25" xfId="0" applyFont="1" applyFill="1" applyBorder="1" applyProtection="1">
      <protection hidden="1"/>
    </xf>
    <xf numFmtId="0" fontId="5" fillId="5" borderId="0" xfId="0" applyFont="1" applyFill="1" applyBorder="1" applyProtection="1">
      <protection hidden="1"/>
    </xf>
    <xf numFmtId="9" fontId="5" fillId="5" borderId="24" xfId="0" applyNumberFormat="1" applyFont="1" applyFill="1" applyBorder="1" applyProtection="1">
      <protection hidden="1"/>
    </xf>
    <xf numFmtId="0" fontId="5" fillId="5" borderId="24" xfId="0" applyFont="1" applyFill="1" applyBorder="1" applyProtection="1">
      <protection hidden="1"/>
    </xf>
    <xf numFmtId="0" fontId="5" fillId="5" borderId="26" xfId="0" applyFont="1" applyFill="1" applyBorder="1" applyProtection="1">
      <protection hidden="1"/>
    </xf>
    <xf numFmtId="0" fontId="5" fillId="5" borderId="8" xfId="0" applyFont="1" applyFill="1" applyBorder="1" applyProtection="1">
      <protection hidden="1"/>
    </xf>
    <xf numFmtId="0" fontId="5" fillId="5" borderId="30" xfId="0" applyFont="1" applyFill="1" applyBorder="1" applyProtection="1">
      <protection hidden="1"/>
    </xf>
    <xf numFmtId="0" fontId="1" fillId="6" borderId="0" xfId="1" applyFont="1" applyFill="1" applyProtection="1">
      <protection locked="0"/>
    </xf>
    <xf numFmtId="0" fontId="1" fillId="6" borderId="0" xfId="1" applyFont="1" applyFill="1" applyAlignment="1" applyProtection="1">
      <alignment horizontal="left" vertical="center"/>
      <protection locked="0"/>
    </xf>
    <xf numFmtId="0" fontId="7" fillId="5" borderId="0" xfId="0" applyFont="1" applyFill="1" applyProtection="1">
      <protection hidden="1"/>
    </xf>
    <xf numFmtId="0" fontId="5" fillId="5" borderId="20" xfId="0" applyFont="1" applyFill="1" applyBorder="1" applyProtection="1">
      <protection hidden="1"/>
    </xf>
    <xf numFmtId="0" fontId="1" fillId="2" borderId="20" xfId="1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Protection="1">
      <protection hidden="1"/>
    </xf>
    <xf numFmtId="0" fontId="9" fillId="5" borderId="0" xfId="1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Protection="1">
      <protection hidden="1"/>
    </xf>
    <xf numFmtId="0" fontId="5" fillId="0" borderId="0" xfId="0" applyFont="1" applyFill="1" applyBorder="1" applyProtection="1">
      <protection hidden="1"/>
    </xf>
    <xf numFmtId="0" fontId="5" fillId="5" borderId="20" xfId="0" applyFont="1" applyFill="1" applyBorder="1" applyAlignment="1" applyProtection="1">
      <alignment horizontal="center" wrapText="1"/>
      <protection hidden="1"/>
    </xf>
    <xf numFmtId="0" fontId="2" fillId="6" borderId="6" xfId="1" applyFont="1" applyFill="1" applyBorder="1" applyAlignment="1" applyProtection="1">
      <alignment vertical="center"/>
      <protection hidden="1"/>
    </xf>
    <xf numFmtId="0" fontId="5" fillId="6" borderId="0" xfId="0" applyFont="1" applyFill="1" applyBorder="1" applyAlignment="1" applyProtection="1">
      <alignment vertical="center"/>
      <protection hidden="1"/>
    </xf>
    <xf numFmtId="0" fontId="9" fillId="6" borderId="27" xfId="1" applyFont="1" applyFill="1" applyBorder="1" applyAlignment="1" applyProtection="1">
      <alignment horizontal="left" vertical="center" wrapText="1"/>
      <protection hidden="1"/>
    </xf>
    <xf numFmtId="0" fontId="9" fillId="6" borderId="27" xfId="1" applyFont="1" applyFill="1" applyBorder="1" applyAlignment="1" applyProtection="1">
      <alignment horizontal="left" vertical="center"/>
      <protection hidden="1"/>
    </xf>
    <xf numFmtId="0" fontId="9" fillId="6" borderId="6" xfId="1" applyFont="1" applyFill="1" applyBorder="1" applyAlignment="1" applyProtection="1">
      <alignment vertical="center"/>
      <protection hidden="1"/>
    </xf>
    <xf numFmtId="0" fontId="2" fillId="6" borderId="0" xfId="1" applyFont="1" applyFill="1" applyBorder="1" applyAlignment="1" applyProtection="1">
      <alignment vertical="center" wrapText="1"/>
      <protection hidden="1"/>
    </xf>
    <xf numFmtId="0" fontId="1" fillId="6" borderId="17" xfId="1" applyFont="1" applyFill="1" applyBorder="1" applyAlignment="1" applyProtection="1">
      <alignment horizontal="left" vertical="center" wrapText="1"/>
      <protection hidden="1"/>
    </xf>
    <xf numFmtId="0" fontId="9" fillId="6" borderId="27" xfId="1" applyFont="1" applyFill="1" applyBorder="1" applyAlignment="1" applyProtection="1">
      <alignment vertical="center" wrapText="1"/>
    </xf>
    <xf numFmtId="0" fontId="2" fillId="6" borderId="6" xfId="1" applyFont="1" applyFill="1" applyBorder="1" applyAlignment="1" applyProtection="1">
      <alignment vertical="center" wrapText="1"/>
      <protection hidden="1"/>
    </xf>
    <xf numFmtId="0" fontId="2" fillId="6" borderId="16" xfId="1" applyFont="1" applyFill="1" applyBorder="1" applyAlignment="1" applyProtection="1">
      <alignment vertical="center" wrapText="1"/>
      <protection hidden="1"/>
    </xf>
    <xf numFmtId="0" fontId="9" fillId="6" borderId="15" xfId="1" applyFont="1" applyFill="1" applyBorder="1" applyAlignment="1" applyProtection="1">
      <alignment horizontal="center" vertical="center" wrapText="1"/>
    </xf>
    <xf numFmtId="0" fontId="2" fillId="6" borderId="41" xfId="1" applyFont="1" applyFill="1" applyBorder="1" applyAlignment="1" applyProtection="1">
      <alignment horizontal="center" vertical="center"/>
    </xf>
    <xf numFmtId="0" fontId="2" fillId="6" borderId="42" xfId="1" applyFont="1" applyFill="1" applyBorder="1" applyAlignment="1" applyProtection="1">
      <alignment horizontal="center" vertical="center"/>
    </xf>
    <xf numFmtId="0" fontId="2" fillId="6" borderId="37" xfId="1" applyFont="1" applyFill="1" applyBorder="1" applyAlignment="1" applyProtection="1">
      <alignment horizontal="center" vertical="center"/>
    </xf>
    <xf numFmtId="0" fontId="2" fillId="6" borderId="35" xfId="1" applyFont="1" applyFill="1" applyBorder="1" applyAlignment="1" applyProtection="1">
      <alignment horizontal="center" vertical="center"/>
    </xf>
    <xf numFmtId="0" fontId="1" fillId="6" borderId="35" xfId="1" applyFont="1" applyFill="1" applyBorder="1" applyAlignment="1" applyProtection="1">
      <alignment horizontal="center" vertical="center"/>
      <protection hidden="1"/>
    </xf>
    <xf numFmtId="4" fontId="4" fillId="6" borderId="7" xfId="0" applyNumberFormat="1" applyFont="1" applyFill="1" applyBorder="1" applyAlignment="1" applyProtection="1">
      <alignment horizontal="right" vertical="center" wrapText="1"/>
      <protection locked="0"/>
    </xf>
    <xf numFmtId="4" fontId="4" fillId="8" borderId="14" xfId="0" applyNumberFormat="1" applyFont="1" applyFill="1" applyBorder="1" applyAlignment="1" applyProtection="1">
      <alignment horizontal="right" vertical="center" wrapText="1"/>
    </xf>
    <xf numFmtId="4" fontId="12" fillId="8" borderId="14" xfId="2" applyNumberFormat="1" applyFont="1" applyFill="1" applyBorder="1" applyAlignment="1" applyProtection="1">
      <alignment horizontal="right" vertical="center"/>
    </xf>
    <xf numFmtId="4" fontId="4" fillId="6" borderId="28" xfId="0" applyNumberFormat="1" applyFont="1" applyFill="1" applyBorder="1" applyAlignment="1" applyProtection="1">
      <alignment horizontal="right" vertical="center" wrapText="1"/>
    </xf>
    <xf numFmtId="0" fontId="1" fillId="6" borderId="43" xfId="1" applyFont="1" applyFill="1" applyBorder="1" applyAlignment="1" applyProtection="1">
      <alignment horizontal="center" vertical="center"/>
      <protection hidden="1"/>
    </xf>
    <xf numFmtId="4" fontId="4" fillId="6" borderId="27" xfId="0" applyNumberFormat="1" applyFont="1" applyFill="1" applyBorder="1" applyAlignment="1" applyProtection="1">
      <alignment horizontal="right" vertical="center" wrapText="1"/>
      <protection locked="0"/>
    </xf>
    <xf numFmtId="4" fontId="4" fillId="8" borderId="20" xfId="0" applyNumberFormat="1" applyFont="1" applyFill="1" applyBorder="1" applyAlignment="1" applyProtection="1">
      <alignment horizontal="right" vertical="center" wrapText="1"/>
    </xf>
    <xf numFmtId="4" fontId="12" fillId="8" borderId="20" xfId="2" applyNumberFormat="1" applyFont="1" applyFill="1" applyBorder="1" applyAlignment="1" applyProtection="1">
      <alignment horizontal="right" vertical="center"/>
    </xf>
    <xf numFmtId="4" fontId="4" fillId="6" borderId="46" xfId="0" applyNumberFormat="1" applyFont="1" applyFill="1" applyBorder="1" applyAlignment="1" applyProtection="1">
      <alignment horizontal="right" vertical="center" wrapText="1"/>
    </xf>
    <xf numFmtId="4" fontId="4" fillId="6" borderId="20" xfId="0" applyNumberFormat="1" applyFont="1" applyFill="1" applyBorder="1" applyAlignment="1" applyProtection="1">
      <alignment horizontal="right" vertical="center" wrapText="1"/>
      <protection locked="0"/>
    </xf>
    <xf numFmtId="4" fontId="4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4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12" fillId="6" borderId="12" xfId="2" applyNumberFormat="1" applyFont="1" applyFill="1" applyBorder="1" applyAlignment="1" applyProtection="1">
      <alignment horizontal="right" vertical="center"/>
      <protection locked="0"/>
    </xf>
    <xf numFmtId="4" fontId="4" fillId="6" borderId="49" xfId="0" applyNumberFormat="1" applyFont="1" applyFill="1" applyBorder="1" applyAlignment="1" applyProtection="1">
      <alignment horizontal="right" vertical="center" wrapText="1"/>
      <protection locked="0"/>
    </xf>
    <xf numFmtId="4" fontId="4" fillId="6" borderId="48" xfId="0" applyNumberFormat="1" applyFont="1" applyFill="1" applyBorder="1" applyAlignment="1" applyProtection="1">
      <alignment horizontal="right" vertical="center" wrapText="1"/>
    </xf>
    <xf numFmtId="4" fontId="4" fillId="6" borderId="50" xfId="0" applyNumberFormat="1" applyFont="1" applyFill="1" applyBorder="1" applyAlignment="1" applyProtection="1">
      <alignment horizontal="right" vertical="center" wrapText="1"/>
    </xf>
    <xf numFmtId="0" fontId="2" fillId="3" borderId="10" xfId="1" applyFont="1" applyFill="1" applyBorder="1" applyAlignment="1" applyProtection="1">
      <alignment horizontal="left" vertical="center"/>
    </xf>
    <xf numFmtId="0" fontId="13" fillId="6" borderId="5" xfId="1" applyFont="1" applyFill="1" applyBorder="1" applyAlignment="1" applyProtection="1">
      <alignment vertical="center"/>
    </xf>
    <xf numFmtId="0" fontId="13" fillId="6" borderId="4" xfId="1" applyFont="1" applyFill="1" applyBorder="1" applyAlignment="1" applyProtection="1">
      <alignment vertical="center"/>
    </xf>
    <xf numFmtId="0" fontId="1" fillId="6" borderId="4" xfId="1" applyFont="1" applyFill="1" applyBorder="1" applyAlignment="1" applyProtection="1">
      <alignment vertical="center"/>
      <protection locked="0"/>
    </xf>
    <xf numFmtId="0" fontId="1" fillId="6" borderId="19" xfId="1" applyFont="1" applyFill="1" applyBorder="1" applyAlignment="1" applyProtection="1">
      <alignment vertical="center"/>
      <protection locked="0"/>
    </xf>
    <xf numFmtId="0" fontId="1" fillId="6" borderId="4" xfId="1" applyFont="1" applyFill="1" applyBorder="1" applyAlignment="1" applyProtection="1">
      <alignment horizontal="left" vertical="center"/>
    </xf>
    <xf numFmtId="0" fontId="1" fillId="4" borderId="1" xfId="1" applyFont="1" applyFill="1" applyBorder="1" applyProtection="1">
      <protection hidden="1"/>
    </xf>
    <xf numFmtId="0" fontId="1" fillId="4" borderId="2" xfId="1" applyFont="1" applyFill="1" applyBorder="1" applyProtection="1">
      <protection hidden="1"/>
    </xf>
    <xf numFmtId="0" fontId="1" fillId="4" borderId="2" xfId="1" applyFont="1" applyFill="1" applyBorder="1" applyAlignment="1" applyProtection="1">
      <alignment horizontal="left" vertical="center"/>
      <protection hidden="1"/>
    </xf>
    <xf numFmtId="0" fontId="1" fillId="4" borderId="3" xfId="1" applyFont="1" applyFill="1" applyBorder="1" applyAlignment="1" applyProtection="1">
      <alignment horizontal="left" vertical="center"/>
      <protection hidden="1"/>
    </xf>
    <xf numFmtId="0" fontId="1" fillId="4" borderId="6" xfId="1" applyFont="1" applyFill="1" applyBorder="1" applyProtection="1">
      <protection hidden="1"/>
    </xf>
    <xf numFmtId="0" fontId="1" fillId="4" borderId="0" xfId="1" applyFont="1" applyFill="1" applyBorder="1" applyProtection="1">
      <protection hidden="1"/>
    </xf>
    <xf numFmtId="0" fontId="1" fillId="4" borderId="0" xfId="1" applyFont="1" applyFill="1" applyBorder="1" applyAlignment="1" applyProtection="1">
      <alignment horizontal="left" vertical="center"/>
      <protection hidden="1"/>
    </xf>
    <xf numFmtId="0" fontId="1" fillId="4" borderId="17" xfId="1" applyFont="1" applyFill="1" applyBorder="1" applyAlignment="1" applyProtection="1">
      <alignment horizontal="left" vertical="center"/>
      <protection hidden="1"/>
    </xf>
    <xf numFmtId="0" fontId="1" fillId="4" borderId="9" xfId="1" applyFont="1" applyFill="1" applyBorder="1" applyProtection="1">
      <protection hidden="1"/>
    </xf>
    <xf numFmtId="0" fontId="1" fillId="4" borderId="10" xfId="1" applyFont="1" applyFill="1" applyBorder="1" applyProtection="1">
      <protection hidden="1"/>
    </xf>
    <xf numFmtId="0" fontId="1" fillId="4" borderId="10" xfId="1" applyFont="1" applyFill="1" applyBorder="1" applyAlignment="1" applyProtection="1">
      <alignment horizontal="left" vertical="center"/>
      <protection hidden="1"/>
    </xf>
    <xf numFmtId="0" fontId="1" fillId="4" borderId="16" xfId="1" applyFont="1" applyFill="1" applyBorder="1" applyAlignment="1" applyProtection="1">
      <alignment horizontal="left" vertical="center"/>
      <protection hidden="1"/>
    </xf>
    <xf numFmtId="0" fontId="5" fillId="6" borderId="0" xfId="0" applyFont="1" applyFill="1" applyBorder="1" applyProtection="1">
      <protection hidden="1"/>
    </xf>
    <xf numFmtId="0" fontId="2" fillId="5" borderId="0" xfId="1" applyFont="1" applyFill="1" applyBorder="1" applyAlignment="1" applyProtection="1">
      <alignment vertical="center"/>
      <protection hidden="1"/>
    </xf>
    <xf numFmtId="0" fontId="1" fillId="5" borderId="0" xfId="1" applyFont="1" applyFill="1" applyBorder="1" applyAlignment="1" applyProtection="1">
      <alignment vertical="center"/>
      <protection hidden="1"/>
    </xf>
    <xf numFmtId="0" fontId="9" fillId="6" borderId="27" xfId="1" applyFont="1" applyFill="1" applyBorder="1" applyAlignment="1" applyProtection="1">
      <alignment vertical="center" wrapText="1"/>
      <protection locked="0"/>
    </xf>
    <xf numFmtId="0" fontId="5" fillId="6" borderId="9" xfId="0" applyFont="1" applyFill="1" applyBorder="1" applyProtection="1">
      <protection hidden="1"/>
    </xf>
    <xf numFmtId="0" fontId="5" fillId="6" borderId="10" xfId="0" applyFont="1" applyFill="1" applyBorder="1" applyProtection="1">
      <protection hidden="1"/>
    </xf>
    <xf numFmtId="0" fontId="2" fillId="5" borderId="10" xfId="1" applyFont="1" applyFill="1" applyBorder="1" applyAlignment="1" applyProtection="1">
      <alignment horizontal="center"/>
      <protection hidden="1"/>
    </xf>
    <xf numFmtId="0" fontId="5" fillId="6" borderId="13" xfId="0" applyFont="1" applyFill="1" applyBorder="1" applyProtection="1">
      <protection locked="0"/>
    </xf>
    <xf numFmtId="0" fontId="5" fillId="6" borderId="33" xfId="0" applyFont="1" applyFill="1" applyBorder="1" applyProtection="1">
      <protection locked="0"/>
    </xf>
    <xf numFmtId="0" fontId="5" fillId="6" borderId="31" xfId="0" applyFont="1" applyFill="1" applyBorder="1" applyProtection="1">
      <protection locked="0"/>
    </xf>
    <xf numFmtId="0" fontId="1" fillId="6" borderId="7" xfId="1" applyFont="1" applyFill="1" applyBorder="1" applyAlignment="1" applyProtection="1">
      <alignment horizontal="center" vertical="center"/>
      <protection hidden="1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4" fillId="6" borderId="14" xfId="0" applyFont="1" applyFill="1" applyBorder="1" applyAlignment="1" applyProtection="1">
      <alignment horizontal="center" vertical="center" wrapText="1"/>
      <protection hidden="1"/>
    </xf>
    <xf numFmtId="49" fontId="4" fillId="6" borderId="14" xfId="0" applyNumberFormat="1" applyFont="1" applyFill="1" applyBorder="1" applyAlignment="1" applyProtection="1">
      <alignment horizontal="center" vertical="center" wrapText="1"/>
      <protection hidden="1"/>
    </xf>
    <xf numFmtId="4" fontId="4" fillId="6" borderId="14" xfId="0" applyNumberFormat="1" applyFont="1" applyFill="1" applyBorder="1" applyAlignment="1" applyProtection="1">
      <alignment horizontal="right" vertical="center" wrapText="1"/>
      <protection locked="0"/>
    </xf>
    <xf numFmtId="10" fontId="4" fillId="6" borderId="14" xfId="3" applyNumberFormat="1" applyFont="1" applyFill="1" applyBorder="1" applyAlignment="1" applyProtection="1">
      <alignment horizontal="right" vertical="center" wrapText="1"/>
      <protection locked="0"/>
    </xf>
    <xf numFmtId="4" fontId="4" fillId="6" borderId="14" xfId="0" applyNumberFormat="1" applyFont="1" applyFill="1" applyBorder="1" applyAlignment="1" applyProtection="1">
      <alignment horizontal="right" vertical="center" wrapText="1"/>
    </xf>
    <xf numFmtId="0" fontId="1" fillId="6" borderId="27" xfId="1" applyFont="1" applyFill="1" applyBorder="1" applyAlignment="1" applyProtection="1">
      <alignment horizontal="center" vertical="center"/>
      <protection hidden="1"/>
    </xf>
    <xf numFmtId="49" fontId="4" fillId="6" borderId="20" xfId="0" applyNumberFormat="1" applyFont="1" applyFill="1" applyBorder="1" applyAlignment="1" applyProtection="1">
      <alignment horizontal="center" vertical="center" wrapText="1"/>
      <protection hidden="1"/>
    </xf>
    <xf numFmtId="10" fontId="4" fillId="6" borderId="20" xfId="3" applyNumberFormat="1" applyFont="1" applyFill="1" applyBorder="1" applyAlignment="1" applyProtection="1">
      <alignment horizontal="right" vertical="center" wrapText="1"/>
      <protection locked="0"/>
    </xf>
    <xf numFmtId="4" fontId="4" fillId="6" borderId="20" xfId="0" applyNumberFormat="1" applyFont="1" applyFill="1" applyBorder="1" applyAlignment="1" applyProtection="1">
      <alignment horizontal="right" vertical="center" wrapText="1"/>
    </xf>
    <xf numFmtId="0" fontId="2" fillId="3" borderId="10" xfId="1" applyFont="1" applyFill="1" applyBorder="1" applyAlignment="1" applyProtection="1">
      <alignment horizontal="right" vertical="center"/>
      <protection hidden="1"/>
    </xf>
    <xf numFmtId="4" fontId="2" fillId="3" borderId="10" xfId="2" applyNumberFormat="1" applyFont="1" applyFill="1" applyBorder="1" applyAlignment="1" applyProtection="1">
      <alignment horizontal="right" vertical="center"/>
      <protection locked="0"/>
    </xf>
    <xf numFmtId="4" fontId="2" fillId="3" borderId="16" xfId="2" applyNumberFormat="1" applyFont="1" applyFill="1" applyBorder="1" applyAlignment="1" applyProtection="1">
      <alignment horizontal="right" vertical="center"/>
    </xf>
    <xf numFmtId="4" fontId="2" fillId="3" borderId="10" xfId="2" applyNumberFormat="1" applyFont="1" applyFill="1" applyBorder="1" applyAlignment="1" applyProtection="1">
      <alignment horizontal="right" vertical="center"/>
    </xf>
    <xf numFmtId="164" fontId="2" fillId="3" borderId="16" xfId="4" applyFont="1" applyFill="1" applyBorder="1" applyAlignment="1" applyProtection="1">
      <alignment vertical="center"/>
    </xf>
    <xf numFmtId="4" fontId="2" fillId="3" borderId="16" xfId="2" applyNumberFormat="1" applyFont="1" applyFill="1" applyBorder="1" applyAlignment="1" applyProtection="1">
      <alignment vertical="center"/>
    </xf>
    <xf numFmtId="0" fontId="7" fillId="7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vertical="center" wrapText="1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9" fillId="6" borderId="6" xfId="1" applyFont="1" applyFill="1" applyBorder="1" applyAlignment="1" applyProtection="1">
      <alignment horizontal="left" vertical="center"/>
      <protection hidden="1"/>
    </xf>
    <xf numFmtId="0" fontId="9" fillId="6" borderId="0" xfId="1" applyFont="1" applyFill="1" applyBorder="1" applyAlignment="1" applyProtection="1">
      <alignment horizontal="left" vertical="center"/>
      <protection hidden="1"/>
    </xf>
    <xf numFmtId="0" fontId="9" fillId="6" borderId="7" xfId="1" applyFont="1" applyFill="1" applyBorder="1" applyAlignment="1" applyProtection="1">
      <alignment horizontal="left" vertical="center" wrapText="1"/>
      <protection hidden="1"/>
    </xf>
    <xf numFmtId="0" fontId="9" fillId="6" borderId="27" xfId="1" applyFont="1" applyFill="1" applyBorder="1" applyAlignment="1" applyProtection="1">
      <alignment horizontal="left" vertical="center" wrapText="1"/>
      <protection hidden="1"/>
    </xf>
    <xf numFmtId="0" fontId="1" fillId="6" borderId="34" xfId="1" applyFont="1" applyFill="1" applyBorder="1" applyAlignment="1" applyProtection="1">
      <alignment horizontal="center" vertical="center"/>
      <protection locked="0"/>
    </xf>
    <xf numFmtId="0" fontId="1" fillId="6" borderId="32" xfId="1" applyFont="1" applyFill="1" applyBorder="1" applyAlignment="1" applyProtection="1">
      <alignment horizontal="center" vertical="center"/>
      <protection locked="0"/>
    </xf>
    <xf numFmtId="0" fontId="1" fillId="6" borderId="39" xfId="1" applyFont="1" applyFill="1" applyBorder="1" applyAlignment="1" applyProtection="1">
      <alignment horizontal="center" vertical="center"/>
      <protection locked="0"/>
    </xf>
    <xf numFmtId="0" fontId="1" fillId="6" borderId="37" xfId="1" applyFont="1" applyFill="1" applyBorder="1" applyAlignment="1" applyProtection="1">
      <alignment horizontal="center" vertical="center" wrapText="1"/>
      <protection locked="0"/>
    </xf>
    <xf numFmtId="0" fontId="1" fillId="6" borderId="2" xfId="1" applyFont="1" applyFill="1" applyBorder="1" applyAlignment="1" applyProtection="1">
      <alignment horizontal="center" vertical="center" wrapText="1"/>
      <protection locked="0"/>
    </xf>
    <xf numFmtId="0" fontId="1" fillId="6" borderId="3" xfId="1" applyFont="1" applyFill="1" applyBorder="1" applyAlignment="1" applyProtection="1">
      <alignment horizontal="center" vertical="center" wrapText="1"/>
      <protection locked="0"/>
    </xf>
    <xf numFmtId="0" fontId="1" fillId="6" borderId="26" xfId="1" applyFont="1" applyFill="1" applyBorder="1" applyAlignment="1" applyProtection="1">
      <alignment horizontal="center" vertical="center" wrapText="1"/>
      <protection locked="0"/>
    </xf>
    <xf numFmtId="0" fontId="1" fillId="6" borderId="8" xfId="1" applyFont="1" applyFill="1" applyBorder="1" applyAlignment="1" applyProtection="1">
      <alignment horizontal="center" vertical="center" wrapText="1"/>
      <protection locked="0"/>
    </xf>
    <xf numFmtId="0" fontId="1" fillId="6" borderId="38" xfId="1" applyFont="1" applyFill="1" applyBorder="1" applyAlignment="1" applyProtection="1">
      <alignment horizontal="center" vertical="center" wrapText="1"/>
      <protection locked="0"/>
    </xf>
    <xf numFmtId="0" fontId="1" fillId="6" borderId="34" xfId="1" applyFont="1" applyFill="1" applyBorder="1" applyAlignment="1" applyProtection="1">
      <alignment horizontal="center" vertical="justify"/>
      <protection locked="0"/>
    </xf>
    <xf numFmtId="0" fontId="1" fillId="6" borderId="32" xfId="1" applyFont="1" applyFill="1" applyBorder="1" applyAlignment="1" applyProtection="1">
      <alignment horizontal="center" vertical="justify"/>
      <protection locked="0"/>
    </xf>
    <xf numFmtId="0" fontId="1" fillId="6" borderId="39" xfId="1" applyFont="1" applyFill="1" applyBorder="1" applyAlignment="1" applyProtection="1">
      <alignment horizontal="center" vertical="justify"/>
      <protection locked="0"/>
    </xf>
    <xf numFmtId="0" fontId="1" fillId="6" borderId="2" xfId="1" applyFont="1" applyFill="1" applyBorder="1" applyAlignment="1" applyProtection="1">
      <alignment horizontal="left" vertical="center" wrapText="1"/>
      <protection hidden="1"/>
    </xf>
    <xf numFmtId="0" fontId="1" fillId="6" borderId="3" xfId="1" applyFont="1" applyFill="1" applyBorder="1" applyAlignment="1" applyProtection="1">
      <alignment horizontal="left" vertical="center" wrapText="1"/>
      <protection hidden="1"/>
    </xf>
    <xf numFmtId="0" fontId="5" fillId="6" borderId="0" xfId="0" applyFont="1" applyFill="1" applyBorder="1" applyAlignment="1" applyProtection="1">
      <alignment horizontal="left" vertical="center" wrapText="1"/>
      <protection hidden="1"/>
    </xf>
    <xf numFmtId="0" fontId="5" fillId="6" borderId="17" xfId="0" applyFont="1" applyFill="1" applyBorder="1" applyAlignment="1" applyProtection="1">
      <alignment horizontal="left" vertical="center" wrapText="1"/>
      <protection hidden="1"/>
    </xf>
    <xf numFmtId="0" fontId="1" fillId="6" borderId="0" xfId="1" applyFont="1" applyFill="1" applyBorder="1" applyAlignment="1" applyProtection="1">
      <alignment horizontal="left" vertical="center" wrapText="1"/>
      <protection hidden="1"/>
    </xf>
    <xf numFmtId="0" fontId="1" fillId="6" borderId="17" xfId="1" applyFont="1" applyFill="1" applyBorder="1" applyAlignment="1" applyProtection="1">
      <alignment horizontal="left" vertical="center" wrapText="1"/>
      <protection hidden="1"/>
    </xf>
    <xf numFmtId="0" fontId="2" fillId="6" borderId="9" xfId="1" applyFont="1" applyFill="1" applyBorder="1" applyAlignment="1" applyProtection="1">
      <alignment horizontal="center"/>
    </xf>
    <xf numFmtId="0" fontId="2" fillId="6" borderId="10" xfId="1" applyFont="1" applyFill="1" applyBorder="1" applyAlignment="1" applyProtection="1">
      <alignment horizontal="center"/>
    </xf>
    <xf numFmtId="0" fontId="2" fillId="6" borderId="16" xfId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17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0" fontId="13" fillId="5" borderId="5" xfId="1" applyFont="1" applyFill="1" applyBorder="1" applyAlignment="1" applyProtection="1">
      <alignment horizontal="left" vertical="center"/>
      <protection hidden="1"/>
    </xf>
    <xf numFmtId="0" fontId="13" fillId="5" borderId="4" xfId="1" applyFont="1" applyFill="1" applyBorder="1" applyAlignment="1" applyProtection="1">
      <alignment horizontal="left" vertical="center"/>
      <protection hidden="1"/>
    </xf>
    <xf numFmtId="0" fontId="2" fillId="6" borderId="21" xfId="1" applyFont="1" applyFill="1" applyBorder="1" applyAlignment="1" applyProtection="1">
      <alignment horizontal="center" vertical="center"/>
      <protection hidden="1"/>
    </xf>
    <xf numFmtId="0" fontId="2" fillId="6" borderId="54" xfId="1" applyFont="1" applyFill="1" applyBorder="1" applyAlignment="1" applyProtection="1">
      <alignment horizontal="center" vertical="center"/>
      <protection hidden="1"/>
    </xf>
    <xf numFmtId="0" fontId="9" fillId="6" borderId="6" xfId="1" applyFont="1" applyFill="1" applyBorder="1" applyAlignment="1" applyProtection="1">
      <alignment horizontal="left" vertical="center" wrapText="1"/>
      <protection hidden="1"/>
    </xf>
    <xf numFmtId="0" fontId="9" fillId="6" borderId="0" xfId="1" applyFont="1" applyFill="1" applyBorder="1" applyAlignment="1" applyProtection="1">
      <alignment horizontal="left" vertical="center" wrapText="1"/>
      <protection hidden="1"/>
    </xf>
    <xf numFmtId="0" fontId="2" fillId="6" borderId="35" xfId="1" applyFont="1" applyFill="1" applyBorder="1" applyAlignment="1" applyProtection="1">
      <alignment horizontal="center" vertical="center"/>
      <protection hidden="1"/>
    </xf>
    <xf numFmtId="0" fontId="2" fillId="6" borderId="43" xfId="1" applyFont="1" applyFill="1" applyBorder="1" applyAlignment="1" applyProtection="1">
      <alignment horizontal="center" vertical="center"/>
      <protection hidden="1"/>
    </xf>
    <xf numFmtId="0" fontId="2" fillId="6" borderId="11" xfId="1" applyFont="1" applyFill="1" applyBorder="1" applyAlignment="1" applyProtection="1">
      <alignment horizontal="center" vertical="center"/>
      <protection hidden="1"/>
    </xf>
    <xf numFmtId="0" fontId="2" fillId="6" borderId="55" xfId="1" applyFont="1" applyFill="1" applyBorder="1" applyAlignment="1" applyProtection="1">
      <alignment horizontal="center" vertical="center"/>
      <protection hidden="1"/>
    </xf>
    <xf numFmtId="0" fontId="2" fillId="6" borderId="26" xfId="1" applyFont="1" applyFill="1" applyBorder="1" applyAlignment="1" applyProtection="1">
      <alignment horizontal="center" vertical="center"/>
      <protection hidden="1"/>
    </xf>
    <xf numFmtId="0" fontId="2" fillId="6" borderId="22" xfId="1" applyFont="1" applyFill="1" applyBorder="1" applyAlignment="1" applyProtection="1">
      <alignment horizontal="center" vertical="center"/>
      <protection hidden="1"/>
    </xf>
    <xf numFmtId="0" fontId="2" fillId="6" borderId="18" xfId="1" applyFont="1" applyFill="1" applyBorder="1" applyAlignment="1" applyProtection="1">
      <alignment horizontal="center" vertical="center"/>
      <protection hidden="1"/>
    </xf>
    <xf numFmtId="0" fontId="2" fillId="6" borderId="56" xfId="1" applyFont="1" applyFill="1" applyBorder="1" applyAlignment="1" applyProtection="1">
      <alignment horizontal="center" vertical="center"/>
      <protection hidden="1"/>
    </xf>
    <xf numFmtId="165" fontId="1" fillId="5" borderId="34" xfId="0" applyNumberFormat="1" applyFont="1" applyFill="1" applyBorder="1" applyAlignment="1" applyProtection="1">
      <alignment horizontal="center" vertical="center"/>
      <protection locked="0"/>
    </xf>
    <xf numFmtId="165" fontId="1" fillId="5" borderId="32" xfId="0" applyNumberFormat="1" applyFont="1" applyFill="1" applyBorder="1" applyAlignment="1" applyProtection="1">
      <alignment horizontal="center" vertical="center"/>
      <protection locked="0"/>
    </xf>
    <xf numFmtId="165" fontId="1" fillId="5" borderId="39" xfId="0" applyNumberFormat="1" applyFont="1" applyFill="1" applyBorder="1" applyAlignment="1" applyProtection="1">
      <alignment horizontal="center" vertical="center"/>
      <protection locked="0"/>
    </xf>
    <xf numFmtId="0" fontId="1" fillId="5" borderId="4" xfId="1" applyFont="1" applyFill="1" applyBorder="1" applyAlignment="1" applyProtection="1">
      <alignment horizontal="left" vertical="center"/>
      <protection hidden="1"/>
    </xf>
    <xf numFmtId="0" fontId="1" fillId="5" borderId="19" xfId="1" applyFont="1" applyFill="1" applyBorder="1" applyAlignment="1" applyProtection="1">
      <alignment horizontal="left" vertical="center"/>
      <protection hidden="1"/>
    </xf>
    <xf numFmtId="0" fontId="2" fillId="6" borderId="1" xfId="1" applyFont="1" applyFill="1" applyBorder="1" applyAlignment="1" applyProtection="1">
      <alignment horizontal="center" vertical="center"/>
      <protection hidden="1"/>
    </xf>
    <xf numFmtId="0" fontId="2" fillId="6" borderId="6" xfId="1" applyFont="1" applyFill="1" applyBorder="1" applyAlignment="1" applyProtection="1">
      <alignment horizontal="center" vertical="center"/>
      <protection hidden="1"/>
    </xf>
    <xf numFmtId="0" fontId="2" fillId="3" borderId="9" xfId="1" applyFont="1" applyFill="1" applyBorder="1" applyAlignment="1" applyProtection="1">
      <alignment horizontal="right" vertical="center"/>
      <protection hidden="1"/>
    </xf>
    <xf numFmtId="0" fontId="2" fillId="3" borderId="10" xfId="1" applyFont="1" applyFill="1" applyBorder="1" applyAlignment="1" applyProtection="1">
      <alignment horizontal="right" vertical="center"/>
      <protection hidden="1"/>
    </xf>
    <xf numFmtId="0" fontId="2" fillId="3" borderId="16" xfId="1" applyFont="1" applyFill="1" applyBorder="1" applyAlignment="1" applyProtection="1">
      <alignment horizontal="right" vertical="center"/>
      <protection hidden="1"/>
    </xf>
    <xf numFmtId="0" fontId="2" fillId="3" borderId="5" xfId="1" applyFont="1" applyFill="1" applyBorder="1" applyAlignment="1" applyProtection="1">
      <alignment horizontal="right" vertical="center"/>
      <protection hidden="1"/>
    </xf>
    <xf numFmtId="0" fontId="2" fillId="3" borderId="4" xfId="1" applyFont="1" applyFill="1" applyBorder="1" applyAlignment="1" applyProtection="1">
      <alignment horizontal="right" vertical="center"/>
      <protection hidden="1"/>
    </xf>
    <xf numFmtId="0" fontId="2" fillId="3" borderId="19" xfId="1" applyFont="1" applyFill="1" applyBorder="1" applyAlignment="1" applyProtection="1">
      <alignment horizontal="right" vertical="center"/>
      <protection hidden="1"/>
    </xf>
    <xf numFmtId="0" fontId="1" fillId="6" borderId="4" xfId="1" applyFont="1" applyFill="1" applyBorder="1" applyAlignment="1" applyProtection="1">
      <alignment horizontal="left" vertical="center"/>
      <protection locked="0"/>
    </xf>
    <xf numFmtId="0" fontId="13" fillId="6" borderId="5" xfId="1" applyFont="1" applyFill="1" applyBorder="1" applyAlignment="1" applyProtection="1">
      <alignment horizontal="left" vertical="center"/>
    </xf>
    <xf numFmtId="0" fontId="13" fillId="6" borderId="4" xfId="1" applyFont="1" applyFill="1" applyBorder="1" applyAlignment="1" applyProtection="1">
      <alignment horizontal="left" vertical="center"/>
    </xf>
    <xf numFmtId="0" fontId="1" fillId="6" borderId="2" xfId="1" applyFont="1" applyFill="1" applyBorder="1" applyAlignment="1" applyProtection="1">
      <alignment horizontal="left" vertical="center"/>
      <protection hidden="1"/>
    </xf>
    <xf numFmtId="0" fontId="1" fillId="6" borderId="3" xfId="1" applyFont="1" applyFill="1" applyBorder="1" applyAlignment="1" applyProtection="1">
      <alignment horizontal="left" vertical="center"/>
      <protection hidden="1"/>
    </xf>
    <xf numFmtId="0" fontId="1" fillId="6" borderId="0" xfId="1" applyFont="1" applyFill="1" applyBorder="1" applyAlignment="1" applyProtection="1">
      <alignment horizontal="left" vertical="center"/>
      <protection hidden="1"/>
    </xf>
    <xf numFmtId="0" fontId="1" fillId="6" borderId="17" xfId="1" applyFont="1" applyFill="1" applyBorder="1" applyAlignment="1" applyProtection="1">
      <alignment horizontal="left" vertical="center"/>
      <protection hidden="1"/>
    </xf>
    <xf numFmtId="49" fontId="4" fillId="6" borderId="35" xfId="0" applyNumberFormat="1" applyFont="1" applyFill="1" applyBorder="1" applyAlignment="1" applyProtection="1">
      <alignment horizontal="center" vertical="center" wrapText="1"/>
      <protection hidden="1"/>
    </xf>
    <xf numFmtId="49" fontId="4" fillId="6" borderId="43" xfId="0" applyNumberFormat="1" applyFont="1" applyFill="1" applyBorder="1" applyAlignment="1" applyProtection="1">
      <alignment horizontal="center" vertical="center" wrapText="1"/>
      <protection hidden="1"/>
    </xf>
    <xf numFmtId="49" fontId="4" fillId="6" borderId="36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28" xfId="1" applyFont="1" applyFill="1" applyBorder="1" applyAlignment="1" applyProtection="1">
      <alignment horizontal="center" vertical="center"/>
      <protection hidden="1"/>
    </xf>
    <xf numFmtId="0" fontId="2" fillId="6" borderId="48" xfId="1" applyFont="1" applyFill="1" applyBorder="1" applyAlignment="1" applyProtection="1">
      <alignment horizontal="center" vertical="center"/>
      <protection hidden="1"/>
    </xf>
    <xf numFmtId="0" fontId="4" fillId="6" borderId="42" xfId="0" applyFont="1" applyFill="1" applyBorder="1" applyAlignment="1" applyProtection="1">
      <alignment horizontal="center" vertical="center" wrapText="1"/>
      <protection hidden="1"/>
    </xf>
    <xf numFmtId="0" fontId="4" fillId="6" borderId="45" xfId="0" applyFont="1" applyFill="1" applyBorder="1" applyAlignment="1" applyProtection="1">
      <alignment horizontal="center" vertical="center" wrapText="1"/>
      <protection hidden="1"/>
    </xf>
    <xf numFmtId="0" fontId="4" fillId="6" borderId="47" xfId="0" applyFont="1" applyFill="1" applyBorder="1" applyAlignment="1" applyProtection="1">
      <alignment horizontal="center" vertical="center" wrapText="1"/>
      <protection hidden="1"/>
    </xf>
    <xf numFmtId="0" fontId="1" fillId="6" borderId="4" xfId="1" applyFont="1" applyFill="1" applyBorder="1" applyAlignment="1" applyProtection="1">
      <alignment horizontal="left" vertical="center"/>
      <protection hidden="1"/>
    </xf>
    <xf numFmtId="0" fontId="1" fillId="6" borderId="4" xfId="1" quotePrefix="1" applyNumberFormat="1" applyFont="1" applyFill="1" applyBorder="1" applyAlignment="1" applyProtection="1">
      <alignment horizontal="center" vertical="center"/>
      <protection hidden="1"/>
    </xf>
    <xf numFmtId="0" fontId="1" fillId="6" borderId="19" xfId="1" quotePrefix="1" applyNumberFormat="1" applyFont="1" applyFill="1" applyBorder="1" applyAlignment="1" applyProtection="1">
      <alignment horizontal="center" vertical="center"/>
      <protection hidden="1"/>
    </xf>
    <xf numFmtId="0" fontId="1" fillId="6" borderId="4" xfId="1" applyNumberFormat="1" applyFont="1" applyFill="1" applyBorder="1" applyAlignment="1" applyProtection="1">
      <alignment horizontal="center" vertical="center"/>
      <protection hidden="1"/>
    </xf>
    <xf numFmtId="0" fontId="1" fillId="6" borderId="19" xfId="1" applyNumberFormat="1" applyFont="1" applyFill="1" applyBorder="1" applyAlignment="1" applyProtection="1">
      <alignment horizontal="center" vertical="center"/>
      <protection hidden="1"/>
    </xf>
    <xf numFmtId="0" fontId="2" fillId="3" borderId="5" xfId="1" applyFont="1" applyFill="1" applyBorder="1" applyAlignment="1" applyProtection="1">
      <alignment horizontal="right" vertical="center"/>
    </xf>
    <xf numFmtId="0" fontId="2" fillId="3" borderId="4" xfId="1" applyFont="1" applyFill="1" applyBorder="1" applyAlignment="1" applyProtection="1">
      <alignment horizontal="right" vertical="center"/>
    </xf>
    <xf numFmtId="4" fontId="2" fillId="3" borderId="5" xfId="2" applyNumberFormat="1" applyFont="1" applyFill="1" applyBorder="1" applyAlignment="1" applyProtection="1">
      <alignment horizontal="right" vertical="center"/>
    </xf>
    <xf numFmtId="4" fontId="2" fillId="3" borderId="4" xfId="2" applyNumberFormat="1" applyFont="1" applyFill="1" applyBorder="1" applyAlignment="1" applyProtection="1">
      <alignment horizontal="right" vertical="center"/>
    </xf>
    <xf numFmtId="4" fontId="2" fillId="3" borderId="19" xfId="2" applyNumberFormat="1" applyFont="1" applyFill="1" applyBorder="1" applyAlignment="1" applyProtection="1">
      <alignment horizontal="right" vertical="center"/>
    </xf>
    <xf numFmtId="0" fontId="1" fillId="6" borderId="41" xfId="1" applyFont="1" applyFill="1" applyBorder="1" applyAlignment="1" applyProtection="1">
      <alignment horizontal="center" vertical="center"/>
      <protection hidden="1"/>
    </xf>
    <xf numFmtId="0" fontId="1" fillId="6" borderId="44" xfId="1" applyFont="1" applyFill="1" applyBorder="1" applyAlignment="1" applyProtection="1">
      <alignment horizontal="center" vertical="center"/>
      <protection hidden="1"/>
    </xf>
    <xf numFmtId="0" fontId="1" fillId="6" borderId="40" xfId="1" applyFont="1" applyFill="1" applyBorder="1" applyAlignment="1" applyProtection="1">
      <alignment horizontal="center" vertical="center"/>
      <protection hidden="1"/>
    </xf>
    <xf numFmtId="0" fontId="4" fillId="6" borderId="51" xfId="0" applyFont="1" applyFill="1" applyBorder="1" applyAlignment="1" applyProtection="1">
      <alignment horizontal="center" vertical="center" wrapText="1"/>
      <protection hidden="1"/>
    </xf>
    <xf numFmtId="0" fontId="4" fillId="6" borderId="52" xfId="0" applyFont="1" applyFill="1" applyBorder="1" applyAlignment="1" applyProtection="1">
      <alignment horizontal="center" vertical="center" wrapText="1"/>
      <protection hidden="1"/>
    </xf>
    <xf numFmtId="0" fontId="4" fillId="6" borderId="53" xfId="0" applyFont="1" applyFill="1" applyBorder="1" applyAlignment="1" applyProtection="1">
      <alignment horizontal="center" vertical="center" wrapText="1"/>
      <protection hidden="1"/>
    </xf>
    <xf numFmtId="0" fontId="2" fillId="6" borderId="1" xfId="1" applyFont="1" applyFill="1" applyBorder="1" applyAlignment="1" applyProtection="1">
      <alignment horizontal="center" vertical="center"/>
    </xf>
    <xf numFmtId="0" fontId="2" fillId="6" borderId="2" xfId="1" applyFont="1" applyFill="1" applyBorder="1" applyAlignment="1" applyProtection="1">
      <alignment horizontal="center" vertical="center"/>
    </xf>
    <xf numFmtId="0" fontId="2" fillId="6" borderId="3" xfId="1" applyFont="1" applyFill="1" applyBorder="1" applyAlignment="1" applyProtection="1">
      <alignment horizontal="center" vertical="center"/>
    </xf>
    <xf numFmtId="0" fontId="2" fillId="6" borderId="7" xfId="1" applyFont="1" applyFill="1" applyBorder="1" applyAlignment="1" applyProtection="1">
      <alignment horizontal="center" vertical="center"/>
      <protection hidden="1"/>
    </xf>
    <xf numFmtId="0" fontId="2" fillId="6" borderId="15" xfId="1" applyFont="1" applyFill="1" applyBorder="1" applyAlignment="1" applyProtection="1">
      <alignment horizontal="center" vertical="center"/>
      <protection hidden="1"/>
    </xf>
    <xf numFmtId="0" fontId="2" fillId="6" borderId="14" xfId="1" applyFont="1" applyFill="1" applyBorder="1" applyAlignment="1" applyProtection="1">
      <alignment horizontal="center" vertical="center"/>
      <protection hidden="1"/>
    </xf>
    <xf numFmtId="0" fontId="2" fillId="6" borderId="12" xfId="1" applyFont="1" applyFill="1" applyBorder="1" applyAlignment="1" applyProtection="1">
      <alignment horizontal="center" vertical="center"/>
      <protection hidden="1"/>
    </xf>
    <xf numFmtId="0" fontId="9" fillId="6" borderId="12" xfId="1" applyFont="1" applyFill="1" applyBorder="1" applyAlignment="1" applyProtection="1">
      <alignment horizontal="center" vertical="center"/>
      <protection locked="0"/>
    </xf>
    <xf numFmtId="0" fontId="9" fillId="6" borderId="48" xfId="1" applyFont="1" applyFill="1" applyBorder="1" applyAlignment="1" applyProtection="1">
      <alignment horizontal="center" vertical="center"/>
      <protection locked="0"/>
    </xf>
    <xf numFmtId="0" fontId="2" fillId="6" borderId="20" xfId="1" applyFont="1" applyFill="1" applyBorder="1" applyAlignment="1" applyProtection="1">
      <alignment horizontal="center" vertical="center"/>
      <protection hidden="1"/>
    </xf>
  </cellXfs>
  <cellStyles count="6">
    <cellStyle name="Millares" xfId="4" builtinId="3"/>
    <cellStyle name="Millares 2" xfId="2"/>
    <cellStyle name="Moneda 2" xfId="5"/>
    <cellStyle name="Normal" xfId="0" builtinId="0"/>
    <cellStyle name="Normal 2" xfId="1"/>
    <cellStyle name="Porcentaje" xfId="3" builtinId="5"/>
  </cellStyles>
  <dxfs count="13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530387</xdr:colOff>
      <xdr:row>27</xdr:row>
      <xdr:rowOff>45522</xdr:rowOff>
    </xdr:from>
    <xdr:ext cx="1541305" cy="571501"/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168" y="5689085"/>
          <a:ext cx="1541305" cy="571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531475</xdr:colOff>
      <xdr:row>49</xdr:row>
      <xdr:rowOff>73292</xdr:rowOff>
    </xdr:from>
    <xdr:ext cx="1885697" cy="643165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6151" y="9094027"/>
          <a:ext cx="1885697" cy="643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1"/>
  <sheetViews>
    <sheetView zoomScale="80" zoomScaleNormal="80" workbookViewId="0">
      <selection activeCell="D25" sqref="D25:K25"/>
    </sheetView>
  </sheetViews>
  <sheetFormatPr baseColWidth="10" defaultRowHeight="12.75" x14ac:dyDescent="0.2"/>
  <cols>
    <col min="1" max="1" width="5.28515625" style="1" customWidth="1"/>
    <col min="2" max="2" width="9" style="1" customWidth="1"/>
    <col min="3" max="3" width="15.5703125" style="1" customWidth="1"/>
    <col min="4" max="4" width="7" style="1" customWidth="1"/>
    <col min="5" max="5" width="18.7109375" style="1" customWidth="1"/>
    <col min="6" max="6" width="31.5703125" style="1" customWidth="1"/>
    <col min="7" max="7" width="28.140625" style="1" customWidth="1"/>
    <col min="8" max="8" width="13.7109375" style="1" customWidth="1"/>
    <col min="9" max="9" width="7.5703125" style="1" customWidth="1"/>
    <col min="10" max="11" width="13.7109375" style="1" customWidth="1"/>
    <col min="12" max="16384" width="11.42578125" style="1"/>
  </cols>
  <sheetData>
    <row r="1" spans="2:11" ht="13.5" thickBot="1" x14ac:dyDescent="0.25"/>
    <row r="2" spans="2:11" ht="15" customHeight="1" x14ac:dyDescent="0.2">
      <c r="B2" s="137" t="s">
        <v>56</v>
      </c>
      <c r="C2" s="138"/>
      <c r="D2" s="138"/>
      <c r="E2" s="138"/>
      <c r="F2" s="138"/>
      <c r="G2" s="138"/>
      <c r="H2" s="138"/>
      <c r="I2" s="138"/>
      <c r="J2" s="138"/>
      <c r="K2" s="139"/>
    </row>
    <row r="3" spans="2:11" ht="15" customHeight="1" x14ac:dyDescent="0.2">
      <c r="B3" s="140"/>
      <c r="C3" s="141"/>
      <c r="D3" s="141"/>
      <c r="E3" s="141"/>
      <c r="F3" s="141"/>
      <c r="G3" s="141"/>
      <c r="H3" s="141"/>
      <c r="I3" s="141"/>
      <c r="J3" s="141"/>
      <c r="K3" s="142"/>
    </row>
    <row r="4" spans="2:11" ht="15" customHeight="1" thickBot="1" x14ac:dyDescent="0.25">
      <c r="B4" s="143"/>
      <c r="C4" s="144"/>
      <c r="D4" s="144"/>
      <c r="E4" s="144"/>
      <c r="F4" s="144"/>
      <c r="G4" s="144"/>
      <c r="H4" s="144"/>
      <c r="I4" s="144"/>
      <c r="J4" s="144"/>
      <c r="K4" s="145"/>
    </row>
    <row r="5" spans="2:11" ht="18.75" customHeight="1" thickBot="1" x14ac:dyDescent="0.25">
      <c r="B5" s="112" t="s">
        <v>9</v>
      </c>
      <c r="C5" s="113"/>
      <c r="D5" s="128" t="str">
        <f>+'Completar SOFSE'!B5</f>
        <v>35/2019</v>
      </c>
      <c r="E5" s="128"/>
      <c r="F5" s="128"/>
      <c r="G5" s="129"/>
      <c r="H5" s="134" t="s">
        <v>12</v>
      </c>
      <c r="I5" s="135"/>
      <c r="J5" s="135"/>
      <c r="K5" s="136"/>
    </row>
    <row r="6" spans="2:11" ht="30" customHeight="1" x14ac:dyDescent="0.2">
      <c r="B6" s="112" t="s">
        <v>25</v>
      </c>
      <c r="C6" s="113"/>
      <c r="D6" s="130" t="str">
        <f>+'Completar SOFSE'!B6</f>
        <v>Por Compulsa Abreviada</v>
      </c>
      <c r="E6" s="130"/>
      <c r="F6" s="130"/>
      <c r="G6" s="131"/>
      <c r="H6" s="114" t="s">
        <v>8</v>
      </c>
      <c r="I6" s="119"/>
      <c r="J6" s="120"/>
      <c r="K6" s="121"/>
    </row>
    <row r="7" spans="2:11" ht="15.75" customHeight="1" x14ac:dyDescent="0.2">
      <c r="B7" s="28" t="s">
        <v>83</v>
      </c>
      <c r="C7" s="78"/>
      <c r="D7" s="132" t="str">
        <f>+'Completar SOFSE'!B7</f>
        <v>EX-2019-39943256- -APN-SG#SOFSE</v>
      </c>
      <c r="E7" s="132"/>
      <c r="F7" s="132"/>
      <c r="G7" s="133"/>
      <c r="H7" s="115"/>
      <c r="I7" s="122"/>
      <c r="J7" s="123"/>
      <c r="K7" s="124"/>
    </row>
    <row r="8" spans="2:11" ht="15.75" customHeight="1" x14ac:dyDescent="0.2">
      <c r="B8" s="150" t="s">
        <v>10</v>
      </c>
      <c r="C8" s="151"/>
      <c r="D8" s="132" t="str">
        <f>+'Completar SOFSE'!B8</f>
        <v>ADQUISICIÓN DE VIDRIO CON POLICARBONATO para triplas DMU TANGSHAN de la Línea Belgrano Sur</v>
      </c>
      <c r="E8" s="132"/>
      <c r="F8" s="132"/>
      <c r="G8" s="133"/>
      <c r="H8" s="30" t="s">
        <v>26</v>
      </c>
      <c r="I8" s="116"/>
      <c r="J8" s="117"/>
      <c r="K8" s="118"/>
    </row>
    <row r="9" spans="2:11" ht="16.5" customHeight="1" x14ac:dyDescent="0.2">
      <c r="B9" s="150"/>
      <c r="C9" s="151"/>
      <c r="D9" s="132"/>
      <c r="E9" s="132"/>
      <c r="F9" s="132"/>
      <c r="G9" s="133"/>
      <c r="H9" s="31" t="s">
        <v>1</v>
      </c>
      <c r="I9" s="116"/>
      <c r="J9" s="117"/>
      <c r="K9" s="118"/>
    </row>
    <row r="10" spans="2:11" ht="16.5" customHeight="1" x14ac:dyDescent="0.2">
      <c r="B10" s="150"/>
      <c r="C10" s="151"/>
      <c r="D10" s="132"/>
      <c r="E10" s="132"/>
      <c r="F10" s="132"/>
      <c r="G10" s="133"/>
      <c r="H10" s="31" t="s">
        <v>2</v>
      </c>
      <c r="I10" s="125"/>
      <c r="J10" s="126"/>
      <c r="K10" s="127"/>
    </row>
    <row r="11" spans="2:11" x14ac:dyDescent="0.2">
      <c r="B11" s="32" t="s">
        <v>18</v>
      </c>
      <c r="C11" s="79"/>
      <c r="D11" s="80" t="str">
        <f>+'Completar SOFSE'!B11</f>
        <v>TOTAL</v>
      </c>
      <c r="E11" s="79"/>
      <c r="F11" s="78"/>
      <c r="G11" s="78"/>
      <c r="H11" s="81" t="s">
        <v>5</v>
      </c>
      <c r="I11" s="160"/>
      <c r="J11" s="161"/>
      <c r="K11" s="162"/>
    </row>
    <row r="12" spans="2:11" ht="13.5" thickBot="1" x14ac:dyDescent="0.25">
      <c r="B12" s="82"/>
      <c r="C12" s="83"/>
      <c r="D12" s="83"/>
      <c r="E12" s="84"/>
      <c r="F12" s="83"/>
      <c r="G12" s="83"/>
      <c r="H12" s="85"/>
      <c r="I12" s="86"/>
      <c r="J12" s="86"/>
      <c r="K12" s="87"/>
    </row>
    <row r="13" spans="2:11" ht="15" customHeight="1" x14ac:dyDescent="0.2">
      <c r="B13" s="148" t="s">
        <v>51</v>
      </c>
      <c r="C13" s="154" t="s">
        <v>11</v>
      </c>
      <c r="D13" s="154" t="s">
        <v>3</v>
      </c>
      <c r="E13" s="156" t="s">
        <v>4</v>
      </c>
      <c r="F13" s="158" t="s">
        <v>29</v>
      </c>
      <c r="G13" s="158" t="s">
        <v>60</v>
      </c>
      <c r="H13" s="152" t="s">
        <v>30</v>
      </c>
      <c r="I13" s="152" t="s">
        <v>31</v>
      </c>
      <c r="J13" s="165" t="s">
        <v>32</v>
      </c>
      <c r="K13" s="152" t="s">
        <v>33</v>
      </c>
    </row>
    <row r="14" spans="2:11" ht="15.75" customHeight="1" thickBot="1" x14ac:dyDescent="0.25">
      <c r="B14" s="149"/>
      <c r="C14" s="155"/>
      <c r="D14" s="155"/>
      <c r="E14" s="157"/>
      <c r="F14" s="159"/>
      <c r="G14" s="159"/>
      <c r="H14" s="153"/>
      <c r="I14" s="153"/>
      <c r="J14" s="166"/>
      <c r="K14" s="153"/>
    </row>
    <row r="15" spans="2:11" ht="38.25" x14ac:dyDescent="0.2">
      <c r="B15" s="88">
        <f>+'Completar SOFSE'!A21</f>
        <v>1</v>
      </c>
      <c r="C15" s="89">
        <f>VLOOKUP(B15,'Completar SOFSE'!$A$19:$E$501,2,0)</f>
        <v>130</v>
      </c>
      <c r="D15" s="89" t="str">
        <f>VLOOKUP(B15,'Completar SOFSE'!$A$19:$E$501,3,0)</f>
        <v>C/U</v>
      </c>
      <c r="E15" s="89" t="str">
        <f>VLOOKUP(B15,'Completar SOFSE'!$A$19:$E$501,4,0)</f>
        <v>NUM31630402010N</v>
      </c>
      <c r="F15" s="90" t="str">
        <f>VLOOKUP(B15,'Completar SOFSE'!$A$19:$E$501,5,0)</f>
        <v xml:space="preserve">Vidrio hueco templado (pieza) Puertas de salón. Coche motor TANGSHAN </v>
      </c>
      <c r="G15" s="91" t="str">
        <f>VLOOKUP(B15,'Completar SOFSE'!$A$19:$F$501,6,0)</f>
        <v>Plano: BSMR 348-Em1 y ET 10202/15-Em.1 o según R.F. CNR0000395571 (CNR)</v>
      </c>
      <c r="H15" s="92"/>
      <c r="I15" s="93"/>
      <c r="J15" s="94">
        <f>+(C15*H15)*I15</f>
        <v>0</v>
      </c>
      <c r="K15" s="47">
        <f>+C15*H15</f>
        <v>0</v>
      </c>
    </row>
    <row r="16" spans="2:11" ht="39" customHeight="1" x14ac:dyDescent="0.2">
      <c r="B16" s="95">
        <f>+B15+1</f>
        <v>2</v>
      </c>
      <c r="C16" s="2">
        <f>VLOOKUP(B16,'Completar SOFSE'!$A$19:$E$501,2,0)</f>
        <v>13</v>
      </c>
      <c r="D16" s="2" t="str">
        <f>VLOOKUP(B16,'Completar SOFSE'!$A$19:$E$501,3,0)</f>
        <v>C/U</v>
      </c>
      <c r="E16" s="2" t="str">
        <f>VLOOKUP(B16,'Completar SOFSE'!$A$19:$E$501,4,0)</f>
        <v>NUM31630400040N</v>
      </c>
      <c r="F16" s="4" t="str">
        <f>VLOOKUP(B16,'Completar SOFSE'!$A$19:$E$501,5,0)</f>
        <v>Vidrio+Policarbonato Ventana fija lateral izquierda cabina</v>
      </c>
      <c r="G16" s="96" t="str">
        <f>VLOOKUP(B16,'Completar SOFSE'!$A$19:$F$501,6,0)</f>
        <v>Plano: BSMR 353-Em1 y ET 10202/15-Em.1</v>
      </c>
      <c r="H16" s="53"/>
      <c r="I16" s="97"/>
      <c r="J16" s="98">
        <f t="shared" ref="J16:J20" si="0">+(C16*H16)*I16</f>
        <v>0</v>
      </c>
      <c r="K16" s="52">
        <f t="shared" ref="K16:K20" si="1">+C16*H16</f>
        <v>0</v>
      </c>
    </row>
    <row r="17" spans="2:11" ht="25.5" x14ac:dyDescent="0.2">
      <c r="B17" s="95">
        <f t="shared" ref="B17:B20" si="2">+B16+1</f>
        <v>3</v>
      </c>
      <c r="C17" s="2">
        <f>VLOOKUP(B17,'Completar SOFSE'!$A$19:$E$501,2,0)</f>
        <v>24</v>
      </c>
      <c r="D17" s="2" t="str">
        <f>VLOOKUP(B17,'Completar SOFSE'!$A$19:$E$501,3,0)</f>
        <v>C/U</v>
      </c>
      <c r="E17" s="2" t="str">
        <f>VLOOKUP(B17,'Completar SOFSE'!$A$19:$E$501,4,0)</f>
        <v>NUM31630400060N</v>
      </c>
      <c r="F17" s="4" t="str">
        <f>VLOOKUP(B17,'Completar SOFSE'!$A$19:$E$501,5,0)</f>
        <v>Vidrio+Policarbonato Ventana móvil lateral cabina</v>
      </c>
      <c r="G17" s="96" t="str">
        <f>VLOOKUP(B17,'Completar SOFSE'!$A$19:$F$501,6,0)</f>
        <v>Plano: BSMR 355-Em1 y ET 10202/15-Em.1</v>
      </c>
      <c r="H17" s="53"/>
      <c r="I17" s="97"/>
      <c r="J17" s="98">
        <f t="shared" si="0"/>
        <v>0</v>
      </c>
      <c r="K17" s="52">
        <f t="shared" si="1"/>
        <v>0</v>
      </c>
    </row>
    <row r="18" spans="2:11" ht="25.5" x14ac:dyDescent="0.2">
      <c r="B18" s="95">
        <f t="shared" si="2"/>
        <v>4</v>
      </c>
      <c r="C18" s="2">
        <f>VLOOKUP(B18,'Completar SOFSE'!$A$19:$E$501,2,0)</f>
        <v>130</v>
      </c>
      <c r="D18" s="2" t="str">
        <f>VLOOKUP(B18,'Completar SOFSE'!$A$19:$E$501,3,0)</f>
        <v>C/U</v>
      </c>
      <c r="E18" s="2" t="str">
        <f>VLOOKUP(B18,'Completar SOFSE'!$A$19:$E$501,4,0)</f>
        <v>NUM31630404010N</v>
      </c>
      <c r="F18" s="4" t="str">
        <f>VLOOKUP(B18,'Completar SOFSE'!$A$19:$E$501,5,0)</f>
        <v>Vidrio+Policarbonato Paño Móvil/fijo – Ventana lateral</v>
      </c>
      <c r="G18" s="96" t="str">
        <f>VLOOKUP(B18,'Completar SOFSE'!$A$19:$F$501,6,0)</f>
        <v>Plano: BSMR 337-Em1 y ET 10202/15-Em.1</v>
      </c>
      <c r="H18" s="53"/>
      <c r="I18" s="97"/>
      <c r="J18" s="98">
        <f t="shared" si="0"/>
        <v>0</v>
      </c>
      <c r="K18" s="52">
        <f t="shared" si="1"/>
        <v>0</v>
      </c>
    </row>
    <row r="19" spans="2:11" ht="25.5" x14ac:dyDescent="0.2">
      <c r="B19" s="95">
        <f t="shared" si="2"/>
        <v>5</v>
      </c>
      <c r="C19" s="2">
        <f>VLOOKUP(B19,'Completar SOFSE'!$A$19:$E$501,2,0)</f>
        <v>100</v>
      </c>
      <c r="D19" s="2" t="str">
        <f>VLOOKUP(B19,'Completar SOFSE'!$A$19:$E$501,3,0)</f>
        <v>C/U</v>
      </c>
      <c r="E19" s="2" t="str">
        <f>VLOOKUP(B19,'Completar SOFSE'!$A$19:$E$501,4,0)</f>
        <v>NUM31630405010N</v>
      </c>
      <c r="F19" s="4" t="str">
        <f>VLOOKUP(B19,'Completar SOFSE'!$A$19:$E$501,5,0)</f>
        <v xml:space="preserve">Vidrio+Policarbonato Ventana fija enteriza lateral </v>
      </c>
      <c r="G19" s="96" t="str">
        <f>VLOOKUP(B19,'Completar SOFSE'!$A$19:$F$501,6,0)</f>
        <v>Plano: BSMR 351-Em1 y ET 10202/15-Em.1</v>
      </c>
      <c r="H19" s="53"/>
      <c r="I19" s="97"/>
      <c r="J19" s="98">
        <f t="shared" si="0"/>
        <v>0</v>
      </c>
      <c r="K19" s="52">
        <f t="shared" si="1"/>
        <v>0</v>
      </c>
    </row>
    <row r="20" spans="2:11" ht="25.5" x14ac:dyDescent="0.2">
      <c r="B20" s="95">
        <f t="shared" si="2"/>
        <v>6</v>
      </c>
      <c r="C20" s="2">
        <f>VLOOKUP(B20,'Completar SOFSE'!$A$19:$E$501,2,0)</f>
        <v>14</v>
      </c>
      <c r="D20" s="2" t="str">
        <f>VLOOKUP(B20,'Completar SOFSE'!$A$19:$E$501,3,0)</f>
        <v>C/U</v>
      </c>
      <c r="E20" s="2" t="str">
        <f>VLOOKUP(B20,'Completar SOFSE'!$A$19:$E$501,4,0)</f>
        <v>NUM31630400030N</v>
      </c>
      <c r="F20" s="4" t="str">
        <f>VLOOKUP(B20,'Completar SOFSE'!$A$19:$E$501,5,0)</f>
        <v>Vidrio+Policarbonato Ventana fija lateral derecha cabina</v>
      </c>
      <c r="G20" s="96" t="str">
        <f>VLOOKUP(B20,'Completar SOFSE'!$A$19:$F$501,6,0)</f>
        <v>Plano: BSMR 352-Em1 y ET 10202/15-Em.1</v>
      </c>
      <c r="H20" s="53"/>
      <c r="I20" s="97"/>
      <c r="J20" s="98">
        <f t="shared" si="0"/>
        <v>0</v>
      </c>
      <c r="K20" s="52">
        <f t="shared" si="1"/>
        <v>0</v>
      </c>
    </row>
    <row r="21" spans="2:11" ht="19.5" customHeight="1" thickBot="1" x14ac:dyDescent="0.25">
      <c r="B21" s="167" t="s">
        <v>19</v>
      </c>
      <c r="C21" s="168"/>
      <c r="D21" s="168"/>
      <c r="E21" s="168"/>
      <c r="F21" s="169"/>
      <c r="G21" s="99"/>
      <c r="H21" s="100"/>
      <c r="I21" s="100"/>
      <c r="J21" s="101">
        <f>SUM(J15:J20)</f>
        <v>0</v>
      </c>
      <c r="K21" s="101">
        <f>SUM(K15:K20)</f>
        <v>0</v>
      </c>
    </row>
    <row r="22" spans="2:11" ht="16.5" customHeight="1" thickBot="1" x14ac:dyDescent="0.25">
      <c r="B22" s="170" t="s">
        <v>20</v>
      </c>
      <c r="C22" s="171"/>
      <c r="D22" s="171"/>
      <c r="E22" s="171"/>
      <c r="F22" s="172"/>
      <c r="G22" s="99"/>
      <c r="H22" s="100"/>
      <c r="I22" s="100"/>
      <c r="J22" s="102"/>
      <c r="K22" s="103">
        <f>J21</f>
        <v>0</v>
      </c>
    </row>
    <row r="23" spans="2:11" ht="13.5" thickBot="1" x14ac:dyDescent="0.25">
      <c r="B23" s="170" t="s">
        <v>0</v>
      </c>
      <c r="C23" s="171"/>
      <c r="D23" s="171"/>
      <c r="E23" s="171"/>
      <c r="F23" s="172"/>
      <c r="G23" s="99"/>
      <c r="H23" s="100"/>
      <c r="I23" s="100"/>
      <c r="J23" s="102"/>
      <c r="K23" s="104">
        <f>+K21+K22</f>
        <v>0</v>
      </c>
    </row>
    <row r="24" spans="2:11" ht="19.5" customHeight="1" thickBot="1" x14ac:dyDescent="0.25">
      <c r="B24" s="146" t="s">
        <v>21</v>
      </c>
      <c r="C24" s="147"/>
      <c r="D24" s="163" t="str">
        <f>+'Completar SOFSE'!B12</f>
        <v>Según Artículo 29 y 34 del PCP (según corresponda)</v>
      </c>
      <c r="E24" s="163"/>
      <c r="F24" s="163"/>
      <c r="G24" s="163"/>
      <c r="H24" s="163"/>
      <c r="I24" s="163"/>
      <c r="J24" s="163"/>
      <c r="K24" s="164"/>
    </row>
    <row r="25" spans="2:11" ht="18" customHeight="1" thickBot="1" x14ac:dyDescent="0.25">
      <c r="B25" s="146" t="s">
        <v>6</v>
      </c>
      <c r="C25" s="147"/>
      <c r="D25" s="163" t="str">
        <f>+'Completar SOFSE'!B13</f>
        <v>Según Artículo 7 del PCP</v>
      </c>
      <c r="E25" s="163"/>
      <c r="F25" s="163"/>
      <c r="G25" s="163"/>
      <c r="H25" s="163"/>
      <c r="I25" s="163"/>
      <c r="J25" s="163"/>
      <c r="K25" s="164"/>
    </row>
    <row r="26" spans="2:11" ht="18" customHeight="1" thickBot="1" x14ac:dyDescent="0.25">
      <c r="B26" s="146" t="s">
        <v>52</v>
      </c>
      <c r="C26" s="147"/>
      <c r="D26" s="163" t="str">
        <f>+'Completar SOFSE'!B14</f>
        <v>Según Artículo 8 del PCP</v>
      </c>
      <c r="E26" s="163"/>
      <c r="F26" s="163"/>
      <c r="G26" s="163"/>
      <c r="H26" s="163"/>
      <c r="I26" s="163"/>
      <c r="J26" s="163"/>
      <c r="K26" s="164"/>
    </row>
    <row r="27" spans="2:11" ht="24" customHeight="1" thickBot="1" x14ac:dyDescent="0.25">
      <c r="B27" s="146" t="s">
        <v>7</v>
      </c>
      <c r="C27" s="147"/>
      <c r="D27" s="163" t="str">
        <f>+'Completar SOFSE'!B15</f>
        <v>Según Artículo 117 del R.C.C.</v>
      </c>
      <c r="E27" s="163"/>
      <c r="F27" s="163"/>
      <c r="G27" s="163"/>
      <c r="H27" s="163"/>
      <c r="I27" s="163"/>
      <c r="J27" s="163"/>
      <c r="K27" s="164"/>
    </row>
    <row r="28" spans="2:11" x14ac:dyDescent="0.2">
      <c r="B28" s="70"/>
      <c r="C28" s="71"/>
      <c r="D28" s="71"/>
      <c r="E28" s="71"/>
      <c r="F28" s="72"/>
      <c r="G28" s="72"/>
      <c r="H28" s="72"/>
      <c r="I28" s="72"/>
      <c r="J28" s="72"/>
      <c r="K28" s="73"/>
    </row>
    <row r="29" spans="2:11" x14ac:dyDescent="0.2">
      <c r="B29" s="70"/>
      <c r="C29" s="71"/>
      <c r="D29" s="71"/>
      <c r="E29" s="71"/>
      <c r="F29" s="72"/>
      <c r="G29" s="72"/>
      <c r="H29" s="72"/>
      <c r="I29" s="72"/>
      <c r="J29" s="72"/>
      <c r="K29" s="73"/>
    </row>
    <row r="30" spans="2:11" x14ac:dyDescent="0.2">
      <c r="B30" s="70"/>
      <c r="C30" s="71"/>
      <c r="D30" s="71"/>
      <c r="E30" s="71"/>
      <c r="F30" s="72"/>
      <c r="G30" s="72"/>
      <c r="H30" s="72"/>
      <c r="I30" s="72"/>
      <c r="J30" s="72"/>
      <c r="K30" s="73"/>
    </row>
    <row r="31" spans="2:11" ht="13.5" thickBot="1" x14ac:dyDescent="0.25">
      <c r="B31" s="74"/>
      <c r="C31" s="75"/>
      <c r="D31" s="75"/>
      <c r="E31" s="75"/>
      <c r="F31" s="76"/>
      <c r="G31" s="76"/>
      <c r="H31" s="76"/>
      <c r="I31" s="76"/>
      <c r="J31" s="76"/>
      <c r="K31" s="77"/>
    </row>
  </sheetData>
  <sheetProtection algorithmName="SHA-512" hashValue="iD3LguERrCRXesNk1omgfUMShT3+xWXI9GQggjpn+1ey4GGK+aheVO1CIAvW1iuWAQBt3n3l/RZW4l+Jgp7PIw==" saltValue="QHu87ftBX8pqBAllZFESPw==" spinCount="100000" sheet="1" objects="1" scenarios="1"/>
  <mergeCells count="36">
    <mergeCell ref="D27:K27"/>
    <mergeCell ref="J13:J14"/>
    <mergeCell ref="K13:K14"/>
    <mergeCell ref="G13:G14"/>
    <mergeCell ref="B21:F21"/>
    <mergeCell ref="B22:F22"/>
    <mergeCell ref="B23:F23"/>
    <mergeCell ref="B26:C26"/>
    <mergeCell ref="D26:K26"/>
    <mergeCell ref="B2:K4"/>
    <mergeCell ref="B27:C27"/>
    <mergeCell ref="B24:C24"/>
    <mergeCell ref="B25:C25"/>
    <mergeCell ref="B5:C5"/>
    <mergeCell ref="B13:B14"/>
    <mergeCell ref="B8:C10"/>
    <mergeCell ref="H13:H14"/>
    <mergeCell ref="I13:I14"/>
    <mergeCell ref="C13:C14"/>
    <mergeCell ref="D13:D14"/>
    <mergeCell ref="E13:E14"/>
    <mergeCell ref="F13:F14"/>
    <mergeCell ref="I11:K11"/>
    <mergeCell ref="D24:K24"/>
    <mergeCell ref="D25:K25"/>
    <mergeCell ref="I10:K10"/>
    <mergeCell ref="D5:G5"/>
    <mergeCell ref="D6:G6"/>
    <mergeCell ref="D7:G7"/>
    <mergeCell ref="D8:G10"/>
    <mergeCell ref="H5:K5"/>
    <mergeCell ref="B6:C6"/>
    <mergeCell ref="H6:H7"/>
    <mergeCell ref="I8:K8"/>
    <mergeCell ref="I9:K9"/>
    <mergeCell ref="I6:K7"/>
  </mergeCells>
  <dataValidations count="4">
    <dataValidation allowBlank="1" showInputMessage="1" showErrorMessage="1" promptTitle="Completar por el oferente" prompt="Completar por el oferente" sqref="J15:J20"/>
    <dataValidation allowBlank="1" showErrorMessage="1" promptTitle="Completar por el oferente" prompt="Completar por el oferente" sqref="K15:K20"/>
    <dataValidation allowBlank="1" showInputMessage="1" showErrorMessage="1" promptTitle="Completar por el Oferente" prompt=" " sqref="H15:H20"/>
    <dataValidation operator="equal" allowBlank="1" showInputMessage="1" showErrorMessage="1" promptTitle="Completar por el Oferente" prompt=" " sqref="I6 I8:K10"/>
  </dataValidations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ompletar por el oferente" prompt=" ">
          <x14:formula1>
            <xm:f>'Completar SOFSE'!$L$5:$L$7</xm:f>
          </x14:formula1>
          <xm:sqref>I15:I20</xm:sqref>
        </x14:dataValidation>
        <x14:dataValidation type="list" operator="equal" allowBlank="1" showInputMessage="1" showErrorMessage="1" promptTitle="Completar por el Oferente" prompt=" ">
          <x14:formula1>
            <xm:f>'Completar SOFSE'!$I$5:$I$8</xm:f>
          </x14:formula1>
          <xm:sqref>I11:K11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4"/>
  <sheetViews>
    <sheetView tabSelected="1" zoomScale="85" zoomScaleNormal="85" workbookViewId="0">
      <selection activeCell="D47" sqref="D47:G47"/>
    </sheetView>
  </sheetViews>
  <sheetFormatPr baseColWidth="10" defaultRowHeight="12.75" x14ac:dyDescent="0.2"/>
  <cols>
    <col min="1" max="1" width="4.7109375" style="1" customWidth="1"/>
    <col min="2" max="2" width="13.42578125" style="1" customWidth="1"/>
    <col min="3" max="3" width="8.85546875" style="1" customWidth="1"/>
    <col min="4" max="4" width="9.85546875" style="1" bestFit="1" customWidth="1"/>
    <col min="5" max="5" width="7.28515625" style="1" customWidth="1"/>
    <col min="6" max="6" width="17.28515625" style="1" bestFit="1" customWidth="1"/>
    <col min="7" max="7" width="24.28515625" style="1" customWidth="1"/>
    <col min="8" max="8" width="24.85546875" style="1" customWidth="1"/>
    <col min="9" max="9" width="13.85546875" style="1" customWidth="1"/>
    <col min="10" max="11" width="10.85546875" style="1" customWidth="1"/>
    <col min="12" max="12" width="13.85546875" style="1" customWidth="1"/>
    <col min="13" max="16384" width="11.42578125" style="1"/>
  </cols>
  <sheetData>
    <row r="1" spans="2:12" x14ac:dyDescent="0.2">
      <c r="B1" s="18"/>
      <c r="C1" s="18"/>
      <c r="D1" s="18"/>
      <c r="E1" s="18"/>
      <c r="F1" s="18"/>
      <c r="G1" s="19"/>
      <c r="H1" s="19"/>
      <c r="I1" s="19"/>
      <c r="J1" s="19"/>
      <c r="K1" s="19"/>
      <c r="L1" s="19"/>
    </row>
    <row r="2" spans="2:12" ht="13.5" thickBot="1" x14ac:dyDescent="0.25">
      <c r="B2" s="18"/>
      <c r="C2" s="18"/>
      <c r="D2" s="18"/>
      <c r="E2" s="18"/>
      <c r="F2" s="18"/>
      <c r="G2" s="19"/>
      <c r="H2" s="19"/>
      <c r="I2" s="19"/>
      <c r="J2" s="19"/>
      <c r="K2" s="19"/>
      <c r="L2" s="19"/>
    </row>
    <row r="3" spans="2:12" ht="23.25" customHeight="1" x14ac:dyDescent="0.2">
      <c r="B3" s="137" t="s">
        <v>57</v>
      </c>
      <c r="C3" s="138"/>
      <c r="D3" s="138"/>
      <c r="E3" s="138"/>
      <c r="F3" s="138"/>
      <c r="G3" s="138"/>
      <c r="H3" s="138"/>
      <c r="I3" s="138"/>
      <c r="J3" s="138"/>
      <c r="K3" s="138"/>
      <c r="L3" s="139"/>
    </row>
    <row r="4" spans="2:12" ht="13.5" thickBot="1" x14ac:dyDescent="0.25"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5"/>
    </row>
    <row r="5" spans="2:12" ht="13.5" thickBot="1" x14ac:dyDescent="0.25">
      <c r="B5" s="112" t="s">
        <v>9</v>
      </c>
      <c r="C5" s="113"/>
      <c r="D5" s="176" t="str">
        <f>+'Completar SOFSE'!B5</f>
        <v>35/2019</v>
      </c>
      <c r="E5" s="176"/>
      <c r="F5" s="176"/>
      <c r="G5" s="176"/>
      <c r="H5" s="177"/>
      <c r="I5" s="134" t="s">
        <v>12</v>
      </c>
      <c r="J5" s="135"/>
      <c r="K5" s="135"/>
      <c r="L5" s="136"/>
    </row>
    <row r="6" spans="2:12" x14ac:dyDescent="0.2">
      <c r="B6" s="112" t="s">
        <v>25</v>
      </c>
      <c r="C6" s="113"/>
      <c r="D6" s="178" t="str">
        <f>+'Completar SOFSE'!B6</f>
        <v>Por Compulsa Abreviada</v>
      </c>
      <c r="E6" s="178"/>
      <c r="F6" s="178"/>
      <c r="G6" s="178"/>
      <c r="H6" s="179"/>
      <c r="I6" s="114" t="s">
        <v>8</v>
      </c>
      <c r="J6" s="119"/>
      <c r="K6" s="120"/>
      <c r="L6" s="121"/>
    </row>
    <row r="7" spans="2:12" x14ac:dyDescent="0.2">
      <c r="B7" s="28" t="s">
        <v>83</v>
      </c>
      <c r="C7" s="29"/>
      <c r="D7" s="178" t="str">
        <f>+'Completar SOFSE'!B7</f>
        <v>EX-2019-39943256- -APN-SG#SOFSE</v>
      </c>
      <c r="E7" s="178"/>
      <c r="F7" s="178"/>
      <c r="G7" s="178"/>
      <c r="H7" s="179"/>
      <c r="I7" s="115"/>
      <c r="J7" s="122"/>
      <c r="K7" s="123"/>
      <c r="L7" s="124"/>
    </row>
    <row r="8" spans="2:12" ht="25.5" customHeight="1" x14ac:dyDescent="0.2">
      <c r="B8" s="150" t="s">
        <v>10</v>
      </c>
      <c r="C8" s="151"/>
      <c r="D8" s="132" t="str">
        <f>+'Completar SOFSE'!B8</f>
        <v>ADQUISICIÓN DE VIDRIO CON POLICARBONATO para triplas DMU TANGSHAN de la Línea Belgrano Sur</v>
      </c>
      <c r="E8" s="132"/>
      <c r="F8" s="132"/>
      <c r="G8" s="132"/>
      <c r="H8" s="133"/>
      <c r="I8" s="30" t="s">
        <v>50</v>
      </c>
      <c r="J8" s="116"/>
      <c r="K8" s="117"/>
      <c r="L8" s="118"/>
    </row>
    <row r="9" spans="2:12" ht="12.75" customHeight="1" x14ac:dyDescent="0.2">
      <c r="B9" s="150"/>
      <c r="C9" s="151"/>
      <c r="D9" s="132"/>
      <c r="E9" s="132"/>
      <c r="F9" s="132"/>
      <c r="G9" s="132"/>
      <c r="H9" s="133"/>
      <c r="I9" s="31" t="s">
        <v>1</v>
      </c>
      <c r="J9" s="116"/>
      <c r="K9" s="117"/>
      <c r="L9" s="118"/>
    </row>
    <row r="10" spans="2:12" ht="15" customHeight="1" x14ac:dyDescent="0.2">
      <c r="B10" s="150"/>
      <c r="C10" s="151"/>
      <c r="D10" s="132"/>
      <c r="E10" s="132"/>
      <c r="F10" s="132"/>
      <c r="G10" s="132"/>
      <c r="H10" s="133"/>
      <c r="I10" s="31" t="s">
        <v>2</v>
      </c>
      <c r="J10" s="125"/>
      <c r="K10" s="126"/>
      <c r="L10" s="127"/>
    </row>
    <row r="11" spans="2:12" ht="15" customHeight="1" x14ac:dyDescent="0.2">
      <c r="B11" s="32" t="s">
        <v>18</v>
      </c>
      <c r="C11" s="33"/>
      <c r="D11" s="132" t="str">
        <f>+'Completar SOFSE'!B11</f>
        <v>TOTAL</v>
      </c>
      <c r="E11" s="132"/>
      <c r="F11" s="132"/>
      <c r="G11" s="132"/>
      <c r="H11" s="34"/>
      <c r="I11" s="35" t="s">
        <v>5</v>
      </c>
      <c r="J11" s="160"/>
      <c r="K11" s="161"/>
      <c r="L11" s="162"/>
    </row>
    <row r="12" spans="2:12" ht="15.75" customHeight="1" thickBot="1" x14ac:dyDescent="0.25">
      <c r="B12" s="36"/>
      <c r="C12" s="33"/>
      <c r="D12" s="33"/>
      <c r="E12" s="33"/>
      <c r="F12" s="33"/>
      <c r="G12" s="33"/>
      <c r="H12" s="37"/>
      <c r="I12" s="38"/>
      <c r="J12" s="211"/>
      <c r="K12" s="211"/>
      <c r="L12" s="212"/>
    </row>
    <row r="13" spans="2:12" ht="13.5" thickBot="1" x14ac:dyDescent="0.25">
      <c r="B13" s="207" t="s">
        <v>48</v>
      </c>
      <c r="C13" s="209" t="s">
        <v>51</v>
      </c>
      <c r="D13" s="209" t="s">
        <v>11</v>
      </c>
      <c r="E13" s="209" t="s">
        <v>3</v>
      </c>
      <c r="F13" s="209" t="s">
        <v>4</v>
      </c>
      <c r="G13" s="183" t="s">
        <v>29</v>
      </c>
      <c r="H13" s="183" t="s">
        <v>60</v>
      </c>
      <c r="I13" s="204" t="s">
        <v>34</v>
      </c>
      <c r="J13" s="205"/>
      <c r="K13" s="205"/>
      <c r="L13" s="206"/>
    </row>
    <row r="14" spans="2:12" ht="13.5" thickBot="1" x14ac:dyDescent="0.25">
      <c r="B14" s="208"/>
      <c r="C14" s="210"/>
      <c r="D14" s="210"/>
      <c r="E14" s="210"/>
      <c r="F14" s="210"/>
      <c r="G14" s="184"/>
      <c r="H14" s="184"/>
      <c r="I14" s="39" t="s">
        <v>35</v>
      </c>
      <c r="J14" s="40" t="s">
        <v>36</v>
      </c>
      <c r="K14" s="41" t="s">
        <v>37</v>
      </c>
      <c r="L14" s="42" t="s">
        <v>19</v>
      </c>
    </row>
    <row r="15" spans="2:12" ht="15" customHeight="1" x14ac:dyDescent="0.2">
      <c r="B15" s="43" t="s">
        <v>38</v>
      </c>
      <c r="C15" s="198">
        <f>+'Completar SOFSE'!A21</f>
        <v>1</v>
      </c>
      <c r="D15" s="185">
        <f>VLOOKUP(C15,'Completar SOFSE'!$A$19:$E$501,2,0)</f>
        <v>130</v>
      </c>
      <c r="E15" s="185" t="str">
        <f>VLOOKUP(C15,'Completar SOFSE'!$A$19:$E$501,3,0)</f>
        <v>C/U</v>
      </c>
      <c r="F15" s="185" t="str">
        <f>VLOOKUP(C15,'Completar SOFSE'!$A$19:$E$501,4,0)</f>
        <v>NUM31630402010N</v>
      </c>
      <c r="G15" s="201" t="str">
        <f>VLOOKUP(C15,'Completar SOFSE'!$A$19:$E$501,5,0)</f>
        <v xml:space="preserve">Vidrio hueco templado (pieza) Puertas de salón. Coche motor TANGSHAN </v>
      </c>
      <c r="H15" s="180" t="str">
        <f>VLOOKUP(C15,'Completar SOFSE'!$A$19:$F$501,6,0)</f>
        <v>Plano: BSMR 348-Em1 y ET 10202/15-Em.1 o según R.F. CNR0000395571 (CNR)</v>
      </c>
      <c r="I15" s="44"/>
      <c r="J15" s="45"/>
      <c r="K15" s="46"/>
      <c r="L15" s="47">
        <f>I15*$D$15+J15*$D$15+K15*$D$15</f>
        <v>0</v>
      </c>
    </row>
    <row r="16" spans="2:12" ht="15" customHeight="1" x14ac:dyDescent="0.2">
      <c r="B16" s="48" t="s">
        <v>39</v>
      </c>
      <c r="C16" s="199"/>
      <c r="D16" s="186"/>
      <c r="E16" s="186"/>
      <c r="F16" s="186"/>
      <c r="G16" s="202"/>
      <c r="H16" s="181"/>
      <c r="I16" s="49"/>
      <c r="J16" s="50"/>
      <c r="K16" s="51"/>
      <c r="L16" s="52">
        <f t="shared" ref="L16:L19" si="0">I16*$D$15+J16*$D$15+K16*$D$15</f>
        <v>0</v>
      </c>
    </row>
    <row r="17" spans="2:12" ht="15" customHeight="1" x14ac:dyDescent="0.2">
      <c r="B17" s="48" t="s">
        <v>40</v>
      </c>
      <c r="C17" s="199"/>
      <c r="D17" s="186"/>
      <c r="E17" s="186"/>
      <c r="F17" s="186"/>
      <c r="G17" s="202"/>
      <c r="H17" s="181"/>
      <c r="I17" s="49"/>
      <c r="J17" s="50"/>
      <c r="K17" s="51"/>
      <c r="L17" s="52">
        <f t="shared" si="0"/>
        <v>0</v>
      </c>
    </row>
    <row r="18" spans="2:12" ht="15" customHeight="1" x14ac:dyDescent="0.2">
      <c r="B18" s="48" t="s">
        <v>41</v>
      </c>
      <c r="C18" s="199"/>
      <c r="D18" s="186"/>
      <c r="E18" s="186"/>
      <c r="F18" s="186"/>
      <c r="G18" s="202"/>
      <c r="H18" s="181"/>
      <c r="I18" s="49"/>
      <c r="J18" s="53"/>
      <c r="K18" s="51"/>
      <c r="L18" s="52">
        <f t="shared" si="0"/>
        <v>0</v>
      </c>
    </row>
    <row r="19" spans="2:12" ht="15.75" customHeight="1" thickBot="1" x14ac:dyDescent="0.25">
      <c r="B19" s="48" t="s">
        <v>42</v>
      </c>
      <c r="C19" s="200"/>
      <c r="D19" s="187"/>
      <c r="E19" s="187"/>
      <c r="F19" s="187"/>
      <c r="G19" s="203"/>
      <c r="H19" s="182"/>
      <c r="I19" s="54"/>
      <c r="J19" s="55"/>
      <c r="K19" s="56"/>
      <c r="L19" s="52">
        <f t="shared" si="0"/>
        <v>0</v>
      </c>
    </row>
    <row r="20" spans="2:12" ht="15" customHeight="1" x14ac:dyDescent="0.2">
      <c r="B20" s="43" t="s">
        <v>38</v>
      </c>
      <c r="C20" s="198">
        <f>+C15+1</f>
        <v>2</v>
      </c>
      <c r="D20" s="185">
        <f>VLOOKUP(C20,'Completar SOFSE'!$A$19:$E$501,2,0)</f>
        <v>13</v>
      </c>
      <c r="E20" s="185" t="str">
        <f>VLOOKUP(C20,'Completar SOFSE'!$A$19:$E$501,3,0)</f>
        <v>C/U</v>
      </c>
      <c r="F20" s="185" t="str">
        <f>VLOOKUP(C20,'Completar SOFSE'!$A$19:$E$501,4,0)</f>
        <v>NUM31630400040N</v>
      </c>
      <c r="G20" s="201" t="str">
        <f>VLOOKUP(C20,'Completar SOFSE'!$A$19:$E$501,5,0)</f>
        <v>Vidrio+Policarbonato Ventana fija lateral izquierda cabina</v>
      </c>
      <c r="H20" s="180" t="str">
        <f>VLOOKUP(C20,'Completar SOFSE'!$A$19:$F$501,6,0)</f>
        <v>Plano: BSMR 353-Em1 y ET 10202/15-Em.1</v>
      </c>
      <c r="I20" s="57"/>
      <c r="J20" s="51"/>
      <c r="K20" s="51"/>
      <c r="L20" s="47">
        <f>I20*$D$20+J20*$D$20+K20*$D$20</f>
        <v>0</v>
      </c>
    </row>
    <row r="21" spans="2:12" x14ac:dyDescent="0.2">
      <c r="B21" s="48" t="s">
        <v>39</v>
      </c>
      <c r="C21" s="199"/>
      <c r="D21" s="186"/>
      <c r="E21" s="186"/>
      <c r="F21" s="186"/>
      <c r="G21" s="202"/>
      <c r="H21" s="181"/>
      <c r="I21" s="49"/>
      <c r="J21" s="51"/>
      <c r="K21" s="51"/>
      <c r="L21" s="52">
        <f t="shared" ref="L21:L24" si="1">I21*$D$20+J21*$D$20+K21*$D$20</f>
        <v>0</v>
      </c>
    </row>
    <row r="22" spans="2:12" x14ac:dyDescent="0.2">
      <c r="B22" s="48" t="s">
        <v>40</v>
      </c>
      <c r="C22" s="199"/>
      <c r="D22" s="186"/>
      <c r="E22" s="186"/>
      <c r="F22" s="186"/>
      <c r="G22" s="202"/>
      <c r="H22" s="181"/>
      <c r="I22" s="49"/>
      <c r="J22" s="51"/>
      <c r="K22" s="51"/>
      <c r="L22" s="52">
        <f t="shared" si="1"/>
        <v>0</v>
      </c>
    </row>
    <row r="23" spans="2:12" x14ac:dyDescent="0.2">
      <c r="B23" s="48" t="s">
        <v>41</v>
      </c>
      <c r="C23" s="199"/>
      <c r="D23" s="186"/>
      <c r="E23" s="186"/>
      <c r="F23" s="186"/>
      <c r="G23" s="202"/>
      <c r="H23" s="181"/>
      <c r="I23" s="49"/>
      <c r="J23" s="53"/>
      <c r="K23" s="51"/>
      <c r="L23" s="52">
        <f t="shared" si="1"/>
        <v>0</v>
      </c>
    </row>
    <row r="24" spans="2:12" ht="13.5" thickBot="1" x14ac:dyDescent="0.25">
      <c r="B24" s="48" t="s">
        <v>42</v>
      </c>
      <c r="C24" s="200"/>
      <c r="D24" s="187"/>
      <c r="E24" s="187"/>
      <c r="F24" s="187"/>
      <c r="G24" s="203"/>
      <c r="H24" s="182"/>
      <c r="I24" s="54"/>
      <c r="J24" s="55"/>
      <c r="K24" s="56"/>
      <c r="L24" s="58">
        <f t="shared" si="1"/>
        <v>0</v>
      </c>
    </row>
    <row r="25" spans="2:12" ht="15" customHeight="1" x14ac:dyDescent="0.2">
      <c r="B25" s="43" t="s">
        <v>38</v>
      </c>
      <c r="C25" s="198">
        <f t="shared" ref="C25" si="2">+C20+1</f>
        <v>3</v>
      </c>
      <c r="D25" s="185">
        <f>VLOOKUP(C25,'Completar SOFSE'!$A$19:$E$501,2,0)</f>
        <v>24</v>
      </c>
      <c r="E25" s="185" t="str">
        <f>VLOOKUP(C25,'Completar SOFSE'!$A$19:$E$501,3,0)</f>
        <v>C/U</v>
      </c>
      <c r="F25" s="185" t="str">
        <f>VLOOKUP(C25,'Completar SOFSE'!$A$19:$E$501,4,0)</f>
        <v>NUM31630400060N</v>
      </c>
      <c r="G25" s="201" t="str">
        <f>VLOOKUP(C25,'Completar SOFSE'!$A$19:$E$501,5,0)</f>
        <v>Vidrio+Policarbonato Ventana móvil lateral cabina</v>
      </c>
      <c r="H25" s="180" t="str">
        <f>VLOOKUP(C25,'Completar SOFSE'!$A$19:$F$501,6,0)</f>
        <v>Plano: BSMR 355-Em1 y ET 10202/15-Em.1</v>
      </c>
      <c r="I25" s="57"/>
      <c r="J25" s="51"/>
      <c r="K25" s="51"/>
      <c r="L25" s="59">
        <f>I25*$D$25+J25*$D$25+K25*$D$25</f>
        <v>0</v>
      </c>
    </row>
    <row r="26" spans="2:12" x14ac:dyDescent="0.2">
      <c r="B26" s="48" t="s">
        <v>39</v>
      </c>
      <c r="C26" s="199"/>
      <c r="D26" s="186"/>
      <c r="E26" s="186"/>
      <c r="F26" s="186"/>
      <c r="G26" s="202"/>
      <c r="H26" s="181"/>
      <c r="I26" s="49"/>
      <c r="J26" s="51"/>
      <c r="K26" s="51"/>
      <c r="L26" s="59">
        <f t="shared" ref="L26:L29" si="3">I26*$D$25+J26*$D$25+K26*$D$25</f>
        <v>0</v>
      </c>
    </row>
    <row r="27" spans="2:12" x14ac:dyDescent="0.2">
      <c r="B27" s="48" t="s">
        <v>40</v>
      </c>
      <c r="C27" s="199"/>
      <c r="D27" s="186"/>
      <c r="E27" s="186"/>
      <c r="F27" s="186"/>
      <c r="G27" s="202"/>
      <c r="H27" s="181"/>
      <c r="I27" s="49"/>
      <c r="J27" s="51"/>
      <c r="K27" s="51"/>
      <c r="L27" s="59">
        <f t="shared" si="3"/>
        <v>0</v>
      </c>
    </row>
    <row r="28" spans="2:12" x14ac:dyDescent="0.2">
      <c r="B28" s="48" t="s">
        <v>41</v>
      </c>
      <c r="C28" s="199"/>
      <c r="D28" s="186"/>
      <c r="E28" s="186"/>
      <c r="F28" s="186"/>
      <c r="G28" s="202"/>
      <c r="H28" s="181"/>
      <c r="I28" s="49"/>
      <c r="J28" s="53"/>
      <c r="K28" s="51"/>
      <c r="L28" s="59">
        <f t="shared" si="3"/>
        <v>0</v>
      </c>
    </row>
    <row r="29" spans="2:12" ht="13.5" thickBot="1" x14ac:dyDescent="0.25">
      <c r="B29" s="48" t="s">
        <v>42</v>
      </c>
      <c r="C29" s="200"/>
      <c r="D29" s="187"/>
      <c r="E29" s="187"/>
      <c r="F29" s="187"/>
      <c r="G29" s="203"/>
      <c r="H29" s="182"/>
      <c r="I29" s="54"/>
      <c r="J29" s="55"/>
      <c r="K29" s="56"/>
      <c r="L29" s="58">
        <f t="shared" si="3"/>
        <v>0</v>
      </c>
    </row>
    <row r="30" spans="2:12" ht="15" customHeight="1" x14ac:dyDescent="0.2">
      <c r="B30" s="43" t="s">
        <v>38</v>
      </c>
      <c r="C30" s="198">
        <f t="shared" ref="C30" si="4">+C25+1</f>
        <v>4</v>
      </c>
      <c r="D30" s="185">
        <f>VLOOKUP(C30,'Completar SOFSE'!$A$19:$E$501,2,0)</f>
        <v>130</v>
      </c>
      <c r="E30" s="185" t="str">
        <f>VLOOKUP(C30,'Completar SOFSE'!$A$19:$E$501,3,0)</f>
        <v>C/U</v>
      </c>
      <c r="F30" s="185" t="str">
        <f>VLOOKUP(C30,'Completar SOFSE'!$A$19:$E$501,4,0)</f>
        <v>NUM31630404010N</v>
      </c>
      <c r="G30" s="201" t="str">
        <f>VLOOKUP(C30,'Completar SOFSE'!$A$19:$E$501,5,0)</f>
        <v>Vidrio+Policarbonato Paño Móvil/fijo – Ventana lateral</v>
      </c>
      <c r="H30" s="180" t="str">
        <f>VLOOKUP(C30,'Completar SOFSE'!$A$19:$F$501,6,0)</f>
        <v>Plano: BSMR 337-Em1 y ET 10202/15-Em.1</v>
      </c>
      <c r="I30" s="57"/>
      <c r="J30" s="51"/>
      <c r="K30" s="51"/>
      <c r="L30" s="59">
        <f>I30*$D$30+J30*$D$30+K30*$D$30</f>
        <v>0</v>
      </c>
    </row>
    <row r="31" spans="2:12" x14ac:dyDescent="0.2">
      <c r="B31" s="48" t="s">
        <v>39</v>
      </c>
      <c r="C31" s="199"/>
      <c r="D31" s="186"/>
      <c r="E31" s="186"/>
      <c r="F31" s="186"/>
      <c r="G31" s="202"/>
      <c r="H31" s="181"/>
      <c r="I31" s="49"/>
      <c r="J31" s="51"/>
      <c r="K31" s="51"/>
      <c r="L31" s="59">
        <f t="shared" ref="L31:L34" si="5">I31*$D$30+J31*$D$30+K31*$D$30</f>
        <v>0</v>
      </c>
    </row>
    <row r="32" spans="2:12" x14ac:dyDescent="0.2">
      <c r="B32" s="48" t="s">
        <v>40</v>
      </c>
      <c r="C32" s="199"/>
      <c r="D32" s="186"/>
      <c r="E32" s="186"/>
      <c r="F32" s="186"/>
      <c r="G32" s="202"/>
      <c r="H32" s="181"/>
      <c r="I32" s="49"/>
      <c r="J32" s="51"/>
      <c r="K32" s="51"/>
      <c r="L32" s="59">
        <f t="shared" si="5"/>
        <v>0</v>
      </c>
    </row>
    <row r="33" spans="2:12" x14ac:dyDescent="0.2">
      <c r="B33" s="48" t="s">
        <v>41</v>
      </c>
      <c r="C33" s="199"/>
      <c r="D33" s="186"/>
      <c r="E33" s="186"/>
      <c r="F33" s="186"/>
      <c r="G33" s="202"/>
      <c r="H33" s="181"/>
      <c r="I33" s="49"/>
      <c r="J33" s="53"/>
      <c r="K33" s="51"/>
      <c r="L33" s="59">
        <f t="shared" si="5"/>
        <v>0</v>
      </c>
    </row>
    <row r="34" spans="2:12" ht="13.5" thickBot="1" x14ac:dyDescent="0.25">
      <c r="B34" s="48" t="s">
        <v>42</v>
      </c>
      <c r="C34" s="200"/>
      <c r="D34" s="187"/>
      <c r="E34" s="187"/>
      <c r="F34" s="187"/>
      <c r="G34" s="203"/>
      <c r="H34" s="182"/>
      <c r="I34" s="54"/>
      <c r="J34" s="55"/>
      <c r="K34" s="56"/>
      <c r="L34" s="58">
        <f t="shared" si="5"/>
        <v>0</v>
      </c>
    </row>
    <row r="35" spans="2:12" ht="15" customHeight="1" x14ac:dyDescent="0.2">
      <c r="B35" s="43" t="s">
        <v>38</v>
      </c>
      <c r="C35" s="198">
        <f t="shared" ref="C35" si="6">+C30+1</f>
        <v>5</v>
      </c>
      <c r="D35" s="185">
        <f>VLOOKUP(C35,'Completar SOFSE'!$A$19:$E$501,2,0)</f>
        <v>100</v>
      </c>
      <c r="E35" s="185" t="str">
        <f>VLOOKUP(C35,'Completar SOFSE'!$A$19:$E$501,3,0)</f>
        <v>C/U</v>
      </c>
      <c r="F35" s="185" t="str">
        <f>VLOOKUP(C35,'Completar SOFSE'!$A$19:$E$501,4,0)</f>
        <v>NUM31630405010N</v>
      </c>
      <c r="G35" s="201" t="str">
        <f>VLOOKUP(C35,'Completar SOFSE'!$A$19:$E$501,5,0)</f>
        <v xml:space="preserve">Vidrio+Policarbonato Ventana fija enteriza lateral </v>
      </c>
      <c r="H35" s="180" t="str">
        <f>VLOOKUP(C35,'Completar SOFSE'!$A$19:$F$501,6,0)</f>
        <v>Plano: BSMR 351-Em1 y ET 10202/15-Em.1</v>
      </c>
      <c r="I35" s="57"/>
      <c r="J35" s="51"/>
      <c r="K35" s="51"/>
      <c r="L35" s="59">
        <f>I35*$D$35+J35*$D$35+K35*$D$35</f>
        <v>0</v>
      </c>
    </row>
    <row r="36" spans="2:12" x14ac:dyDescent="0.2">
      <c r="B36" s="48" t="s">
        <v>39</v>
      </c>
      <c r="C36" s="199"/>
      <c r="D36" s="186"/>
      <c r="E36" s="186"/>
      <c r="F36" s="186"/>
      <c r="G36" s="202"/>
      <c r="H36" s="181"/>
      <c r="I36" s="49"/>
      <c r="J36" s="51"/>
      <c r="K36" s="51"/>
      <c r="L36" s="59">
        <f t="shared" ref="L36:L39" si="7">I36*$D$35+J36*$D$35+K36*$D$35</f>
        <v>0</v>
      </c>
    </row>
    <row r="37" spans="2:12" x14ac:dyDescent="0.2">
      <c r="B37" s="48" t="s">
        <v>40</v>
      </c>
      <c r="C37" s="199"/>
      <c r="D37" s="186"/>
      <c r="E37" s="186"/>
      <c r="F37" s="186"/>
      <c r="G37" s="202"/>
      <c r="H37" s="181"/>
      <c r="I37" s="49"/>
      <c r="J37" s="51"/>
      <c r="K37" s="51"/>
      <c r="L37" s="59">
        <f t="shared" si="7"/>
        <v>0</v>
      </c>
    </row>
    <row r="38" spans="2:12" x14ac:dyDescent="0.2">
      <c r="B38" s="48" t="s">
        <v>41</v>
      </c>
      <c r="C38" s="199"/>
      <c r="D38" s="186"/>
      <c r="E38" s="186"/>
      <c r="F38" s="186"/>
      <c r="G38" s="202"/>
      <c r="H38" s="181"/>
      <c r="I38" s="49"/>
      <c r="J38" s="53"/>
      <c r="K38" s="51"/>
      <c r="L38" s="59">
        <f t="shared" si="7"/>
        <v>0</v>
      </c>
    </row>
    <row r="39" spans="2:12" ht="13.5" thickBot="1" x14ac:dyDescent="0.25">
      <c r="B39" s="48" t="s">
        <v>42</v>
      </c>
      <c r="C39" s="200"/>
      <c r="D39" s="187"/>
      <c r="E39" s="187"/>
      <c r="F39" s="187"/>
      <c r="G39" s="203"/>
      <c r="H39" s="182"/>
      <c r="I39" s="54"/>
      <c r="J39" s="55"/>
      <c r="K39" s="56"/>
      <c r="L39" s="58">
        <f t="shared" si="7"/>
        <v>0</v>
      </c>
    </row>
    <row r="40" spans="2:12" ht="15" customHeight="1" x14ac:dyDescent="0.2">
      <c r="B40" s="43" t="s">
        <v>38</v>
      </c>
      <c r="C40" s="198">
        <f t="shared" ref="C40" si="8">+C35+1</f>
        <v>6</v>
      </c>
      <c r="D40" s="185">
        <f>VLOOKUP(C40,'Completar SOFSE'!$A$19:$E$501,2,0)</f>
        <v>14</v>
      </c>
      <c r="E40" s="185" t="str">
        <f>VLOOKUP(C40,'Completar SOFSE'!$A$19:$E$501,3,0)</f>
        <v>C/U</v>
      </c>
      <c r="F40" s="185" t="str">
        <f>VLOOKUP(C40,'Completar SOFSE'!$A$19:$E$501,4,0)</f>
        <v>NUM31630400030N</v>
      </c>
      <c r="G40" s="201" t="str">
        <f>VLOOKUP(C40,'Completar SOFSE'!$A$19:$E$501,5,0)</f>
        <v>Vidrio+Policarbonato Ventana fija lateral derecha cabina</v>
      </c>
      <c r="H40" s="180" t="str">
        <f>VLOOKUP(C40,'Completar SOFSE'!$A$19:$F$501,6,0)</f>
        <v>Plano: BSMR 352-Em1 y ET 10202/15-Em.1</v>
      </c>
      <c r="I40" s="57"/>
      <c r="J40" s="51"/>
      <c r="K40" s="51"/>
      <c r="L40" s="59">
        <f>I40*$D$40+J40*$D$40+K40*$D$40</f>
        <v>0</v>
      </c>
    </row>
    <row r="41" spans="2:12" x14ac:dyDescent="0.2">
      <c r="B41" s="48" t="s">
        <v>39</v>
      </c>
      <c r="C41" s="199"/>
      <c r="D41" s="186"/>
      <c r="E41" s="186"/>
      <c r="F41" s="186"/>
      <c r="G41" s="202"/>
      <c r="H41" s="181"/>
      <c r="I41" s="49"/>
      <c r="J41" s="51"/>
      <c r="K41" s="51"/>
      <c r="L41" s="59">
        <f t="shared" ref="L41:L44" si="9">I41*$D$40+J41*$D$40+K41*$D$40</f>
        <v>0</v>
      </c>
    </row>
    <row r="42" spans="2:12" x14ac:dyDescent="0.2">
      <c r="B42" s="48" t="s">
        <v>40</v>
      </c>
      <c r="C42" s="199"/>
      <c r="D42" s="186"/>
      <c r="E42" s="186"/>
      <c r="F42" s="186"/>
      <c r="G42" s="202"/>
      <c r="H42" s="181"/>
      <c r="I42" s="49"/>
      <c r="J42" s="51"/>
      <c r="K42" s="51"/>
      <c r="L42" s="59">
        <f t="shared" si="9"/>
        <v>0</v>
      </c>
    </row>
    <row r="43" spans="2:12" x14ac:dyDescent="0.2">
      <c r="B43" s="48" t="s">
        <v>41</v>
      </c>
      <c r="C43" s="199"/>
      <c r="D43" s="186"/>
      <c r="E43" s="186"/>
      <c r="F43" s="186"/>
      <c r="G43" s="202"/>
      <c r="H43" s="181"/>
      <c r="I43" s="49"/>
      <c r="J43" s="53"/>
      <c r="K43" s="51"/>
      <c r="L43" s="59">
        <f t="shared" si="9"/>
        <v>0</v>
      </c>
    </row>
    <row r="44" spans="2:12" ht="13.5" thickBot="1" x14ac:dyDescent="0.25">
      <c r="B44" s="48" t="s">
        <v>42</v>
      </c>
      <c r="C44" s="200"/>
      <c r="D44" s="187"/>
      <c r="E44" s="187"/>
      <c r="F44" s="187"/>
      <c r="G44" s="203"/>
      <c r="H44" s="182"/>
      <c r="I44" s="54"/>
      <c r="J44" s="55"/>
      <c r="K44" s="56"/>
      <c r="L44" s="58">
        <f t="shared" si="9"/>
        <v>0</v>
      </c>
    </row>
    <row r="45" spans="2:12" ht="24" customHeight="1" thickBot="1" x14ac:dyDescent="0.25">
      <c r="B45" s="193" t="s">
        <v>27</v>
      </c>
      <c r="C45" s="194"/>
      <c r="D45" s="194"/>
      <c r="E45" s="194"/>
      <c r="F45" s="194"/>
      <c r="G45" s="194"/>
      <c r="H45" s="60"/>
      <c r="I45" s="195">
        <f>SUM(L15:L44)</f>
        <v>0</v>
      </c>
      <c r="J45" s="196"/>
      <c r="K45" s="196"/>
      <c r="L45" s="197"/>
    </row>
    <row r="46" spans="2:12" ht="18.75" customHeight="1" thickBot="1" x14ac:dyDescent="0.25">
      <c r="B46" s="61" t="s">
        <v>43</v>
      </c>
      <c r="C46" s="62"/>
      <c r="D46" s="62"/>
      <c r="E46" s="63"/>
      <c r="F46" s="173" t="str">
        <f>+'Completar SOFSE'!B14</f>
        <v>Según Artículo 8 del PCP</v>
      </c>
      <c r="G46" s="173"/>
      <c r="H46" s="63"/>
      <c r="I46" s="63"/>
      <c r="J46" s="63"/>
      <c r="K46" s="63"/>
      <c r="L46" s="64"/>
    </row>
    <row r="47" spans="2:12" ht="18.75" customHeight="1" thickBot="1" x14ac:dyDescent="0.25">
      <c r="B47" s="174" t="s">
        <v>44</v>
      </c>
      <c r="C47" s="175"/>
      <c r="D47" s="188" t="str">
        <f>+'Completar SOFSE'!B12</f>
        <v>Según Artículo 29 y 34 del PCP (según corresponda)</v>
      </c>
      <c r="E47" s="188"/>
      <c r="F47" s="188"/>
      <c r="G47" s="188"/>
      <c r="H47" s="65"/>
      <c r="I47" s="189"/>
      <c r="J47" s="189"/>
      <c r="K47" s="189"/>
      <c r="L47" s="190"/>
    </row>
    <row r="48" spans="2:12" ht="18.75" customHeight="1" thickBot="1" x14ac:dyDescent="0.25">
      <c r="B48" s="174" t="s">
        <v>45</v>
      </c>
      <c r="C48" s="175"/>
      <c r="D48" s="188" t="str">
        <f>+'Completar SOFSE'!B13</f>
        <v>Según Artículo 7 del PCP</v>
      </c>
      <c r="E48" s="188"/>
      <c r="F48" s="188"/>
      <c r="G48" s="188"/>
      <c r="H48" s="65"/>
      <c r="I48" s="189"/>
      <c r="J48" s="189"/>
      <c r="K48" s="189"/>
      <c r="L48" s="190"/>
    </row>
    <row r="49" spans="2:12" ht="18.75" customHeight="1" thickBot="1" x14ac:dyDescent="0.25">
      <c r="B49" s="174" t="s">
        <v>46</v>
      </c>
      <c r="C49" s="175"/>
      <c r="D49" s="188" t="str">
        <f>+'Completar SOFSE'!B15</f>
        <v>Según Artículo 117 del R.C.C.</v>
      </c>
      <c r="E49" s="188"/>
      <c r="F49" s="188"/>
      <c r="G49" s="188"/>
      <c r="H49" s="65"/>
      <c r="I49" s="191"/>
      <c r="J49" s="191"/>
      <c r="K49" s="191"/>
      <c r="L49" s="192"/>
    </row>
    <row r="50" spans="2:12" x14ac:dyDescent="0.2">
      <c r="B50" s="66"/>
      <c r="C50" s="67"/>
      <c r="D50" s="67"/>
      <c r="E50" s="67"/>
      <c r="F50" s="67"/>
      <c r="G50" s="68"/>
      <c r="H50" s="68"/>
      <c r="I50" s="68"/>
      <c r="J50" s="68"/>
      <c r="K50" s="68"/>
      <c r="L50" s="69"/>
    </row>
    <row r="51" spans="2:12" x14ac:dyDescent="0.2">
      <c r="B51" s="70"/>
      <c r="C51" s="71"/>
      <c r="D51" s="71"/>
      <c r="E51" s="71"/>
      <c r="F51" s="71"/>
      <c r="G51" s="72"/>
      <c r="H51" s="72"/>
      <c r="I51" s="72"/>
      <c r="J51" s="72"/>
      <c r="K51" s="72"/>
      <c r="L51" s="73"/>
    </row>
    <row r="52" spans="2:12" x14ac:dyDescent="0.2">
      <c r="B52" s="70"/>
      <c r="C52" s="71"/>
      <c r="D52" s="71"/>
      <c r="E52" s="71"/>
      <c r="F52" s="71"/>
      <c r="G52" s="72"/>
      <c r="H52" s="72"/>
      <c r="I52" s="72"/>
      <c r="J52" s="72"/>
      <c r="K52" s="72"/>
      <c r="L52" s="73"/>
    </row>
    <row r="53" spans="2:12" x14ac:dyDescent="0.2">
      <c r="B53" s="70"/>
      <c r="C53" s="71"/>
      <c r="D53" s="71"/>
      <c r="E53" s="71"/>
      <c r="F53" s="71"/>
      <c r="G53" s="72"/>
      <c r="H53" s="72"/>
      <c r="I53" s="72"/>
      <c r="J53" s="72"/>
      <c r="K53" s="72"/>
      <c r="L53" s="73"/>
    </row>
    <row r="54" spans="2:12" ht="13.5" thickBot="1" x14ac:dyDescent="0.25">
      <c r="B54" s="74"/>
      <c r="C54" s="75"/>
      <c r="D54" s="75"/>
      <c r="E54" s="75"/>
      <c r="F54" s="75"/>
      <c r="G54" s="76"/>
      <c r="H54" s="76"/>
      <c r="I54" s="76"/>
      <c r="J54" s="76"/>
      <c r="K54" s="76"/>
      <c r="L54" s="77"/>
    </row>
  </sheetData>
  <sheetProtection algorithmName="SHA-512" hashValue="2pG2Ks9FSDutJpvGUB7LpPvljG5MvzCwPY+Pd/+j0OUdUNMqL7A27grh/QIlpWjLqlUAjzbMyRCeQBoSKGkf6Q==" saltValue="3t4mjrgqOwj1JEzhnh+WdA==" spinCount="100000" sheet="1" objects="1" scenarios="1"/>
  <mergeCells count="73">
    <mergeCell ref="B5:C5"/>
    <mergeCell ref="B6:C6"/>
    <mergeCell ref="B8:C10"/>
    <mergeCell ref="G35:G39"/>
    <mergeCell ref="C35:C39"/>
    <mergeCell ref="D35:D39"/>
    <mergeCell ref="F35:F39"/>
    <mergeCell ref="F15:F19"/>
    <mergeCell ref="G15:G19"/>
    <mergeCell ref="C20:C24"/>
    <mergeCell ref="F20:F24"/>
    <mergeCell ref="G20:G24"/>
    <mergeCell ref="I5:L5"/>
    <mergeCell ref="J12:L12"/>
    <mergeCell ref="I6:I7"/>
    <mergeCell ref="J8:L8"/>
    <mergeCell ref="J9:L9"/>
    <mergeCell ref="J10:L10"/>
    <mergeCell ref="J11:L11"/>
    <mergeCell ref="J6:L7"/>
    <mergeCell ref="C40:C44"/>
    <mergeCell ref="D40:D44"/>
    <mergeCell ref="E40:E44"/>
    <mergeCell ref="F40:F44"/>
    <mergeCell ref="G40:G44"/>
    <mergeCell ref="H30:H34"/>
    <mergeCell ref="B13:B14"/>
    <mergeCell ref="C13:C14"/>
    <mergeCell ref="D13:D14"/>
    <mergeCell ref="E13:E14"/>
    <mergeCell ref="F13:F14"/>
    <mergeCell ref="C15:C19"/>
    <mergeCell ref="E20:E24"/>
    <mergeCell ref="D20:D24"/>
    <mergeCell ref="B3:L4"/>
    <mergeCell ref="B45:G45"/>
    <mergeCell ref="I45:L45"/>
    <mergeCell ref="I47:L47"/>
    <mergeCell ref="C25:C29"/>
    <mergeCell ref="F25:F29"/>
    <mergeCell ref="G25:G29"/>
    <mergeCell ref="C30:C34"/>
    <mergeCell ref="I13:L13"/>
    <mergeCell ref="E15:E19"/>
    <mergeCell ref="D15:D19"/>
    <mergeCell ref="F30:F34"/>
    <mergeCell ref="G30:G34"/>
    <mergeCell ref="E25:E29"/>
    <mergeCell ref="E30:E34"/>
    <mergeCell ref="D25:D29"/>
    <mergeCell ref="B49:C49"/>
    <mergeCell ref="D47:G47"/>
    <mergeCell ref="D48:G48"/>
    <mergeCell ref="D49:G49"/>
    <mergeCell ref="I48:L48"/>
    <mergeCell ref="I49:L49"/>
    <mergeCell ref="B47:C47"/>
    <mergeCell ref="F46:G46"/>
    <mergeCell ref="B48:C48"/>
    <mergeCell ref="D5:H5"/>
    <mergeCell ref="D6:H6"/>
    <mergeCell ref="D7:H7"/>
    <mergeCell ref="D8:H10"/>
    <mergeCell ref="H35:H39"/>
    <mergeCell ref="H40:H44"/>
    <mergeCell ref="D11:G11"/>
    <mergeCell ref="G13:G14"/>
    <mergeCell ref="D30:D34"/>
    <mergeCell ref="H13:H14"/>
    <mergeCell ref="H15:H19"/>
    <mergeCell ref="H20:H24"/>
    <mergeCell ref="E35:E39"/>
    <mergeCell ref="H25:H29"/>
  </mergeCells>
  <conditionalFormatting sqref="K15:K19 K24 K29 K34">
    <cfRule type="cellIs" dxfId="12" priority="52" stopIfTrue="1" operator="equal">
      <formula>#REF!</formula>
    </cfRule>
  </conditionalFormatting>
  <conditionalFormatting sqref="J20:K22">
    <cfRule type="cellIs" dxfId="11" priority="51" stopIfTrue="1" operator="equal">
      <formula>#REF!</formula>
    </cfRule>
  </conditionalFormatting>
  <conditionalFormatting sqref="K33">
    <cfRule type="cellIs" dxfId="10" priority="46" stopIfTrue="1" operator="equal">
      <formula>#REF!</formula>
    </cfRule>
  </conditionalFormatting>
  <conditionalFormatting sqref="K23">
    <cfRule type="cellIs" dxfId="9" priority="50" stopIfTrue="1" operator="equal">
      <formula>#REF!</formula>
    </cfRule>
  </conditionalFormatting>
  <conditionalFormatting sqref="J25:K27">
    <cfRule type="cellIs" dxfId="8" priority="49" stopIfTrue="1" operator="equal">
      <formula>#REF!</formula>
    </cfRule>
  </conditionalFormatting>
  <conditionalFormatting sqref="K28">
    <cfRule type="cellIs" dxfId="7" priority="48" stopIfTrue="1" operator="equal">
      <formula>#REF!</formula>
    </cfRule>
  </conditionalFormatting>
  <conditionalFormatting sqref="J30:K32">
    <cfRule type="cellIs" dxfId="6" priority="47" stopIfTrue="1" operator="equal">
      <formula>#REF!</formula>
    </cfRule>
  </conditionalFormatting>
  <conditionalFormatting sqref="K39">
    <cfRule type="cellIs" dxfId="5" priority="45" stopIfTrue="1" operator="equal">
      <formula>#REF!</formula>
    </cfRule>
  </conditionalFormatting>
  <conditionalFormatting sqref="K38">
    <cfRule type="cellIs" dxfId="4" priority="43" stopIfTrue="1" operator="equal">
      <formula>#REF!</formula>
    </cfRule>
  </conditionalFormatting>
  <conditionalFormatting sqref="J35:K37">
    <cfRule type="cellIs" dxfId="3" priority="44" stopIfTrue="1" operator="equal">
      <formula>#REF!</formula>
    </cfRule>
  </conditionalFormatting>
  <conditionalFormatting sqref="K44">
    <cfRule type="cellIs" dxfId="2" priority="42" stopIfTrue="1" operator="equal">
      <formula>#REF!</formula>
    </cfRule>
  </conditionalFormatting>
  <conditionalFormatting sqref="K43">
    <cfRule type="cellIs" dxfId="1" priority="40" stopIfTrue="1" operator="equal">
      <formula>#REF!</formula>
    </cfRule>
  </conditionalFormatting>
  <conditionalFormatting sqref="J40:K42">
    <cfRule type="cellIs" dxfId="0" priority="41" stopIfTrue="1" operator="equal">
      <formula>#REF!</formula>
    </cfRule>
  </conditionalFormatting>
  <dataValidations count="2">
    <dataValidation allowBlank="1" showInputMessage="1" showErrorMessage="1" promptTitle="Completar por el Oferente" prompt=" " sqref="J18 J19:K19 J23 J24:K24 J28 J29:K29 J33 J34:K34 J38 J39:K39 J43 J44:K44 E46 I15:I44"/>
    <dataValidation operator="equal" allowBlank="1" showInputMessage="1" showErrorMessage="1" promptTitle="Completar por el Oferente" prompt=" " sqref="J6:L10"/>
  </dataValidations>
  <printOptions horizontalCentered="1" verticalCentered="1"/>
  <pageMargins left="0" right="0" top="0" bottom="0" header="0" footer="0"/>
  <pageSetup paperSize="9" scale="64" fitToHeight="0" orientation="portrait" r:id="rId1"/>
  <ignoredErrors>
    <ignoredError sqref="F4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promptTitle="Completar por el Oferente" prompt=" ">
          <x14:formula1>
            <xm:f>'Completar SOFSE'!$I$5:$I$8</xm:f>
          </x14:formula1>
          <xm:sqref>J11:L11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00"/>
  <sheetViews>
    <sheetView topLeftCell="A14" zoomScaleNormal="100" workbookViewId="0">
      <selection activeCell="E13" sqref="E13"/>
    </sheetView>
  </sheetViews>
  <sheetFormatPr baseColWidth="10" defaultRowHeight="12.75" x14ac:dyDescent="0.2"/>
  <cols>
    <col min="1" max="1" width="24" style="6" customWidth="1"/>
    <col min="2" max="2" width="19.7109375" style="6" customWidth="1"/>
    <col min="3" max="3" width="11.42578125" style="6"/>
    <col min="4" max="4" width="20.140625" style="6" customWidth="1"/>
    <col min="5" max="5" width="32.28515625" style="6" bestFit="1" customWidth="1"/>
    <col min="6" max="6" width="19.42578125" style="6" customWidth="1"/>
    <col min="7" max="7" width="11.42578125" style="6"/>
    <col min="8" max="12" width="11.42578125" style="6" hidden="1" customWidth="1"/>
    <col min="13" max="13" width="0" style="6" hidden="1" customWidth="1"/>
    <col min="14" max="16384" width="11.42578125" style="6"/>
  </cols>
  <sheetData>
    <row r="3" spans="1:12" x14ac:dyDescent="0.2">
      <c r="A3" s="105" t="s">
        <v>22</v>
      </c>
      <c r="B3" s="5"/>
    </row>
    <row r="4" spans="1:12" x14ac:dyDescent="0.2">
      <c r="A4" s="7"/>
    </row>
    <row r="5" spans="1:12" x14ac:dyDescent="0.2">
      <c r="A5" s="20" t="s">
        <v>9</v>
      </c>
      <c r="B5" s="25" t="s">
        <v>61</v>
      </c>
      <c r="H5" s="8" t="s">
        <v>13</v>
      </c>
      <c r="I5" s="9" t="s">
        <v>14</v>
      </c>
      <c r="J5" s="9"/>
      <c r="K5" s="8" t="s">
        <v>20</v>
      </c>
      <c r="L5" s="10">
        <v>0.105</v>
      </c>
    </row>
    <row r="6" spans="1:12" x14ac:dyDescent="0.2">
      <c r="A6" s="20" t="s">
        <v>25</v>
      </c>
      <c r="B6" s="6" t="s">
        <v>47</v>
      </c>
      <c r="H6" s="11"/>
      <c r="I6" s="12" t="s">
        <v>15</v>
      </c>
      <c r="J6" s="12"/>
      <c r="K6" s="11"/>
      <c r="L6" s="13">
        <v>0.21</v>
      </c>
    </row>
    <row r="7" spans="1:12" x14ac:dyDescent="0.2">
      <c r="A7" s="20" t="s">
        <v>62</v>
      </c>
      <c r="B7" s="6" t="s">
        <v>63</v>
      </c>
      <c r="H7" s="11"/>
      <c r="I7" s="12" t="s">
        <v>16</v>
      </c>
      <c r="J7" s="12"/>
      <c r="K7" s="11"/>
      <c r="L7" s="13">
        <v>0.27</v>
      </c>
    </row>
    <row r="8" spans="1:12" x14ac:dyDescent="0.2">
      <c r="A8" s="20" t="s">
        <v>10</v>
      </c>
      <c r="B8" s="106" t="s">
        <v>82</v>
      </c>
      <c r="H8" s="11"/>
      <c r="I8" s="12" t="s">
        <v>17</v>
      </c>
      <c r="J8" s="12"/>
      <c r="K8" s="11"/>
      <c r="L8" s="14"/>
    </row>
    <row r="9" spans="1:12" x14ac:dyDescent="0.2">
      <c r="A9" s="20"/>
      <c r="H9" s="15"/>
      <c r="I9" s="16"/>
      <c r="J9" s="17"/>
      <c r="K9" s="15"/>
      <c r="L9" s="17"/>
    </row>
    <row r="10" spans="1:12" x14ac:dyDescent="0.2">
      <c r="A10" s="23" t="s">
        <v>23</v>
      </c>
      <c r="H10" s="12"/>
      <c r="I10" s="12"/>
      <c r="J10" s="12"/>
    </row>
    <row r="11" spans="1:12" x14ac:dyDescent="0.2">
      <c r="A11" s="20" t="s">
        <v>28</v>
      </c>
      <c r="B11" s="6" t="s">
        <v>0</v>
      </c>
      <c r="H11" s="12"/>
      <c r="I11" s="12"/>
      <c r="J11" s="12"/>
    </row>
    <row r="12" spans="1:12" x14ac:dyDescent="0.2">
      <c r="A12" s="24" t="s">
        <v>21</v>
      </c>
      <c r="B12" s="26" t="s">
        <v>84</v>
      </c>
      <c r="G12" s="12"/>
      <c r="H12" s="12"/>
      <c r="I12" s="12"/>
      <c r="J12" s="12"/>
      <c r="K12" s="12"/>
    </row>
    <row r="13" spans="1:12" x14ac:dyDescent="0.2">
      <c r="A13" s="24" t="s">
        <v>6</v>
      </c>
      <c r="B13" s="12" t="s">
        <v>55</v>
      </c>
      <c r="G13" s="12"/>
      <c r="H13" s="12"/>
      <c r="I13" s="12"/>
      <c r="J13" s="12"/>
      <c r="K13" s="12"/>
    </row>
    <row r="14" spans="1:12" x14ac:dyDescent="0.2">
      <c r="A14" s="24" t="s">
        <v>52</v>
      </c>
      <c r="B14" s="12" t="s">
        <v>58</v>
      </c>
      <c r="G14" s="12"/>
      <c r="H14" s="12"/>
      <c r="I14" s="12"/>
      <c r="J14" s="12"/>
      <c r="K14" s="12"/>
    </row>
    <row r="15" spans="1:12" x14ac:dyDescent="0.2">
      <c r="A15" s="24" t="s">
        <v>7</v>
      </c>
      <c r="B15" s="12" t="s">
        <v>53</v>
      </c>
      <c r="G15" s="12"/>
      <c r="H15" s="12"/>
      <c r="I15" s="12"/>
      <c r="J15" s="12"/>
      <c r="K15" s="12"/>
    </row>
    <row r="16" spans="1:12" x14ac:dyDescent="0.2">
      <c r="G16" s="12"/>
      <c r="H16" s="12"/>
      <c r="I16" s="12"/>
      <c r="J16" s="12"/>
      <c r="K16" s="12"/>
    </row>
    <row r="17" spans="1:6" x14ac:dyDescent="0.2">
      <c r="A17" s="105" t="s">
        <v>49</v>
      </c>
      <c r="B17" s="20"/>
    </row>
    <row r="19" spans="1:6" x14ac:dyDescent="0.2">
      <c r="A19" s="213" t="s">
        <v>24</v>
      </c>
      <c r="B19" s="213" t="s">
        <v>11</v>
      </c>
      <c r="C19" s="213" t="s">
        <v>3</v>
      </c>
      <c r="D19" s="213" t="s">
        <v>54</v>
      </c>
      <c r="E19" s="213" t="s">
        <v>29</v>
      </c>
      <c r="F19" s="213" t="s">
        <v>60</v>
      </c>
    </row>
    <row r="20" spans="1:6" x14ac:dyDescent="0.2">
      <c r="A20" s="213"/>
      <c r="B20" s="213"/>
      <c r="C20" s="213"/>
      <c r="D20" s="213"/>
      <c r="E20" s="213"/>
      <c r="F20" s="213"/>
    </row>
    <row r="21" spans="1:6" ht="63.75" x14ac:dyDescent="0.2">
      <c r="A21" s="22">
        <v>1</v>
      </c>
      <c r="B21" s="107">
        <v>130</v>
      </c>
      <c r="C21" s="3" t="s">
        <v>59</v>
      </c>
      <c r="D21" s="111" t="s">
        <v>64</v>
      </c>
      <c r="E21" s="107" t="s">
        <v>70</v>
      </c>
      <c r="F21" s="4" t="s">
        <v>76</v>
      </c>
    </row>
    <row r="22" spans="1:6" ht="38.25" x14ac:dyDescent="0.2">
      <c r="A22" s="22">
        <f>+A21+1</f>
        <v>2</v>
      </c>
      <c r="B22" s="107">
        <v>13</v>
      </c>
      <c r="C22" s="3" t="s">
        <v>59</v>
      </c>
      <c r="D22" s="111" t="s">
        <v>65</v>
      </c>
      <c r="E22" s="108" t="s">
        <v>71</v>
      </c>
      <c r="F22" s="4" t="s">
        <v>77</v>
      </c>
    </row>
    <row r="23" spans="1:6" ht="38.25" x14ac:dyDescent="0.2">
      <c r="A23" s="22">
        <f t="shared" ref="A23:A86" si="0">+A22+1</f>
        <v>3</v>
      </c>
      <c r="B23" s="107">
        <v>24</v>
      </c>
      <c r="C23" s="3" t="s">
        <v>59</v>
      </c>
      <c r="D23" s="111" t="s">
        <v>66</v>
      </c>
      <c r="E23" s="108" t="s">
        <v>72</v>
      </c>
      <c r="F23" s="27" t="s">
        <v>78</v>
      </c>
    </row>
    <row r="24" spans="1:6" ht="38.25" x14ac:dyDescent="0.2">
      <c r="A24" s="22">
        <f t="shared" si="0"/>
        <v>4</v>
      </c>
      <c r="B24" s="107">
        <v>130</v>
      </c>
      <c r="C24" s="3" t="s">
        <v>59</v>
      </c>
      <c r="D24" s="111" t="s">
        <v>67</v>
      </c>
      <c r="E24" s="107" t="s">
        <v>73</v>
      </c>
      <c r="F24" s="27" t="s">
        <v>79</v>
      </c>
    </row>
    <row r="25" spans="1:6" ht="38.25" x14ac:dyDescent="0.2">
      <c r="A25" s="22">
        <f t="shared" si="0"/>
        <v>5</v>
      </c>
      <c r="B25" s="107">
        <v>100</v>
      </c>
      <c r="C25" s="3" t="s">
        <v>59</v>
      </c>
      <c r="D25" s="111" t="s">
        <v>68</v>
      </c>
      <c r="E25" s="107" t="s">
        <v>74</v>
      </c>
      <c r="F25" s="27" t="s">
        <v>80</v>
      </c>
    </row>
    <row r="26" spans="1:6" ht="38.25" x14ac:dyDescent="0.2">
      <c r="A26" s="22">
        <f t="shared" si="0"/>
        <v>6</v>
      </c>
      <c r="B26" s="107">
        <v>14</v>
      </c>
      <c r="C26" s="3" t="s">
        <v>59</v>
      </c>
      <c r="D26" s="111" t="s">
        <v>69</v>
      </c>
      <c r="E26" s="107" t="s">
        <v>75</v>
      </c>
      <c r="F26" s="27" t="s">
        <v>81</v>
      </c>
    </row>
    <row r="27" spans="1:6" hidden="1" x14ac:dyDescent="0.2">
      <c r="A27" s="22">
        <f t="shared" si="0"/>
        <v>7</v>
      </c>
      <c r="B27" s="109"/>
      <c r="C27" s="3"/>
      <c r="D27" s="109"/>
      <c r="E27" s="109"/>
      <c r="F27" s="21"/>
    </row>
    <row r="28" spans="1:6" hidden="1" x14ac:dyDescent="0.2">
      <c r="A28" s="22">
        <f t="shared" si="0"/>
        <v>8</v>
      </c>
      <c r="B28" s="109"/>
      <c r="C28" s="3"/>
      <c r="D28" s="109"/>
      <c r="E28" s="109"/>
      <c r="F28" s="21"/>
    </row>
    <row r="29" spans="1:6" hidden="1" x14ac:dyDescent="0.2">
      <c r="A29" s="22">
        <f t="shared" si="0"/>
        <v>9</v>
      </c>
      <c r="B29" s="109"/>
      <c r="C29" s="3"/>
      <c r="D29" s="109"/>
      <c r="E29" s="109"/>
      <c r="F29" s="21"/>
    </row>
    <row r="30" spans="1:6" hidden="1" x14ac:dyDescent="0.2">
      <c r="A30" s="22">
        <f t="shared" si="0"/>
        <v>10</v>
      </c>
      <c r="B30" s="109"/>
      <c r="C30" s="3"/>
      <c r="D30" s="109"/>
      <c r="E30" s="109"/>
      <c r="F30" s="21"/>
    </row>
    <row r="31" spans="1:6" hidden="1" x14ac:dyDescent="0.2">
      <c r="A31" s="22">
        <f t="shared" si="0"/>
        <v>11</v>
      </c>
      <c r="B31" s="109"/>
      <c r="C31" s="3"/>
      <c r="D31" s="109"/>
      <c r="E31" s="109"/>
      <c r="F31" s="21"/>
    </row>
    <row r="32" spans="1:6" hidden="1" x14ac:dyDescent="0.2">
      <c r="A32" s="22">
        <f t="shared" si="0"/>
        <v>12</v>
      </c>
      <c r="B32" s="109"/>
      <c r="C32" s="3"/>
      <c r="D32" s="109"/>
      <c r="E32" s="109"/>
      <c r="F32" s="21"/>
    </row>
    <row r="33" spans="1:6" hidden="1" x14ac:dyDescent="0.2">
      <c r="A33" s="22">
        <f t="shared" si="0"/>
        <v>13</v>
      </c>
      <c r="B33" s="109"/>
      <c r="C33" s="3"/>
      <c r="D33" s="109"/>
      <c r="E33" s="109"/>
      <c r="F33" s="21"/>
    </row>
    <row r="34" spans="1:6" hidden="1" x14ac:dyDescent="0.2">
      <c r="A34" s="22">
        <f t="shared" si="0"/>
        <v>14</v>
      </c>
      <c r="B34" s="109"/>
      <c r="C34" s="3"/>
      <c r="D34" s="109"/>
      <c r="E34" s="109"/>
      <c r="F34" s="21"/>
    </row>
    <row r="35" spans="1:6" hidden="1" x14ac:dyDescent="0.2">
      <c r="A35" s="22">
        <f t="shared" si="0"/>
        <v>15</v>
      </c>
      <c r="B35" s="109"/>
      <c r="C35" s="3"/>
      <c r="D35" s="109"/>
      <c r="E35" s="109"/>
      <c r="F35" s="21"/>
    </row>
    <row r="36" spans="1:6" hidden="1" x14ac:dyDescent="0.2">
      <c r="A36" s="22">
        <f t="shared" si="0"/>
        <v>16</v>
      </c>
      <c r="B36" s="109"/>
      <c r="C36" s="3"/>
      <c r="D36" s="109"/>
      <c r="E36" s="109"/>
      <c r="F36" s="21"/>
    </row>
    <row r="37" spans="1:6" hidden="1" x14ac:dyDescent="0.2">
      <c r="A37" s="22">
        <f t="shared" si="0"/>
        <v>17</v>
      </c>
      <c r="B37" s="109"/>
      <c r="C37" s="3"/>
      <c r="D37" s="109"/>
      <c r="E37" s="109"/>
      <c r="F37" s="21"/>
    </row>
    <row r="38" spans="1:6" hidden="1" x14ac:dyDescent="0.2">
      <c r="A38" s="22">
        <f t="shared" si="0"/>
        <v>18</v>
      </c>
      <c r="B38" s="109"/>
      <c r="C38" s="3"/>
      <c r="D38" s="109"/>
      <c r="E38" s="109"/>
      <c r="F38" s="21"/>
    </row>
    <row r="39" spans="1:6" hidden="1" x14ac:dyDescent="0.2">
      <c r="A39" s="22">
        <f t="shared" si="0"/>
        <v>19</v>
      </c>
      <c r="B39" s="109"/>
      <c r="C39" s="3"/>
      <c r="D39" s="109"/>
      <c r="E39" s="109"/>
      <c r="F39" s="21"/>
    </row>
    <row r="40" spans="1:6" hidden="1" x14ac:dyDescent="0.2">
      <c r="A40" s="22">
        <f t="shared" si="0"/>
        <v>20</v>
      </c>
      <c r="B40" s="109"/>
      <c r="C40" s="3"/>
      <c r="D40" s="109"/>
      <c r="E40" s="109"/>
      <c r="F40" s="21"/>
    </row>
    <row r="41" spans="1:6" hidden="1" x14ac:dyDescent="0.2">
      <c r="A41" s="22">
        <f t="shared" si="0"/>
        <v>21</v>
      </c>
      <c r="B41" s="109"/>
      <c r="C41" s="3"/>
      <c r="D41" s="109"/>
      <c r="E41" s="109"/>
      <c r="F41" s="21"/>
    </row>
    <row r="42" spans="1:6" hidden="1" x14ac:dyDescent="0.2">
      <c r="A42" s="22">
        <f t="shared" si="0"/>
        <v>22</v>
      </c>
      <c r="B42" s="109"/>
      <c r="C42" s="3"/>
      <c r="D42" s="109"/>
      <c r="E42" s="109"/>
      <c r="F42" s="21"/>
    </row>
    <row r="43" spans="1:6" hidden="1" x14ac:dyDescent="0.2">
      <c r="A43" s="22">
        <f t="shared" si="0"/>
        <v>23</v>
      </c>
      <c r="B43" s="109"/>
      <c r="C43" s="3"/>
      <c r="D43" s="109"/>
      <c r="E43" s="109"/>
      <c r="F43" s="21"/>
    </row>
    <row r="44" spans="1:6" hidden="1" x14ac:dyDescent="0.2">
      <c r="A44" s="22">
        <f t="shared" si="0"/>
        <v>24</v>
      </c>
      <c r="B44" s="109"/>
      <c r="C44" s="3"/>
      <c r="D44" s="109"/>
      <c r="E44" s="109"/>
      <c r="F44" s="21"/>
    </row>
    <row r="45" spans="1:6" hidden="1" x14ac:dyDescent="0.2">
      <c r="A45" s="22">
        <f t="shared" si="0"/>
        <v>25</v>
      </c>
      <c r="B45" s="109"/>
      <c r="C45" s="3"/>
      <c r="D45" s="109"/>
      <c r="E45" s="109"/>
      <c r="F45" s="21"/>
    </row>
    <row r="46" spans="1:6" hidden="1" x14ac:dyDescent="0.2">
      <c r="A46" s="22">
        <f t="shared" si="0"/>
        <v>26</v>
      </c>
      <c r="B46" s="109"/>
      <c r="C46" s="3"/>
      <c r="D46" s="109"/>
      <c r="E46" s="109"/>
      <c r="F46" s="21"/>
    </row>
    <row r="47" spans="1:6" hidden="1" x14ac:dyDescent="0.2">
      <c r="A47" s="22">
        <f t="shared" si="0"/>
        <v>27</v>
      </c>
      <c r="B47" s="109"/>
      <c r="C47" s="3"/>
      <c r="D47" s="109"/>
      <c r="E47" s="109"/>
      <c r="F47" s="21"/>
    </row>
    <row r="48" spans="1:6" hidden="1" x14ac:dyDescent="0.2">
      <c r="A48" s="22">
        <f t="shared" si="0"/>
        <v>28</v>
      </c>
      <c r="B48" s="109"/>
      <c r="C48" s="3"/>
      <c r="D48" s="109"/>
      <c r="E48" s="109"/>
      <c r="F48" s="21"/>
    </row>
    <row r="49" spans="1:6" hidden="1" x14ac:dyDescent="0.2">
      <c r="A49" s="22">
        <f t="shared" si="0"/>
        <v>29</v>
      </c>
      <c r="B49" s="109"/>
      <c r="C49" s="3"/>
      <c r="D49" s="109"/>
      <c r="E49" s="109"/>
      <c r="F49" s="21"/>
    </row>
    <row r="50" spans="1:6" hidden="1" x14ac:dyDescent="0.2">
      <c r="A50" s="22">
        <f t="shared" si="0"/>
        <v>30</v>
      </c>
      <c r="B50" s="109"/>
      <c r="C50" s="3"/>
      <c r="D50" s="109"/>
      <c r="E50" s="109"/>
      <c r="F50" s="21"/>
    </row>
    <row r="51" spans="1:6" hidden="1" x14ac:dyDescent="0.2">
      <c r="A51" s="22">
        <f t="shared" si="0"/>
        <v>31</v>
      </c>
      <c r="B51" s="109"/>
      <c r="C51" s="3"/>
      <c r="D51" s="109"/>
      <c r="E51" s="109"/>
      <c r="F51" s="21"/>
    </row>
    <row r="52" spans="1:6" hidden="1" x14ac:dyDescent="0.2">
      <c r="A52" s="22">
        <f t="shared" si="0"/>
        <v>32</v>
      </c>
      <c r="B52" s="109"/>
      <c r="C52" s="3"/>
      <c r="D52" s="109"/>
      <c r="E52" s="109"/>
      <c r="F52" s="21"/>
    </row>
    <row r="53" spans="1:6" hidden="1" x14ac:dyDescent="0.2">
      <c r="A53" s="22">
        <f t="shared" si="0"/>
        <v>33</v>
      </c>
      <c r="B53" s="109"/>
      <c r="C53" s="3"/>
      <c r="D53" s="109"/>
      <c r="E53" s="109"/>
      <c r="F53" s="21"/>
    </row>
    <row r="54" spans="1:6" hidden="1" x14ac:dyDescent="0.2">
      <c r="A54" s="22">
        <f t="shared" si="0"/>
        <v>34</v>
      </c>
      <c r="B54" s="109"/>
      <c r="C54" s="3"/>
      <c r="D54" s="109"/>
      <c r="E54" s="109"/>
      <c r="F54" s="21"/>
    </row>
    <row r="55" spans="1:6" hidden="1" x14ac:dyDescent="0.2">
      <c r="A55" s="22">
        <f t="shared" si="0"/>
        <v>35</v>
      </c>
      <c r="B55" s="109"/>
      <c r="C55" s="3"/>
      <c r="D55" s="109"/>
      <c r="E55" s="109"/>
      <c r="F55" s="21"/>
    </row>
    <row r="56" spans="1:6" hidden="1" x14ac:dyDescent="0.2">
      <c r="A56" s="22">
        <f t="shared" si="0"/>
        <v>36</v>
      </c>
      <c r="B56" s="109"/>
      <c r="C56" s="3"/>
      <c r="D56" s="109"/>
      <c r="E56" s="109"/>
      <c r="F56" s="21"/>
    </row>
    <row r="57" spans="1:6" hidden="1" x14ac:dyDescent="0.2">
      <c r="A57" s="22">
        <f t="shared" si="0"/>
        <v>37</v>
      </c>
      <c r="B57" s="109"/>
      <c r="C57" s="3"/>
      <c r="D57" s="109"/>
      <c r="E57" s="109"/>
      <c r="F57" s="21"/>
    </row>
    <row r="58" spans="1:6" hidden="1" x14ac:dyDescent="0.2">
      <c r="A58" s="22">
        <f t="shared" si="0"/>
        <v>38</v>
      </c>
      <c r="B58" s="109"/>
      <c r="C58" s="3"/>
      <c r="D58" s="109"/>
      <c r="E58" s="109"/>
      <c r="F58" s="21"/>
    </row>
    <row r="59" spans="1:6" hidden="1" x14ac:dyDescent="0.2">
      <c r="A59" s="22">
        <f t="shared" si="0"/>
        <v>39</v>
      </c>
      <c r="B59" s="109"/>
      <c r="C59" s="3"/>
      <c r="D59" s="109"/>
      <c r="E59" s="109"/>
      <c r="F59" s="21"/>
    </row>
    <row r="60" spans="1:6" hidden="1" x14ac:dyDescent="0.2">
      <c r="A60" s="22">
        <f t="shared" si="0"/>
        <v>40</v>
      </c>
      <c r="B60" s="109"/>
      <c r="C60" s="3"/>
      <c r="D60" s="109"/>
      <c r="E60" s="109"/>
      <c r="F60" s="21"/>
    </row>
    <row r="61" spans="1:6" hidden="1" x14ac:dyDescent="0.2">
      <c r="A61" s="22">
        <f t="shared" si="0"/>
        <v>41</v>
      </c>
      <c r="B61" s="109"/>
      <c r="C61" s="3"/>
      <c r="D61" s="109"/>
      <c r="E61" s="109"/>
      <c r="F61" s="21"/>
    </row>
    <row r="62" spans="1:6" hidden="1" x14ac:dyDescent="0.2">
      <c r="A62" s="22">
        <f t="shared" si="0"/>
        <v>42</v>
      </c>
      <c r="B62" s="109"/>
      <c r="C62" s="3"/>
      <c r="D62" s="109"/>
      <c r="E62" s="109"/>
      <c r="F62" s="21"/>
    </row>
    <row r="63" spans="1:6" hidden="1" x14ac:dyDescent="0.2">
      <c r="A63" s="22">
        <f t="shared" si="0"/>
        <v>43</v>
      </c>
      <c r="B63" s="109"/>
      <c r="C63" s="3"/>
      <c r="D63" s="109"/>
      <c r="E63" s="109"/>
      <c r="F63" s="21"/>
    </row>
    <row r="64" spans="1:6" hidden="1" x14ac:dyDescent="0.2">
      <c r="A64" s="22">
        <f t="shared" si="0"/>
        <v>44</v>
      </c>
      <c r="B64" s="109"/>
      <c r="C64" s="3"/>
      <c r="D64" s="109"/>
      <c r="E64" s="109"/>
      <c r="F64" s="21"/>
    </row>
    <row r="65" spans="1:6" hidden="1" x14ac:dyDescent="0.2">
      <c r="A65" s="22">
        <f t="shared" si="0"/>
        <v>45</v>
      </c>
      <c r="B65" s="109"/>
      <c r="C65" s="3"/>
      <c r="D65" s="109"/>
      <c r="E65" s="109"/>
      <c r="F65" s="21"/>
    </row>
    <row r="66" spans="1:6" hidden="1" x14ac:dyDescent="0.2">
      <c r="A66" s="22">
        <f t="shared" si="0"/>
        <v>46</v>
      </c>
      <c r="B66" s="109"/>
      <c r="C66" s="3"/>
      <c r="D66" s="109"/>
      <c r="E66" s="109"/>
      <c r="F66" s="21"/>
    </row>
    <row r="67" spans="1:6" hidden="1" x14ac:dyDescent="0.2">
      <c r="A67" s="22">
        <f t="shared" si="0"/>
        <v>47</v>
      </c>
      <c r="B67" s="109"/>
      <c r="C67" s="3"/>
      <c r="D67" s="109"/>
      <c r="E67" s="109"/>
      <c r="F67" s="21"/>
    </row>
    <row r="68" spans="1:6" hidden="1" x14ac:dyDescent="0.2">
      <c r="A68" s="22">
        <f t="shared" si="0"/>
        <v>48</v>
      </c>
      <c r="B68" s="109"/>
      <c r="C68" s="3"/>
      <c r="D68" s="109"/>
      <c r="E68" s="109"/>
      <c r="F68" s="21"/>
    </row>
    <row r="69" spans="1:6" hidden="1" x14ac:dyDescent="0.2">
      <c r="A69" s="22">
        <f t="shared" si="0"/>
        <v>49</v>
      </c>
      <c r="B69" s="109"/>
      <c r="C69" s="3"/>
      <c r="D69" s="109"/>
      <c r="E69" s="109"/>
      <c r="F69" s="21"/>
    </row>
    <row r="70" spans="1:6" hidden="1" x14ac:dyDescent="0.2">
      <c r="A70" s="22">
        <f t="shared" si="0"/>
        <v>50</v>
      </c>
      <c r="B70" s="109"/>
      <c r="C70" s="3"/>
      <c r="D70" s="109"/>
      <c r="E70" s="109"/>
      <c r="F70" s="21"/>
    </row>
    <row r="71" spans="1:6" hidden="1" x14ac:dyDescent="0.2">
      <c r="A71" s="22">
        <f t="shared" si="0"/>
        <v>51</v>
      </c>
      <c r="B71" s="109"/>
      <c r="C71" s="3"/>
      <c r="D71" s="109"/>
      <c r="E71" s="109"/>
      <c r="F71" s="21"/>
    </row>
    <row r="72" spans="1:6" hidden="1" x14ac:dyDescent="0.2">
      <c r="A72" s="22">
        <f t="shared" si="0"/>
        <v>52</v>
      </c>
      <c r="B72" s="109"/>
      <c r="C72" s="3"/>
      <c r="D72" s="109"/>
      <c r="E72" s="109"/>
      <c r="F72" s="21"/>
    </row>
    <row r="73" spans="1:6" hidden="1" x14ac:dyDescent="0.2">
      <c r="A73" s="22">
        <f t="shared" si="0"/>
        <v>53</v>
      </c>
      <c r="B73" s="109"/>
      <c r="C73" s="3"/>
      <c r="D73" s="109"/>
      <c r="E73" s="109"/>
      <c r="F73" s="21"/>
    </row>
    <row r="74" spans="1:6" hidden="1" x14ac:dyDescent="0.2">
      <c r="A74" s="22">
        <f t="shared" si="0"/>
        <v>54</v>
      </c>
      <c r="B74" s="109"/>
      <c r="C74" s="3"/>
      <c r="D74" s="109"/>
      <c r="E74" s="109"/>
      <c r="F74" s="21"/>
    </row>
    <row r="75" spans="1:6" hidden="1" x14ac:dyDescent="0.2">
      <c r="A75" s="22">
        <f t="shared" si="0"/>
        <v>55</v>
      </c>
      <c r="B75" s="109"/>
      <c r="C75" s="3"/>
      <c r="D75" s="109"/>
      <c r="E75" s="109"/>
      <c r="F75" s="21"/>
    </row>
    <row r="76" spans="1:6" hidden="1" x14ac:dyDescent="0.2">
      <c r="A76" s="22">
        <f t="shared" si="0"/>
        <v>56</v>
      </c>
      <c r="B76" s="109"/>
      <c r="C76" s="3"/>
      <c r="D76" s="109"/>
      <c r="E76" s="109"/>
      <c r="F76" s="21"/>
    </row>
    <row r="77" spans="1:6" hidden="1" x14ac:dyDescent="0.2">
      <c r="A77" s="22">
        <f t="shared" si="0"/>
        <v>57</v>
      </c>
      <c r="B77" s="109"/>
      <c r="C77" s="3"/>
      <c r="D77" s="109"/>
      <c r="E77" s="109"/>
      <c r="F77" s="21"/>
    </row>
    <row r="78" spans="1:6" hidden="1" x14ac:dyDescent="0.2">
      <c r="A78" s="22">
        <f t="shared" si="0"/>
        <v>58</v>
      </c>
      <c r="B78" s="109"/>
      <c r="C78" s="3"/>
      <c r="D78" s="109"/>
      <c r="E78" s="109"/>
      <c r="F78" s="21"/>
    </row>
    <row r="79" spans="1:6" hidden="1" x14ac:dyDescent="0.2">
      <c r="A79" s="22">
        <f t="shared" si="0"/>
        <v>59</v>
      </c>
      <c r="B79" s="109"/>
      <c r="C79" s="3"/>
      <c r="D79" s="109"/>
      <c r="E79" s="109"/>
      <c r="F79" s="21"/>
    </row>
    <row r="80" spans="1:6" hidden="1" x14ac:dyDescent="0.2">
      <c r="A80" s="22">
        <f t="shared" si="0"/>
        <v>60</v>
      </c>
      <c r="B80" s="109"/>
      <c r="C80" s="3"/>
      <c r="D80" s="109"/>
      <c r="E80" s="109"/>
      <c r="F80" s="21"/>
    </row>
    <row r="81" spans="1:6" hidden="1" x14ac:dyDescent="0.2">
      <c r="A81" s="22">
        <f t="shared" si="0"/>
        <v>61</v>
      </c>
      <c r="B81" s="109"/>
      <c r="C81" s="3"/>
      <c r="D81" s="109"/>
      <c r="E81" s="109"/>
      <c r="F81" s="21"/>
    </row>
    <row r="82" spans="1:6" hidden="1" x14ac:dyDescent="0.2">
      <c r="A82" s="22">
        <f t="shared" si="0"/>
        <v>62</v>
      </c>
      <c r="B82" s="109"/>
      <c r="C82" s="3"/>
      <c r="D82" s="109"/>
      <c r="E82" s="109"/>
      <c r="F82" s="21"/>
    </row>
    <row r="83" spans="1:6" hidden="1" x14ac:dyDescent="0.2">
      <c r="A83" s="22">
        <f t="shared" si="0"/>
        <v>63</v>
      </c>
      <c r="B83" s="109"/>
      <c r="C83" s="3"/>
      <c r="D83" s="109"/>
      <c r="E83" s="109"/>
      <c r="F83" s="21"/>
    </row>
    <row r="84" spans="1:6" hidden="1" x14ac:dyDescent="0.2">
      <c r="A84" s="22">
        <f t="shared" si="0"/>
        <v>64</v>
      </c>
      <c r="B84" s="109"/>
      <c r="C84" s="3"/>
      <c r="D84" s="109"/>
      <c r="E84" s="109"/>
      <c r="F84" s="21"/>
    </row>
    <row r="85" spans="1:6" hidden="1" x14ac:dyDescent="0.2">
      <c r="A85" s="22">
        <f t="shared" si="0"/>
        <v>65</v>
      </c>
      <c r="B85" s="109"/>
      <c r="C85" s="3"/>
      <c r="D85" s="109"/>
      <c r="E85" s="109"/>
      <c r="F85" s="21"/>
    </row>
    <row r="86" spans="1:6" hidden="1" x14ac:dyDescent="0.2">
      <c r="A86" s="22">
        <f t="shared" si="0"/>
        <v>66</v>
      </c>
      <c r="B86" s="109"/>
      <c r="C86" s="3"/>
      <c r="D86" s="109"/>
      <c r="E86" s="109"/>
      <c r="F86" s="21"/>
    </row>
    <row r="87" spans="1:6" hidden="1" x14ac:dyDescent="0.2">
      <c r="A87" s="22">
        <f t="shared" ref="A87:A150" si="1">+A86+1</f>
        <v>67</v>
      </c>
      <c r="B87" s="109"/>
      <c r="C87" s="3"/>
      <c r="D87" s="109"/>
      <c r="E87" s="109"/>
      <c r="F87" s="21"/>
    </row>
    <row r="88" spans="1:6" hidden="1" x14ac:dyDescent="0.2">
      <c r="A88" s="22">
        <f t="shared" si="1"/>
        <v>68</v>
      </c>
      <c r="B88" s="109"/>
      <c r="C88" s="3"/>
      <c r="D88" s="109"/>
      <c r="E88" s="109"/>
      <c r="F88" s="21"/>
    </row>
    <row r="89" spans="1:6" hidden="1" x14ac:dyDescent="0.2">
      <c r="A89" s="22">
        <f t="shared" si="1"/>
        <v>69</v>
      </c>
      <c r="B89" s="109"/>
      <c r="C89" s="3"/>
      <c r="D89" s="109"/>
      <c r="E89" s="109"/>
      <c r="F89" s="21"/>
    </row>
    <row r="90" spans="1:6" hidden="1" x14ac:dyDescent="0.2">
      <c r="A90" s="22">
        <f t="shared" si="1"/>
        <v>70</v>
      </c>
      <c r="B90" s="109"/>
      <c r="C90" s="3"/>
      <c r="D90" s="109"/>
      <c r="E90" s="109"/>
      <c r="F90" s="21"/>
    </row>
    <row r="91" spans="1:6" hidden="1" x14ac:dyDescent="0.2">
      <c r="A91" s="22">
        <f t="shared" si="1"/>
        <v>71</v>
      </c>
      <c r="B91" s="109"/>
      <c r="C91" s="3"/>
      <c r="D91" s="109"/>
      <c r="E91" s="109"/>
      <c r="F91" s="21"/>
    </row>
    <row r="92" spans="1:6" hidden="1" x14ac:dyDescent="0.2">
      <c r="A92" s="22">
        <f t="shared" si="1"/>
        <v>72</v>
      </c>
      <c r="B92" s="109"/>
      <c r="C92" s="3"/>
      <c r="D92" s="109"/>
      <c r="E92" s="109"/>
      <c r="F92" s="21"/>
    </row>
    <row r="93" spans="1:6" hidden="1" x14ac:dyDescent="0.2">
      <c r="A93" s="22">
        <f t="shared" si="1"/>
        <v>73</v>
      </c>
      <c r="B93" s="109"/>
      <c r="C93" s="3"/>
      <c r="D93" s="109"/>
      <c r="E93" s="109"/>
      <c r="F93" s="21"/>
    </row>
    <row r="94" spans="1:6" hidden="1" x14ac:dyDescent="0.2">
      <c r="A94" s="22">
        <f t="shared" si="1"/>
        <v>74</v>
      </c>
      <c r="B94" s="109"/>
      <c r="C94" s="3"/>
      <c r="D94" s="109"/>
      <c r="E94" s="109"/>
      <c r="F94" s="21"/>
    </row>
    <row r="95" spans="1:6" hidden="1" x14ac:dyDescent="0.2">
      <c r="A95" s="22">
        <f t="shared" si="1"/>
        <v>75</v>
      </c>
      <c r="B95" s="109"/>
      <c r="C95" s="3"/>
      <c r="D95" s="109"/>
      <c r="E95" s="109"/>
      <c r="F95" s="21"/>
    </row>
    <row r="96" spans="1:6" hidden="1" x14ac:dyDescent="0.2">
      <c r="A96" s="22">
        <f t="shared" si="1"/>
        <v>76</v>
      </c>
      <c r="B96" s="109"/>
      <c r="C96" s="3"/>
      <c r="D96" s="109"/>
      <c r="E96" s="109"/>
      <c r="F96" s="21"/>
    </row>
    <row r="97" spans="1:6" hidden="1" x14ac:dyDescent="0.2">
      <c r="A97" s="22">
        <f t="shared" si="1"/>
        <v>77</v>
      </c>
      <c r="B97" s="109"/>
      <c r="C97" s="3"/>
      <c r="D97" s="109"/>
      <c r="E97" s="109"/>
      <c r="F97" s="21"/>
    </row>
    <row r="98" spans="1:6" hidden="1" x14ac:dyDescent="0.2">
      <c r="A98" s="22">
        <f t="shared" si="1"/>
        <v>78</v>
      </c>
      <c r="B98" s="109"/>
      <c r="C98" s="3"/>
      <c r="D98" s="109"/>
      <c r="E98" s="109"/>
      <c r="F98" s="21"/>
    </row>
    <row r="99" spans="1:6" hidden="1" x14ac:dyDescent="0.2">
      <c r="A99" s="22">
        <f t="shared" si="1"/>
        <v>79</v>
      </c>
      <c r="B99" s="109"/>
      <c r="C99" s="3"/>
      <c r="D99" s="109"/>
      <c r="E99" s="109"/>
      <c r="F99" s="21"/>
    </row>
    <row r="100" spans="1:6" hidden="1" x14ac:dyDescent="0.2">
      <c r="A100" s="22">
        <f t="shared" si="1"/>
        <v>80</v>
      </c>
      <c r="B100" s="109"/>
      <c r="C100" s="3"/>
      <c r="D100" s="109"/>
      <c r="E100" s="109"/>
      <c r="F100" s="21"/>
    </row>
    <row r="101" spans="1:6" hidden="1" x14ac:dyDescent="0.2">
      <c r="A101" s="22">
        <f t="shared" si="1"/>
        <v>81</v>
      </c>
      <c r="B101" s="109"/>
      <c r="C101" s="3"/>
      <c r="D101" s="109"/>
      <c r="E101" s="109"/>
      <c r="F101" s="21"/>
    </row>
    <row r="102" spans="1:6" hidden="1" x14ac:dyDescent="0.2">
      <c r="A102" s="22">
        <f t="shared" si="1"/>
        <v>82</v>
      </c>
      <c r="B102" s="109"/>
      <c r="C102" s="3"/>
      <c r="D102" s="109"/>
      <c r="E102" s="109"/>
      <c r="F102" s="21"/>
    </row>
    <row r="103" spans="1:6" hidden="1" x14ac:dyDescent="0.2">
      <c r="A103" s="22">
        <f t="shared" si="1"/>
        <v>83</v>
      </c>
      <c r="B103" s="109"/>
      <c r="C103" s="3"/>
      <c r="D103" s="109"/>
      <c r="E103" s="109"/>
      <c r="F103" s="21"/>
    </row>
    <row r="104" spans="1:6" hidden="1" x14ac:dyDescent="0.2">
      <c r="A104" s="22">
        <f t="shared" si="1"/>
        <v>84</v>
      </c>
      <c r="B104" s="109"/>
      <c r="C104" s="3"/>
      <c r="D104" s="109"/>
      <c r="E104" s="109"/>
      <c r="F104" s="21"/>
    </row>
    <row r="105" spans="1:6" hidden="1" x14ac:dyDescent="0.2">
      <c r="A105" s="22">
        <f t="shared" si="1"/>
        <v>85</v>
      </c>
      <c r="B105" s="109"/>
      <c r="C105" s="3"/>
      <c r="D105" s="109"/>
      <c r="E105" s="109"/>
      <c r="F105" s="21"/>
    </row>
    <row r="106" spans="1:6" hidden="1" x14ac:dyDescent="0.2">
      <c r="A106" s="22">
        <f t="shared" si="1"/>
        <v>86</v>
      </c>
      <c r="B106" s="109"/>
      <c r="C106" s="3"/>
      <c r="D106" s="109"/>
      <c r="E106" s="109"/>
      <c r="F106" s="21"/>
    </row>
    <row r="107" spans="1:6" hidden="1" x14ac:dyDescent="0.2">
      <c r="A107" s="22">
        <f t="shared" si="1"/>
        <v>87</v>
      </c>
      <c r="B107" s="109"/>
      <c r="C107" s="3"/>
      <c r="D107" s="109"/>
      <c r="E107" s="109"/>
      <c r="F107" s="21"/>
    </row>
    <row r="108" spans="1:6" hidden="1" x14ac:dyDescent="0.2">
      <c r="A108" s="22">
        <f t="shared" si="1"/>
        <v>88</v>
      </c>
      <c r="B108" s="109"/>
      <c r="C108" s="3"/>
      <c r="D108" s="109"/>
      <c r="E108" s="109"/>
      <c r="F108" s="21"/>
    </row>
    <row r="109" spans="1:6" ht="16.5" hidden="1" customHeight="1" x14ac:dyDescent="0.2">
      <c r="A109" s="22">
        <f t="shared" si="1"/>
        <v>89</v>
      </c>
      <c r="B109" s="109"/>
      <c r="C109" s="3"/>
      <c r="D109" s="109"/>
      <c r="E109" s="110"/>
      <c r="F109" s="21"/>
    </row>
    <row r="110" spans="1:6" hidden="1" x14ac:dyDescent="0.2">
      <c r="A110" s="22">
        <f t="shared" si="1"/>
        <v>90</v>
      </c>
      <c r="B110" s="109"/>
      <c r="C110" s="3"/>
      <c r="D110" s="109"/>
      <c r="E110" s="109"/>
      <c r="F110" s="21"/>
    </row>
    <row r="111" spans="1:6" hidden="1" x14ac:dyDescent="0.2">
      <c r="A111" s="22">
        <f t="shared" si="1"/>
        <v>91</v>
      </c>
      <c r="B111" s="109"/>
      <c r="C111" s="3"/>
      <c r="D111" s="109"/>
      <c r="E111" s="109"/>
      <c r="F111" s="21"/>
    </row>
    <row r="112" spans="1:6" hidden="1" x14ac:dyDescent="0.2">
      <c r="A112" s="22">
        <f t="shared" si="1"/>
        <v>92</v>
      </c>
      <c r="B112" s="109"/>
      <c r="C112" s="3"/>
      <c r="D112" s="109"/>
      <c r="E112" s="109"/>
      <c r="F112" s="21"/>
    </row>
    <row r="113" spans="1:6" hidden="1" x14ac:dyDescent="0.2">
      <c r="A113" s="22">
        <f t="shared" si="1"/>
        <v>93</v>
      </c>
      <c r="B113" s="109"/>
      <c r="C113" s="3"/>
      <c r="D113" s="109"/>
      <c r="E113" s="109"/>
      <c r="F113" s="21"/>
    </row>
    <row r="114" spans="1:6" hidden="1" x14ac:dyDescent="0.2">
      <c r="A114" s="22">
        <f t="shared" si="1"/>
        <v>94</v>
      </c>
      <c r="B114" s="109"/>
      <c r="C114" s="3"/>
      <c r="D114" s="109"/>
      <c r="E114" s="109"/>
      <c r="F114" s="21"/>
    </row>
    <row r="115" spans="1:6" hidden="1" x14ac:dyDescent="0.2">
      <c r="A115" s="22">
        <f t="shared" si="1"/>
        <v>95</v>
      </c>
      <c r="B115" s="109"/>
      <c r="C115" s="3"/>
      <c r="D115" s="109"/>
      <c r="E115" s="109"/>
      <c r="F115" s="21"/>
    </row>
    <row r="116" spans="1:6" hidden="1" x14ac:dyDescent="0.2">
      <c r="A116" s="22">
        <f t="shared" si="1"/>
        <v>96</v>
      </c>
      <c r="B116" s="109"/>
      <c r="C116" s="3"/>
      <c r="D116" s="109"/>
      <c r="E116" s="109"/>
      <c r="F116" s="21"/>
    </row>
    <row r="117" spans="1:6" hidden="1" x14ac:dyDescent="0.2">
      <c r="A117" s="22">
        <f t="shared" si="1"/>
        <v>97</v>
      </c>
      <c r="B117" s="109"/>
      <c r="C117" s="3"/>
      <c r="D117" s="109"/>
      <c r="E117" s="109"/>
      <c r="F117" s="21"/>
    </row>
    <row r="118" spans="1:6" hidden="1" x14ac:dyDescent="0.2">
      <c r="A118" s="22">
        <f t="shared" si="1"/>
        <v>98</v>
      </c>
      <c r="B118" s="109"/>
      <c r="C118" s="3"/>
      <c r="D118" s="109"/>
      <c r="E118" s="109"/>
      <c r="F118" s="21"/>
    </row>
    <row r="119" spans="1:6" hidden="1" x14ac:dyDescent="0.2">
      <c r="A119" s="22">
        <f t="shared" si="1"/>
        <v>99</v>
      </c>
      <c r="B119" s="109"/>
      <c r="C119" s="3"/>
      <c r="D119" s="109"/>
      <c r="E119" s="109"/>
      <c r="F119" s="21"/>
    </row>
    <row r="120" spans="1:6" hidden="1" x14ac:dyDescent="0.2">
      <c r="A120" s="22">
        <f t="shared" si="1"/>
        <v>100</v>
      </c>
      <c r="B120" s="109"/>
      <c r="C120" s="3"/>
      <c r="D120" s="109"/>
      <c r="E120" s="109"/>
      <c r="F120" s="21"/>
    </row>
    <row r="121" spans="1:6" hidden="1" x14ac:dyDescent="0.2">
      <c r="A121" s="22">
        <f t="shared" si="1"/>
        <v>101</v>
      </c>
      <c r="B121" s="109"/>
      <c r="C121" s="3"/>
      <c r="D121" s="109"/>
      <c r="E121" s="109"/>
      <c r="F121" s="21"/>
    </row>
    <row r="122" spans="1:6" hidden="1" x14ac:dyDescent="0.2">
      <c r="A122" s="22">
        <f t="shared" si="1"/>
        <v>102</v>
      </c>
      <c r="B122" s="109"/>
      <c r="C122" s="3"/>
      <c r="D122" s="109"/>
      <c r="E122" s="109"/>
      <c r="F122" s="21"/>
    </row>
    <row r="123" spans="1:6" hidden="1" x14ac:dyDescent="0.2">
      <c r="A123" s="22">
        <f t="shared" si="1"/>
        <v>103</v>
      </c>
      <c r="B123" s="109"/>
      <c r="C123" s="3"/>
      <c r="D123" s="109"/>
      <c r="E123" s="109"/>
      <c r="F123" s="21"/>
    </row>
    <row r="124" spans="1:6" hidden="1" x14ac:dyDescent="0.2">
      <c r="A124" s="22">
        <f t="shared" si="1"/>
        <v>104</v>
      </c>
      <c r="B124" s="109"/>
      <c r="C124" s="3"/>
      <c r="D124" s="109"/>
      <c r="E124" s="109"/>
      <c r="F124" s="21"/>
    </row>
    <row r="125" spans="1:6" hidden="1" x14ac:dyDescent="0.2">
      <c r="A125" s="22">
        <f t="shared" si="1"/>
        <v>105</v>
      </c>
      <c r="B125" s="109"/>
      <c r="C125" s="3"/>
      <c r="D125" s="109"/>
      <c r="E125" s="109"/>
      <c r="F125" s="21"/>
    </row>
    <row r="126" spans="1:6" hidden="1" x14ac:dyDescent="0.2">
      <c r="A126" s="22">
        <f t="shared" si="1"/>
        <v>106</v>
      </c>
      <c r="B126" s="109"/>
      <c r="C126" s="3"/>
      <c r="D126" s="109"/>
      <c r="E126" s="109"/>
      <c r="F126" s="21"/>
    </row>
    <row r="127" spans="1:6" hidden="1" x14ac:dyDescent="0.2">
      <c r="A127" s="22">
        <f t="shared" si="1"/>
        <v>107</v>
      </c>
      <c r="B127" s="109"/>
      <c r="C127" s="3"/>
      <c r="D127" s="109"/>
      <c r="E127" s="109"/>
      <c r="F127" s="21"/>
    </row>
    <row r="128" spans="1:6" hidden="1" x14ac:dyDescent="0.2">
      <c r="A128" s="22">
        <f t="shared" si="1"/>
        <v>108</v>
      </c>
      <c r="B128" s="109"/>
      <c r="C128" s="3"/>
      <c r="D128" s="109"/>
      <c r="E128" s="109"/>
      <c r="F128" s="21"/>
    </row>
    <row r="129" spans="1:6" hidden="1" x14ac:dyDescent="0.2">
      <c r="A129" s="22">
        <f t="shared" si="1"/>
        <v>109</v>
      </c>
      <c r="B129" s="109"/>
      <c r="C129" s="3"/>
      <c r="D129" s="109"/>
      <c r="E129" s="109"/>
      <c r="F129" s="21"/>
    </row>
    <row r="130" spans="1:6" hidden="1" x14ac:dyDescent="0.2">
      <c r="A130" s="22">
        <f t="shared" si="1"/>
        <v>110</v>
      </c>
      <c r="B130" s="109"/>
      <c r="C130" s="3"/>
      <c r="D130" s="109"/>
      <c r="E130" s="109"/>
      <c r="F130" s="21"/>
    </row>
    <row r="131" spans="1:6" hidden="1" x14ac:dyDescent="0.2">
      <c r="A131" s="22">
        <f t="shared" si="1"/>
        <v>111</v>
      </c>
      <c r="B131" s="109"/>
      <c r="C131" s="3"/>
      <c r="D131" s="109"/>
      <c r="E131" s="109"/>
      <c r="F131" s="21"/>
    </row>
    <row r="132" spans="1:6" hidden="1" x14ac:dyDescent="0.2">
      <c r="A132" s="22">
        <f t="shared" si="1"/>
        <v>112</v>
      </c>
      <c r="B132" s="109"/>
      <c r="C132" s="3"/>
      <c r="D132" s="109"/>
      <c r="E132" s="109"/>
      <c r="F132" s="21"/>
    </row>
    <row r="133" spans="1:6" hidden="1" x14ac:dyDescent="0.2">
      <c r="A133" s="22">
        <f t="shared" si="1"/>
        <v>113</v>
      </c>
      <c r="B133" s="109"/>
      <c r="C133" s="3"/>
      <c r="D133" s="109"/>
      <c r="E133" s="109"/>
      <c r="F133" s="21"/>
    </row>
    <row r="134" spans="1:6" hidden="1" x14ac:dyDescent="0.2">
      <c r="A134" s="22">
        <f t="shared" si="1"/>
        <v>114</v>
      </c>
      <c r="B134" s="109"/>
      <c r="C134" s="3"/>
      <c r="D134" s="109"/>
      <c r="E134" s="109"/>
      <c r="F134" s="21"/>
    </row>
    <row r="135" spans="1:6" hidden="1" x14ac:dyDescent="0.2">
      <c r="A135" s="22">
        <f t="shared" si="1"/>
        <v>115</v>
      </c>
      <c r="B135" s="109"/>
      <c r="C135" s="3"/>
      <c r="D135" s="109"/>
      <c r="E135" s="109"/>
      <c r="F135" s="21"/>
    </row>
    <row r="136" spans="1:6" hidden="1" x14ac:dyDescent="0.2">
      <c r="A136" s="22">
        <f t="shared" si="1"/>
        <v>116</v>
      </c>
      <c r="B136" s="109"/>
      <c r="C136" s="3"/>
      <c r="D136" s="109"/>
      <c r="E136" s="109"/>
      <c r="F136" s="21"/>
    </row>
    <row r="137" spans="1:6" hidden="1" x14ac:dyDescent="0.2">
      <c r="A137" s="22">
        <f t="shared" si="1"/>
        <v>117</v>
      </c>
      <c r="B137" s="109"/>
      <c r="C137" s="3"/>
      <c r="D137" s="109"/>
      <c r="E137" s="109"/>
      <c r="F137" s="21"/>
    </row>
    <row r="138" spans="1:6" hidden="1" x14ac:dyDescent="0.2">
      <c r="A138" s="22">
        <f t="shared" si="1"/>
        <v>118</v>
      </c>
      <c r="B138" s="109"/>
      <c r="C138" s="3"/>
      <c r="D138" s="109"/>
      <c r="E138" s="109"/>
      <c r="F138" s="21"/>
    </row>
    <row r="139" spans="1:6" hidden="1" x14ac:dyDescent="0.2">
      <c r="A139" s="22">
        <f t="shared" si="1"/>
        <v>119</v>
      </c>
      <c r="B139" s="109"/>
      <c r="C139" s="3"/>
      <c r="D139" s="109"/>
      <c r="E139" s="109"/>
      <c r="F139" s="21"/>
    </row>
    <row r="140" spans="1:6" hidden="1" x14ac:dyDescent="0.2">
      <c r="A140" s="22">
        <f t="shared" si="1"/>
        <v>120</v>
      </c>
      <c r="B140" s="109"/>
      <c r="C140" s="3"/>
      <c r="D140" s="109"/>
      <c r="E140" s="109"/>
      <c r="F140" s="21"/>
    </row>
    <row r="141" spans="1:6" hidden="1" x14ac:dyDescent="0.2">
      <c r="A141" s="22">
        <f t="shared" si="1"/>
        <v>121</v>
      </c>
      <c r="B141" s="109"/>
      <c r="C141" s="3"/>
      <c r="D141" s="109"/>
      <c r="E141" s="109"/>
      <c r="F141" s="21"/>
    </row>
    <row r="142" spans="1:6" hidden="1" x14ac:dyDescent="0.2">
      <c r="A142" s="22">
        <f t="shared" si="1"/>
        <v>122</v>
      </c>
      <c r="B142" s="109"/>
      <c r="C142" s="3"/>
      <c r="D142" s="109"/>
      <c r="E142" s="109"/>
      <c r="F142" s="21"/>
    </row>
    <row r="143" spans="1:6" hidden="1" x14ac:dyDescent="0.2">
      <c r="A143" s="22">
        <f t="shared" si="1"/>
        <v>123</v>
      </c>
      <c r="B143" s="109"/>
      <c r="C143" s="3"/>
      <c r="D143" s="109"/>
      <c r="E143" s="109"/>
      <c r="F143" s="21"/>
    </row>
    <row r="144" spans="1:6" hidden="1" x14ac:dyDescent="0.2">
      <c r="A144" s="22">
        <f t="shared" si="1"/>
        <v>124</v>
      </c>
      <c r="B144" s="109"/>
      <c r="C144" s="3"/>
      <c r="D144" s="109"/>
      <c r="E144" s="109"/>
      <c r="F144" s="21"/>
    </row>
    <row r="145" spans="1:6" hidden="1" x14ac:dyDescent="0.2">
      <c r="A145" s="22">
        <f t="shared" si="1"/>
        <v>125</v>
      </c>
      <c r="B145" s="109"/>
      <c r="C145" s="3"/>
      <c r="D145" s="109"/>
      <c r="E145" s="109"/>
      <c r="F145" s="21"/>
    </row>
    <row r="146" spans="1:6" hidden="1" x14ac:dyDescent="0.2">
      <c r="A146" s="22">
        <f t="shared" si="1"/>
        <v>126</v>
      </c>
      <c r="B146" s="109"/>
      <c r="C146" s="3"/>
      <c r="D146" s="109"/>
      <c r="E146" s="109"/>
      <c r="F146" s="21"/>
    </row>
    <row r="147" spans="1:6" hidden="1" x14ac:dyDescent="0.2">
      <c r="A147" s="22">
        <f t="shared" si="1"/>
        <v>127</v>
      </c>
      <c r="B147" s="109"/>
      <c r="C147" s="3"/>
      <c r="D147" s="109"/>
      <c r="E147" s="109"/>
      <c r="F147" s="21"/>
    </row>
    <row r="148" spans="1:6" hidden="1" x14ac:dyDescent="0.2">
      <c r="A148" s="22">
        <f t="shared" si="1"/>
        <v>128</v>
      </c>
      <c r="B148" s="109"/>
      <c r="C148" s="3"/>
      <c r="D148" s="109"/>
      <c r="E148" s="109"/>
      <c r="F148" s="21"/>
    </row>
    <row r="149" spans="1:6" hidden="1" x14ac:dyDescent="0.2">
      <c r="A149" s="22">
        <f t="shared" si="1"/>
        <v>129</v>
      </c>
      <c r="B149" s="109"/>
      <c r="C149" s="3"/>
      <c r="D149" s="109"/>
      <c r="E149" s="109"/>
      <c r="F149" s="21"/>
    </row>
    <row r="150" spans="1:6" hidden="1" x14ac:dyDescent="0.2">
      <c r="A150" s="22">
        <f t="shared" si="1"/>
        <v>130</v>
      </c>
      <c r="B150" s="109"/>
      <c r="C150" s="3"/>
      <c r="D150" s="109"/>
      <c r="E150" s="109"/>
      <c r="F150" s="21"/>
    </row>
    <row r="151" spans="1:6" hidden="1" x14ac:dyDescent="0.2">
      <c r="A151" s="22">
        <f t="shared" ref="A151:A200" si="2">+A150+1</f>
        <v>131</v>
      </c>
      <c r="B151" s="109"/>
      <c r="C151" s="3"/>
      <c r="D151" s="109"/>
      <c r="E151" s="109"/>
      <c r="F151" s="21"/>
    </row>
    <row r="152" spans="1:6" hidden="1" x14ac:dyDescent="0.2">
      <c r="A152" s="22">
        <f t="shared" si="2"/>
        <v>132</v>
      </c>
      <c r="B152" s="109"/>
      <c r="C152" s="3"/>
      <c r="D152" s="109"/>
      <c r="E152" s="109"/>
      <c r="F152" s="21"/>
    </row>
    <row r="153" spans="1:6" hidden="1" x14ac:dyDescent="0.2">
      <c r="A153" s="22">
        <f t="shared" si="2"/>
        <v>133</v>
      </c>
      <c r="B153" s="109"/>
      <c r="C153" s="3"/>
      <c r="D153" s="109"/>
      <c r="E153" s="109"/>
      <c r="F153" s="21"/>
    </row>
    <row r="154" spans="1:6" hidden="1" x14ac:dyDescent="0.2">
      <c r="A154" s="22">
        <f t="shared" si="2"/>
        <v>134</v>
      </c>
      <c r="B154" s="109"/>
      <c r="C154" s="3"/>
      <c r="D154" s="109"/>
      <c r="E154" s="109"/>
      <c r="F154" s="21"/>
    </row>
    <row r="155" spans="1:6" hidden="1" x14ac:dyDescent="0.2">
      <c r="A155" s="22">
        <f t="shared" si="2"/>
        <v>135</v>
      </c>
      <c r="B155" s="109"/>
      <c r="C155" s="3"/>
      <c r="D155" s="109"/>
      <c r="E155" s="109"/>
      <c r="F155" s="21"/>
    </row>
    <row r="156" spans="1:6" hidden="1" x14ac:dyDescent="0.2">
      <c r="A156" s="22">
        <f t="shared" si="2"/>
        <v>136</v>
      </c>
      <c r="B156" s="109"/>
      <c r="C156" s="3"/>
      <c r="D156" s="109"/>
      <c r="E156" s="109"/>
      <c r="F156" s="21"/>
    </row>
    <row r="157" spans="1:6" hidden="1" x14ac:dyDescent="0.2">
      <c r="A157" s="22">
        <f t="shared" si="2"/>
        <v>137</v>
      </c>
      <c r="B157" s="109"/>
      <c r="C157" s="3"/>
      <c r="D157" s="109"/>
      <c r="E157" s="109"/>
      <c r="F157" s="21"/>
    </row>
    <row r="158" spans="1:6" hidden="1" x14ac:dyDescent="0.2">
      <c r="A158" s="22">
        <f t="shared" si="2"/>
        <v>138</v>
      </c>
      <c r="B158" s="109"/>
      <c r="C158" s="3"/>
      <c r="D158" s="109"/>
      <c r="E158" s="109"/>
      <c r="F158" s="21"/>
    </row>
    <row r="159" spans="1:6" hidden="1" x14ac:dyDescent="0.2">
      <c r="A159" s="22">
        <f t="shared" si="2"/>
        <v>139</v>
      </c>
      <c r="B159" s="109"/>
      <c r="C159" s="3"/>
      <c r="D159" s="109"/>
      <c r="E159" s="109"/>
      <c r="F159" s="21"/>
    </row>
    <row r="160" spans="1:6" hidden="1" x14ac:dyDescent="0.2">
      <c r="A160" s="22">
        <f t="shared" si="2"/>
        <v>140</v>
      </c>
      <c r="B160" s="109"/>
      <c r="C160" s="3"/>
      <c r="D160" s="109"/>
      <c r="E160" s="109"/>
      <c r="F160" s="21"/>
    </row>
    <row r="161" spans="1:6" hidden="1" x14ac:dyDescent="0.2">
      <c r="A161" s="22">
        <f t="shared" si="2"/>
        <v>141</v>
      </c>
      <c r="B161" s="109"/>
      <c r="C161" s="3"/>
      <c r="D161" s="109"/>
      <c r="E161" s="109"/>
      <c r="F161" s="21"/>
    </row>
    <row r="162" spans="1:6" hidden="1" x14ac:dyDescent="0.2">
      <c r="A162" s="22">
        <f t="shared" si="2"/>
        <v>142</v>
      </c>
      <c r="B162" s="109"/>
      <c r="C162" s="3"/>
      <c r="D162" s="109"/>
      <c r="E162" s="109"/>
      <c r="F162" s="21"/>
    </row>
    <row r="163" spans="1:6" hidden="1" x14ac:dyDescent="0.2">
      <c r="A163" s="22">
        <f t="shared" si="2"/>
        <v>143</v>
      </c>
      <c r="B163" s="109"/>
      <c r="C163" s="3"/>
      <c r="D163" s="109"/>
      <c r="E163" s="109"/>
      <c r="F163" s="21"/>
    </row>
    <row r="164" spans="1:6" hidden="1" x14ac:dyDescent="0.2">
      <c r="A164" s="22">
        <f t="shared" si="2"/>
        <v>144</v>
      </c>
      <c r="B164" s="109"/>
      <c r="C164" s="3"/>
      <c r="D164" s="109"/>
      <c r="E164" s="109"/>
      <c r="F164" s="21"/>
    </row>
    <row r="165" spans="1:6" hidden="1" x14ac:dyDescent="0.2">
      <c r="A165" s="22">
        <f t="shared" si="2"/>
        <v>145</v>
      </c>
      <c r="B165" s="109"/>
      <c r="C165" s="3"/>
      <c r="D165" s="109"/>
      <c r="E165" s="109"/>
      <c r="F165" s="21"/>
    </row>
    <row r="166" spans="1:6" hidden="1" x14ac:dyDescent="0.2">
      <c r="A166" s="22">
        <f t="shared" si="2"/>
        <v>146</v>
      </c>
      <c r="B166" s="109"/>
      <c r="C166" s="3"/>
      <c r="D166" s="109"/>
      <c r="E166" s="109"/>
      <c r="F166" s="21"/>
    </row>
    <row r="167" spans="1:6" hidden="1" x14ac:dyDescent="0.2">
      <c r="A167" s="22">
        <f t="shared" si="2"/>
        <v>147</v>
      </c>
      <c r="B167" s="109"/>
      <c r="C167" s="3"/>
      <c r="D167" s="109"/>
      <c r="E167" s="109"/>
      <c r="F167" s="21"/>
    </row>
    <row r="168" spans="1:6" hidden="1" x14ac:dyDescent="0.2">
      <c r="A168" s="22">
        <f t="shared" si="2"/>
        <v>148</v>
      </c>
      <c r="B168" s="109"/>
      <c r="C168" s="3"/>
      <c r="D168" s="109"/>
      <c r="E168" s="109"/>
      <c r="F168" s="21"/>
    </row>
    <row r="169" spans="1:6" hidden="1" x14ac:dyDescent="0.2">
      <c r="A169" s="22">
        <f t="shared" si="2"/>
        <v>149</v>
      </c>
      <c r="B169" s="109"/>
      <c r="C169" s="3"/>
      <c r="D169" s="109"/>
      <c r="E169" s="109"/>
      <c r="F169" s="21"/>
    </row>
    <row r="170" spans="1:6" hidden="1" x14ac:dyDescent="0.2">
      <c r="A170" s="22">
        <f t="shared" si="2"/>
        <v>150</v>
      </c>
      <c r="B170" s="109"/>
      <c r="C170" s="3"/>
      <c r="D170" s="109"/>
      <c r="E170" s="109"/>
      <c r="F170" s="21"/>
    </row>
    <row r="171" spans="1:6" hidden="1" x14ac:dyDescent="0.2">
      <c r="A171" s="22">
        <f t="shared" si="2"/>
        <v>151</v>
      </c>
      <c r="B171" s="109"/>
      <c r="C171" s="3"/>
      <c r="D171" s="109"/>
      <c r="E171" s="109"/>
      <c r="F171" s="21"/>
    </row>
    <row r="172" spans="1:6" hidden="1" x14ac:dyDescent="0.2">
      <c r="A172" s="22">
        <f t="shared" si="2"/>
        <v>152</v>
      </c>
      <c r="B172" s="109"/>
      <c r="C172" s="3"/>
      <c r="D172" s="109"/>
      <c r="E172" s="109"/>
      <c r="F172" s="21"/>
    </row>
    <row r="173" spans="1:6" hidden="1" x14ac:dyDescent="0.2">
      <c r="A173" s="22">
        <f t="shared" si="2"/>
        <v>153</v>
      </c>
      <c r="B173" s="109"/>
      <c r="C173" s="3"/>
      <c r="D173" s="109"/>
      <c r="E173" s="109"/>
      <c r="F173" s="21"/>
    </row>
    <row r="174" spans="1:6" hidden="1" x14ac:dyDescent="0.2">
      <c r="A174" s="22">
        <f t="shared" si="2"/>
        <v>154</v>
      </c>
      <c r="B174" s="109"/>
      <c r="C174" s="3"/>
      <c r="D174" s="109"/>
      <c r="E174" s="109"/>
      <c r="F174" s="21"/>
    </row>
    <row r="175" spans="1:6" hidden="1" x14ac:dyDescent="0.2">
      <c r="A175" s="22">
        <f t="shared" si="2"/>
        <v>155</v>
      </c>
      <c r="B175" s="109"/>
      <c r="C175" s="3"/>
      <c r="D175" s="109"/>
      <c r="E175" s="109"/>
      <c r="F175" s="21"/>
    </row>
    <row r="176" spans="1:6" hidden="1" x14ac:dyDescent="0.2">
      <c r="A176" s="22">
        <f t="shared" si="2"/>
        <v>156</v>
      </c>
      <c r="B176" s="109"/>
      <c r="C176" s="3"/>
      <c r="D176" s="109"/>
      <c r="E176" s="109"/>
      <c r="F176" s="21"/>
    </row>
    <row r="177" spans="1:6" hidden="1" x14ac:dyDescent="0.2">
      <c r="A177" s="22">
        <f t="shared" si="2"/>
        <v>157</v>
      </c>
      <c r="B177" s="109"/>
      <c r="C177" s="3"/>
      <c r="D177" s="109"/>
      <c r="E177" s="109"/>
      <c r="F177" s="21"/>
    </row>
    <row r="178" spans="1:6" hidden="1" x14ac:dyDescent="0.2">
      <c r="A178" s="22">
        <f t="shared" si="2"/>
        <v>158</v>
      </c>
      <c r="B178" s="109"/>
      <c r="C178" s="3"/>
      <c r="D178" s="109"/>
      <c r="E178" s="109"/>
      <c r="F178" s="21"/>
    </row>
    <row r="179" spans="1:6" hidden="1" x14ac:dyDescent="0.2">
      <c r="A179" s="22">
        <f t="shared" si="2"/>
        <v>159</v>
      </c>
      <c r="B179" s="109"/>
      <c r="C179" s="3"/>
      <c r="D179" s="109"/>
      <c r="E179" s="109"/>
      <c r="F179" s="21"/>
    </row>
    <row r="180" spans="1:6" hidden="1" x14ac:dyDescent="0.2">
      <c r="A180" s="22">
        <f t="shared" si="2"/>
        <v>160</v>
      </c>
      <c r="B180" s="109"/>
      <c r="C180" s="3"/>
      <c r="D180" s="109"/>
      <c r="E180" s="109"/>
      <c r="F180" s="21"/>
    </row>
    <row r="181" spans="1:6" hidden="1" x14ac:dyDescent="0.2">
      <c r="A181" s="22">
        <f t="shared" si="2"/>
        <v>161</v>
      </c>
      <c r="B181" s="109"/>
      <c r="C181" s="3"/>
      <c r="D181" s="109"/>
      <c r="E181" s="109"/>
      <c r="F181" s="21"/>
    </row>
    <row r="182" spans="1:6" hidden="1" x14ac:dyDescent="0.2">
      <c r="A182" s="22">
        <f t="shared" si="2"/>
        <v>162</v>
      </c>
      <c r="B182" s="109"/>
      <c r="C182" s="3"/>
      <c r="D182" s="109"/>
      <c r="E182" s="109"/>
      <c r="F182" s="21"/>
    </row>
    <row r="183" spans="1:6" hidden="1" x14ac:dyDescent="0.2">
      <c r="A183" s="22">
        <f t="shared" si="2"/>
        <v>163</v>
      </c>
      <c r="B183" s="109"/>
      <c r="C183" s="3"/>
      <c r="D183" s="109"/>
      <c r="E183" s="109"/>
      <c r="F183" s="21"/>
    </row>
    <row r="184" spans="1:6" hidden="1" x14ac:dyDescent="0.2">
      <c r="A184" s="22">
        <f t="shared" si="2"/>
        <v>164</v>
      </c>
      <c r="B184" s="109"/>
      <c r="C184" s="3"/>
      <c r="D184" s="109"/>
      <c r="E184" s="109"/>
      <c r="F184" s="21"/>
    </row>
    <row r="185" spans="1:6" hidden="1" x14ac:dyDescent="0.2">
      <c r="A185" s="22">
        <f t="shared" si="2"/>
        <v>165</v>
      </c>
      <c r="B185" s="109"/>
      <c r="C185" s="3"/>
      <c r="D185" s="109"/>
      <c r="E185" s="109"/>
      <c r="F185" s="21"/>
    </row>
    <row r="186" spans="1:6" hidden="1" x14ac:dyDescent="0.2">
      <c r="A186" s="22">
        <f t="shared" si="2"/>
        <v>166</v>
      </c>
      <c r="B186" s="109"/>
      <c r="C186" s="3"/>
      <c r="D186" s="109"/>
      <c r="E186" s="109"/>
      <c r="F186" s="21"/>
    </row>
    <row r="187" spans="1:6" hidden="1" x14ac:dyDescent="0.2">
      <c r="A187" s="22">
        <f t="shared" si="2"/>
        <v>167</v>
      </c>
      <c r="B187" s="109"/>
      <c r="C187" s="3"/>
      <c r="D187" s="109"/>
      <c r="E187" s="109"/>
      <c r="F187" s="21"/>
    </row>
    <row r="188" spans="1:6" hidden="1" x14ac:dyDescent="0.2">
      <c r="A188" s="22">
        <f t="shared" si="2"/>
        <v>168</v>
      </c>
      <c r="B188" s="109"/>
      <c r="C188" s="3"/>
      <c r="D188" s="109"/>
      <c r="E188" s="109"/>
      <c r="F188" s="21"/>
    </row>
    <row r="189" spans="1:6" hidden="1" x14ac:dyDescent="0.2">
      <c r="A189" s="22">
        <f t="shared" si="2"/>
        <v>169</v>
      </c>
      <c r="B189" s="2"/>
      <c r="C189" s="3"/>
      <c r="D189" s="4"/>
      <c r="E189" s="21"/>
      <c r="F189" s="21"/>
    </row>
    <row r="190" spans="1:6" hidden="1" x14ac:dyDescent="0.2">
      <c r="A190" s="22">
        <f t="shared" si="2"/>
        <v>170</v>
      </c>
      <c r="B190" s="2"/>
      <c r="C190" s="3"/>
      <c r="D190" s="4"/>
      <c r="E190" s="4"/>
      <c r="F190" s="21"/>
    </row>
    <row r="191" spans="1:6" hidden="1" x14ac:dyDescent="0.2">
      <c r="A191" s="22">
        <f t="shared" si="2"/>
        <v>171</v>
      </c>
      <c r="B191" s="2"/>
      <c r="C191" s="3"/>
      <c r="D191" s="4"/>
      <c r="E191" s="4"/>
      <c r="F191" s="21"/>
    </row>
    <row r="192" spans="1:6" hidden="1" x14ac:dyDescent="0.2">
      <c r="A192" s="22">
        <f t="shared" si="2"/>
        <v>172</v>
      </c>
      <c r="B192" s="2"/>
      <c r="C192" s="3"/>
      <c r="D192" s="4"/>
      <c r="E192" s="4"/>
      <c r="F192" s="21"/>
    </row>
    <row r="193" spans="1:6" hidden="1" x14ac:dyDescent="0.2">
      <c r="A193" s="22">
        <f t="shared" si="2"/>
        <v>173</v>
      </c>
      <c r="B193" s="2"/>
      <c r="C193" s="3"/>
      <c r="D193" s="4"/>
      <c r="E193" s="4"/>
      <c r="F193" s="21"/>
    </row>
    <row r="194" spans="1:6" hidden="1" x14ac:dyDescent="0.2">
      <c r="A194" s="22">
        <f t="shared" si="2"/>
        <v>174</v>
      </c>
      <c r="B194" s="2"/>
      <c r="C194" s="3"/>
      <c r="D194" s="4"/>
      <c r="E194" s="4"/>
      <c r="F194" s="21"/>
    </row>
    <row r="195" spans="1:6" hidden="1" x14ac:dyDescent="0.2">
      <c r="A195" s="22">
        <f t="shared" si="2"/>
        <v>175</v>
      </c>
      <c r="B195" s="2"/>
      <c r="C195" s="3"/>
      <c r="D195" s="4"/>
      <c r="E195" s="4"/>
      <c r="F195" s="21"/>
    </row>
    <row r="196" spans="1:6" hidden="1" x14ac:dyDescent="0.2">
      <c r="A196" s="22">
        <f t="shared" si="2"/>
        <v>176</v>
      </c>
      <c r="B196" s="2"/>
      <c r="C196" s="3"/>
      <c r="D196" s="4"/>
      <c r="E196" s="4"/>
      <c r="F196" s="21"/>
    </row>
    <row r="197" spans="1:6" hidden="1" x14ac:dyDescent="0.2">
      <c r="A197" s="22">
        <f t="shared" si="2"/>
        <v>177</v>
      </c>
      <c r="B197" s="2"/>
      <c r="C197" s="3"/>
      <c r="D197" s="4"/>
      <c r="E197" s="4"/>
      <c r="F197" s="21"/>
    </row>
    <row r="198" spans="1:6" hidden="1" x14ac:dyDescent="0.2">
      <c r="A198" s="22">
        <f t="shared" si="2"/>
        <v>178</v>
      </c>
      <c r="B198" s="2"/>
      <c r="C198" s="3"/>
      <c r="D198" s="4"/>
      <c r="E198" s="4"/>
      <c r="F198" s="21"/>
    </row>
    <row r="199" spans="1:6" hidden="1" x14ac:dyDescent="0.2">
      <c r="A199" s="22">
        <f t="shared" si="2"/>
        <v>179</v>
      </c>
      <c r="B199" s="2"/>
      <c r="C199" s="3"/>
      <c r="D199" s="4"/>
      <c r="E199" s="4"/>
      <c r="F199" s="21"/>
    </row>
    <row r="200" spans="1:6" hidden="1" x14ac:dyDescent="0.2">
      <c r="A200" s="22">
        <f t="shared" si="2"/>
        <v>180</v>
      </c>
      <c r="B200" s="2"/>
      <c r="C200" s="3"/>
      <c r="D200" s="4"/>
      <c r="E200" s="4"/>
      <c r="F200" s="21"/>
    </row>
  </sheetData>
  <sheetProtection algorithmName="SHA-512" hashValue="4AzLyUx3wyiqzBRj6Ff1bhORtaQjW0Gd5Epyjc2Ogw/lpn0mxurMVQE7rDO3b91jNeKnHb0e2FRF0Lsr4PTznw==" saltValue="oqOzyXBtYAU7cHGvMxfKiQ==" spinCount="100000" sheet="1" objects="1" scenarios="1"/>
  <mergeCells count="6">
    <mergeCell ref="F19:F20"/>
    <mergeCell ref="A19:A20"/>
    <mergeCell ref="B19:B20"/>
    <mergeCell ref="C19:C20"/>
    <mergeCell ref="D19:D20"/>
    <mergeCell ref="E19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Planilla Nacional</vt:lpstr>
      <vt:lpstr>Planilla Extranjero</vt:lpstr>
      <vt:lpstr>Completar SOFSE</vt:lpstr>
      <vt:lpstr>'Planilla Extranjero'!Área_de_impresión</vt:lpstr>
      <vt:lpstr>'Planilla Nacional'!Área_de_impresión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2019-07-03T14:22:36Z</dcterms:modified>
</cp:coreProperties>
</file>