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Q:\Gerencia de Contratos\Modo 4 - Compras\Andrea\CD 48-2022 - EX-2022-10075356- -APN-GCO#SOFSE - LIGA DE IMPEDANCIA\Publicación\"/>
    </mc:Choice>
  </mc:AlternateContent>
  <bookViews>
    <workbookView xWindow="-120" yWindow="-120" windowWidth="11640" windowHeight="7875"/>
  </bookViews>
  <sheets>
    <sheet name="Anexo I - Plan. Cotiz." sheetId="3" r:id="rId1"/>
  </sheets>
  <externalReferences>
    <externalReference r:id="rId2"/>
    <externalReference r:id="rId3"/>
  </externalReferences>
  <definedNames>
    <definedName name="_xlnm._FilterDatabase" localSheetId="0" hidden="1">'Anexo I - Plan. Cotiz.'!$A$9:$R$44</definedName>
    <definedName name="Alícuota_de_IVA">'Anexo I - Plan. Cotiz.'!$K$5</definedName>
    <definedName name="_xlnm.Print_Area" localSheetId="0">'Anexo I - Plan. Cotiz.'!$A$2:$S$57</definedName>
    <definedName name="Entregas" localSheetId="0">'Anexo I - Plan. Cotiz.'!$E$8:$J$44</definedName>
    <definedName name="Factor_RR">'[1]Modo 3'!$B$28</definedName>
    <definedName name="k" localSheetId="0">'Anexo I - Plan. Cotiz.'!#REF!</definedName>
    <definedName name="Moneda" localSheetId="0">'Anexo I - Plan. Cotiz.'!#REF!</definedName>
    <definedName name="Moneda">'[2]TB - Anexo I - A. Plan. Cotiz.'!$U$14:$U$16</definedName>
    <definedName name="progreso">#REF!</definedName>
    <definedName name="TC" localSheetId="0">'Anexo I - Plan. Cotiz.'!$M$1</definedName>
    <definedName name="TC">'[2]CC Modo IV PINT'!$K$1</definedName>
    <definedName name="_xlnm.Print_Titles" localSheetId="0">'Anexo I - Plan. Cotiz.'!$2:$9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D10" i="3" l="1"/>
  <c r="K25" i="3" l="1"/>
  <c r="N25" i="3" s="1"/>
  <c r="P25" i="3" s="1"/>
  <c r="D25" i="3"/>
  <c r="K24" i="3"/>
  <c r="N24" i="3" s="1"/>
  <c r="P24" i="3" s="1"/>
  <c r="D24" i="3"/>
  <c r="K23" i="3"/>
  <c r="N23" i="3" s="1"/>
  <c r="P23" i="3" s="1"/>
  <c r="D23" i="3"/>
  <c r="K22" i="3"/>
  <c r="N22" i="3" s="1"/>
  <c r="P22" i="3" s="1"/>
  <c r="D22" i="3"/>
  <c r="K21" i="3"/>
  <c r="N21" i="3" s="1"/>
  <c r="P21" i="3" s="1"/>
  <c r="D21" i="3"/>
  <c r="K20" i="3"/>
  <c r="N20" i="3" s="1"/>
  <c r="P20" i="3" s="1"/>
  <c r="D20" i="3"/>
  <c r="K19" i="3"/>
  <c r="N19" i="3" s="1"/>
  <c r="P19" i="3" s="1"/>
  <c r="D19" i="3"/>
  <c r="R7" i="3" l="1"/>
  <c r="P7" i="3"/>
  <c r="O7" i="3"/>
  <c r="N7" i="3"/>
  <c r="L7" i="3"/>
  <c r="C7" i="3" l="1"/>
  <c r="A55" i="3"/>
  <c r="O53" i="3"/>
  <c r="O52" i="3" s="1"/>
  <c r="A52" i="3"/>
  <c r="O51" i="3"/>
  <c r="A47" i="3"/>
  <c r="R46" i="3"/>
  <c r="A56" i="3" s="1"/>
  <c r="P46" i="3"/>
  <c r="A53" i="3" s="1"/>
  <c r="N46" i="3"/>
  <c r="A48" i="3" s="1"/>
  <c r="A57" i="3" l="1"/>
  <c r="R57" i="3"/>
  <c r="R55" i="3"/>
  <c r="A49" i="3"/>
  <c r="A51" i="3"/>
  <c r="A46" i="3"/>
  <c r="F7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18" i="3"/>
  <c r="D17" i="3"/>
  <c r="D16" i="3"/>
  <c r="D15" i="3"/>
  <c r="D1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18" i="3"/>
  <c r="K17" i="3"/>
  <c r="K16" i="3"/>
  <c r="K15" i="3"/>
  <c r="K14" i="3"/>
  <c r="R56" i="3" l="1"/>
  <c r="I44" i="3"/>
  <c r="D13" i="3"/>
  <c r="D12" i="3"/>
  <c r="D11" i="3"/>
  <c r="N43" i="3" l="1"/>
  <c r="N42" i="3"/>
  <c r="N41" i="3"/>
  <c r="N40" i="3"/>
  <c r="M47" i="3" s="1"/>
  <c r="N39" i="3"/>
  <c r="N38" i="3"/>
  <c r="N37" i="3"/>
  <c r="N36" i="3"/>
  <c r="N35" i="3"/>
  <c r="N34" i="3"/>
  <c r="N33" i="3"/>
  <c r="N32" i="3"/>
  <c r="N31" i="3"/>
  <c r="N30" i="3"/>
  <c r="N29" i="3"/>
  <c r="K12" i="3" l="1"/>
  <c r="N12" i="3" s="1"/>
  <c r="D4" i="3" l="1"/>
  <c r="N26" i="3" l="1"/>
  <c r="P26" i="3" s="1"/>
  <c r="N18" i="3"/>
  <c r="P18" i="3" s="1"/>
  <c r="N17" i="3"/>
  <c r="P17" i="3" s="1"/>
  <c r="N27" i="3"/>
  <c r="P27" i="3" s="1"/>
  <c r="N16" i="3"/>
  <c r="P16" i="3" s="1"/>
  <c r="J44" i="3"/>
  <c r="H44" i="3"/>
  <c r="G44" i="3"/>
  <c r="F44" i="3"/>
  <c r="E44" i="3"/>
  <c r="P43" i="3"/>
  <c r="P42" i="3"/>
  <c r="P41" i="3"/>
  <c r="P40" i="3"/>
  <c r="M49" i="3" s="1"/>
  <c r="M48" i="3" s="1"/>
  <c r="P39" i="3"/>
  <c r="P38" i="3"/>
  <c r="P37" i="3"/>
  <c r="P36" i="3"/>
  <c r="P35" i="3"/>
  <c r="P34" i="3"/>
  <c r="P33" i="3"/>
  <c r="P32" i="3"/>
  <c r="P31" i="3"/>
  <c r="P30" i="3"/>
  <c r="P29" i="3"/>
  <c r="K13" i="3"/>
  <c r="K11" i="3"/>
  <c r="K10" i="3"/>
  <c r="N10" i="3" s="1"/>
  <c r="N15" i="3" l="1"/>
  <c r="P15" i="3" s="1"/>
  <c r="N11" i="3"/>
  <c r="N28" i="3"/>
  <c r="P28" i="3" s="1"/>
  <c r="N13" i="3"/>
  <c r="P13" i="3" s="1"/>
  <c r="N14" i="3"/>
  <c r="P14" i="3" s="1"/>
  <c r="P12" i="3"/>
  <c r="K44" i="3"/>
  <c r="P11" i="3" l="1"/>
  <c r="P10" i="3"/>
</calcChain>
</file>

<file path=xl/sharedStrings.xml><?xml version="1.0" encoding="utf-8"?>
<sst xmlns="http://schemas.openxmlformats.org/spreadsheetml/2006/main" count="49" uniqueCount="48">
  <si>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</si>
  <si>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</si>
  <si>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</si>
  <si>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</si>
  <si>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</si>
  <si>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</si>
  <si>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</si>
  <si>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</si>
  <si>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</si>
  <si>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</si>
  <si>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</si>
  <si>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</si>
  <si>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</si>
  <si>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</si>
  <si>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</si>
  <si>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</si>
  <si>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</si>
  <si>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</si>
  <si>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</si>
  <si>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Item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</si>
  <si>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</si>
  <si>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</si>
  <si>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</si>
  <si>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</si>
  <si>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</si>
  <si>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</si>
  <si>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</si>
  <si>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</si>
  <si>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</si>
  <si>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</si>
  <si>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</si>
  <si>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</si>
  <si>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t>LS03 A3M0</t>
  </si>
  <si>
    <t>Regionales</t>
  </si>
  <si>
    <t>TdC</t>
  </si>
  <si>
    <t>LM01 A2M3</t>
  </si>
  <si>
    <t>Referencias Línea Almacén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</si>
  <si>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</si>
  <si>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</si>
  <si>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POR ESPECIALIDAD</t>
  </si>
  <si>
    <t>MONTOS EXPRESADOS EN LETRAS SEGÚN TIPO DE MONEDA: TOTAL NETO, TOTAL IVA y TOTAL BRUTO</t>
  </si>
  <si>
    <t>CONTRATACIÓN DIRECTA POR COMPULSA ABREVIADA</t>
  </si>
  <si>
    <t>LIGA IMPD 012801-83,3X RTT</t>
  </si>
  <si>
    <t>BS01 A7M2</t>
  </si>
  <si>
    <t>LR01 A4M1</t>
  </si>
  <si>
    <t>LS03 A1M3</t>
  </si>
  <si>
    <t>SM02 A5M0</t>
  </si>
  <si>
    <t>COMPRA CENTRALIZADA – REPUESTOS para SEÑALAMIENTO – IMPEDANCIA
SOLPE 10006835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</si>
</sst>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0.0%"/>
    <numFmt numFmtId="166" formatCode="##\-########\-#"/>
    <numFmt numFmtId="167" formatCode="&quot;On&quot;;&quot;On&quot;;&quot;Off&quot;"/>
    <numFmt numFmtId="168" formatCode="##&quot;/&quot;0000"/>
  </numFmts>
  <fonts count="32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8" fillId="0" borderId="1"/>
    <xf numFmtId="0" fontId="8" fillId="0" borderId="1"/>
    <xf numFmtId="9" fontId="9" fillId="0" borderId="0" applyFont="0" applyFill="0" applyBorder="0" applyAlignment="0" applyProtection="0"/>
  </cellStyleXfs>
  <cellXfs count="140">
    <xf numFmtId="0" fontId="0" fillId="0" borderId="0" xfId="0" applyFont="1" applyAlignment="1"/>
    <xf numFmtId="0" fontId="8" fillId="0" borderId="1" xfId="2"/>
    <xf numFmtId="0" fontId="12" fillId="2" borderId="2" xfId="2" applyFont="1" applyFill="1" applyBorder="1" applyAlignment="1">
      <alignment horizontal="center" vertical="center" wrapText="1"/>
    </xf>
    <xf numFmtId="0" fontId="8" fillId="0" borderId="1" xfId="2" applyAlignment="1">
      <alignment vertical="center"/>
    </xf>
    <xf numFmtId="0" fontId="13" fillId="0" borderId="6" xfId="2" applyFont="1" applyBorder="1" applyAlignment="1">
      <alignment vertical="center" wrapText="1"/>
    </xf>
    <xf numFmtId="0" fontId="13" fillId="0" borderId="6" xfId="2" applyFont="1" applyBorder="1" applyAlignment="1">
      <alignment vertical="center"/>
    </xf>
    <xf numFmtId="0" fontId="13" fillId="0" borderId="1" xfId="2" applyFont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15" xfId="2" applyFont="1" applyBorder="1" applyAlignment="1">
      <alignment vertical="center"/>
    </xf>
    <xf numFmtId="0" fontId="12" fillId="8" borderId="22" xfId="2" applyFont="1" applyFill="1" applyBorder="1" applyAlignment="1">
      <alignment vertical="center"/>
    </xf>
    <xf numFmtId="0" fontId="10" fillId="9" borderId="2" xfId="2" applyFont="1" applyFill="1" applyBorder="1" applyAlignment="1">
      <alignment horizontal="center" vertical="top" wrapText="1"/>
    </xf>
    <xf numFmtId="0" fontId="16" fillId="10" borderId="23" xfId="2" applyFont="1" applyFill="1" applyBorder="1" applyAlignment="1">
      <alignment horizontal="center" vertical="center" textRotation="90" wrapText="1"/>
    </xf>
    <xf numFmtId="0" fontId="17" fillId="11" borderId="24" xfId="2" applyFont="1" applyFill="1" applyBorder="1" applyAlignment="1">
      <alignment horizontal="left" vertical="center" textRotation="90" wrapText="1"/>
    </xf>
    <xf numFmtId="0" fontId="8" fillId="0" borderId="26" xfId="2" applyBorder="1" applyAlignment="1">
      <alignment horizontal="left"/>
    </xf>
    <xf numFmtId="3" fontId="8" fillId="0" borderId="27" xfId="2" applyNumberFormat="1" applyBorder="1"/>
    <xf numFmtId="3" fontId="8" fillId="0" borderId="3" xfId="2" applyNumberFormat="1" applyBorder="1"/>
    <xf numFmtId="4" fontId="8" fillId="0" borderId="29" xfId="2" applyNumberFormat="1" applyBorder="1"/>
    <xf numFmtId="3" fontId="8" fillId="0" borderId="29" xfId="2" applyNumberFormat="1" applyBorder="1" applyProtection="1">
      <protection locked="0"/>
    </xf>
    <xf numFmtId="3" fontId="8" fillId="0" borderId="30" xfId="2" applyNumberFormat="1" applyBorder="1" applyProtection="1">
      <protection locked="0"/>
    </xf>
    <xf numFmtId="3" fontId="8" fillId="0" borderId="27" xfId="2" applyNumberFormat="1" applyBorder="1" applyProtection="1">
      <protection locked="0"/>
    </xf>
    <xf numFmtId="3" fontId="8" fillId="0" borderId="31" xfId="2" applyNumberFormat="1" applyBorder="1" applyProtection="1">
      <protection locked="0"/>
    </xf>
    <xf numFmtId="3" fontId="8" fillId="0" borderId="32" xfId="2" applyNumberFormat="1" applyBorder="1" applyProtection="1">
      <protection locked="0"/>
    </xf>
    <xf numFmtId="3" fontId="8" fillId="0" borderId="33" xfId="2" applyNumberFormat="1" applyBorder="1" applyProtection="1">
      <protection locked="0"/>
    </xf>
    <xf numFmtId="0" fontId="8" fillId="0" borderId="34" xfId="2" applyBorder="1" applyAlignment="1">
      <alignment horizontal="left"/>
    </xf>
    <xf numFmtId="3" fontId="8" fillId="0" borderId="35" xfId="2" applyNumberFormat="1" applyBorder="1"/>
    <xf numFmtId="0" fontId="16" fillId="10" borderId="2" xfId="2" applyFont="1" applyFill="1" applyBorder="1" applyAlignment="1">
      <alignment horizontal="center" vertical="center" textRotation="90" wrapText="1"/>
    </xf>
    <xf numFmtId="0" fontId="22" fillId="0" borderId="1" xfId="2" applyFont="1"/>
    <xf numFmtId="0" fontId="20" fillId="0" borderId="1" xfId="2" applyFont="1"/>
    <xf numFmtId="0" fontId="7" fillId="0" borderId="1" xfId="2" applyFont="1"/>
    <xf numFmtId="165" fontId="7" fillId="0" borderId="28" xfId="4" applyNumberFormat="1" applyFont="1" applyBorder="1" applyProtection="1">
      <protection locked="0"/>
    </xf>
    <xf numFmtId="4" fontId="7" fillId="0" borderId="29" xfId="2" applyNumberFormat="1" applyFont="1" applyBorder="1"/>
    <xf numFmtId="4" fontId="7" fillId="0" borderId="27" xfId="2" applyNumberFormat="1" applyFont="1" applyBorder="1"/>
    <xf numFmtId="0" fontId="17" fillId="11" borderId="22" xfId="2" applyFont="1" applyFill="1" applyBorder="1" applyAlignment="1">
      <alignment horizontal="left" vertical="center" textRotation="90" wrapText="1"/>
    </xf>
    <xf numFmtId="0" fontId="23" fillId="0" borderId="26" xfId="2" applyFont="1" applyBorder="1" applyAlignment="1">
      <alignment horizontal="left"/>
    </xf>
    <xf numFmtId="0" fontId="23" fillId="0" borderId="34" xfId="2" applyFont="1" applyBorder="1" applyAlignment="1">
      <alignment horizontal="left"/>
    </xf>
    <xf numFmtId="0" fontId="24" fillId="9" borderId="2" xfId="2" applyFont="1" applyFill="1" applyBorder="1" applyAlignment="1">
      <alignment horizontal="center" vertical="center" textRotation="90" wrapText="1"/>
    </xf>
    <xf numFmtId="0" fontId="8" fillId="0" borderId="1" xfId="2" applyAlignment="1">
      <alignment horizontal="center"/>
    </xf>
    <xf numFmtId="0" fontId="13" fillId="0" borderId="6" xfId="2" applyFont="1" applyBorder="1" applyAlignment="1">
      <alignment vertical="center" wrapText="1"/>
    </xf>
    <xf numFmtId="0" fontId="13" fillId="0" borderId="12" xfId="2" quotePrefix="1" applyFont="1" applyFill="1" applyBorder="1" applyAlignment="1" applyProtection="1">
      <alignment vertical="center"/>
    </xf>
    <xf numFmtId="3" fontId="8" fillId="0" borderId="1" xfId="2" applyNumberFormat="1" applyBorder="1"/>
    <xf numFmtId="0" fontId="12" fillId="8" borderId="1" xfId="2" applyFont="1" applyFill="1" applyBorder="1" applyAlignment="1">
      <alignment vertical="center"/>
    </xf>
    <xf numFmtId="164" fontId="6" fillId="0" borderId="16" xfId="2" applyNumberFormat="1" applyFont="1" applyBorder="1" applyAlignment="1" applyProtection="1">
      <alignment horizontal="center" vertical="center"/>
      <protection locked="0"/>
    </xf>
    <xf numFmtId="4" fontId="8" fillId="0" borderId="1" xfId="2" applyNumberFormat="1" applyBorder="1" applyAlignment="1">
      <alignment horizontal="center"/>
    </xf>
    <xf numFmtId="4" fontId="21" fillId="0" borderId="1" xfId="2" applyNumberFormat="1" applyFont="1" applyBorder="1"/>
    <xf numFmtId="3" fontId="8" fillId="0" borderId="38" xfId="2" applyNumberFormat="1" applyFill="1" applyBorder="1"/>
    <xf numFmtId="3" fontId="11" fillId="0" borderId="40" xfId="2" applyNumberFormat="1" applyFont="1" applyBorder="1"/>
    <xf numFmtId="4" fontId="11" fillId="0" borderId="38" xfId="2" applyNumberFormat="1" applyFont="1" applyBorder="1"/>
    <xf numFmtId="0" fontId="6" fillId="0" borderId="7" xfId="2" applyFont="1" applyBorder="1" applyAlignment="1" applyProtection="1">
      <alignment vertical="center"/>
      <protection locked="0"/>
    </xf>
    <xf numFmtId="0" fontId="8" fillId="0" borderId="25" xfId="2" applyBorder="1" applyAlignment="1">
      <alignment horizontal="left" indent="1"/>
    </xf>
    <xf numFmtId="164" fontId="6" fillId="0" borderId="41" xfId="2" applyNumberFormat="1" applyFont="1" applyBorder="1" applyAlignment="1" applyProtection="1">
      <alignment horizontal="center" vertical="center"/>
      <protection locked="0"/>
    </xf>
    <xf numFmtId="0" fontId="8" fillId="0" borderId="1" xfId="2" applyBorder="1"/>
    <xf numFmtId="164" fontId="6" fillId="0" borderId="7" xfId="2" applyNumberFormat="1" applyFont="1" applyBorder="1" applyAlignment="1" applyProtection="1">
      <alignment horizontal="center" vertical="center"/>
      <protection locked="0"/>
    </xf>
    <xf numFmtId="165" fontId="7" fillId="0" borderId="43" xfId="4" applyNumberFormat="1" applyFont="1" applyBorder="1" applyProtection="1">
      <protection locked="0"/>
    </xf>
    <xf numFmtId="4" fontId="7" fillId="0" borderId="42" xfId="2" applyNumberFormat="1" applyFont="1" applyBorder="1"/>
    <xf numFmtId="3" fontId="8" fillId="0" borderId="42" xfId="2" applyNumberFormat="1" applyBorder="1" applyProtection="1">
      <protection locked="0"/>
    </xf>
    <xf numFmtId="3" fontId="8" fillId="0" borderId="44" xfId="2" applyNumberFormat="1" applyBorder="1" applyProtection="1">
      <protection locked="0"/>
    </xf>
    <xf numFmtId="0" fontId="26" fillId="5" borderId="3" xfId="2" applyFont="1" applyFill="1" applyBorder="1" applyAlignment="1">
      <alignment vertical="center"/>
    </xf>
    <xf numFmtId="0" fontId="26" fillId="5" borderId="4" xfId="2" applyFont="1" applyFill="1" applyBorder="1" applyAlignment="1">
      <alignment vertical="center"/>
    </xf>
    <xf numFmtId="0" fontId="26" fillId="5" borderId="4" xfId="2" applyFont="1" applyFill="1" applyBorder="1" applyAlignment="1">
      <alignment horizontal="center" vertical="center"/>
    </xf>
    <xf numFmtId="0" fontId="26" fillId="5" borderId="5" xfId="2" applyFont="1" applyFill="1" applyBorder="1" applyAlignment="1">
      <alignment vertical="center"/>
    </xf>
    <xf numFmtId="0" fontId="11" fillId="0" borderId="1" xfId="2" applyFont="1" applyAlignment="1">
      <alignment horizontal="center" vertical="center"/>
    </xf>
    <xf numFmtId="0" fontId="27" fillId="0" borderId="1" xfId="2" applyFont="1"/>
    <xf numFmtId="167" fontId="8" fillId="0" borderId="1" xfId="2" applyNumberFormat="1"/>
    <xf numFmtId="3" fontId="20" fillId="0" borderId="45" xfId="2" applyNumberFormat="1" applyFont="1" applyBorder="1"/>
    <xf numFmtId="3" fontId="19" fillId="0" borderId="38" xfId="2" applyNumberFormat="1" applyFont="1" applyBorder="1"/>
    <xf numFmtId="3" fontId="11" fillId="0" borderId="39" xfId="2" applyNumberFormat="1" applyFont="1" applyBorder="1"/>
    <xf numFmtId="0" fontId="8" fillId="12" borderId="11" xfId="2" applyFill="1" applyBorder="1" applyAlignment="1" applyProtection="1">
      <alignment vertical="center"/>
    </xf>
    <xf numFmtId="0" fontId="5" fillId="0" borderId="26" xfId="2" applyFont="1" applyBorder="1" applyAlignment="1">
      <alignment horizontal="center"/>
    </xf>
    <xf numFmtId="43" fontId="6" fillId="0" borderId="16" xfId="1" applyFont="1" applyBorder="1" applyAlignment="1" applyProtection="1">
      <alignment horizontal="center" vertical="center"/>
      <protection locked="0"/>
    </xf>
    <xf numFmtId="167" fontId="28" fillId="0" borderId="1" xfId="2" applyNumberFormat="1" applyFont="1"/>
    <xf numFmtId="0" fontId="23" fillId="0" borderId="1" xfId="2" applyFont="1"/>
    <xf numFmtId="167" fontId="28" fillId="0" borderId="1" xfId="2" applyNumberFormat="1" applyFont="1" applyAlignment="1">
      <alignment horizontal="right"/>
    </xf>
    <xf numFmtId="0" fontId="27" fillId="0" borderId="1" xfId="2" applyFont="1" applyAlignment="1">
      <alignment horizontal="right"/>
    </xf>
    <xf numFmtId="167" fontId="28" fillId="0" borderId="1" xfId="2" applyNumberFormat="1" applyFont="1" applyAlignment="1">
      <alignment horizontal="center"/>
    </xf>
    <xf numFmtId="0" fontId="8" fillId="13" borderId="1" xfId="2" applyFill="1" applyBorder="1" applyAlignment="1" applyProtection="1">
      <alignment horizontal="left" vertical="center"/>
    </xf>
    <xf numFmtId="168" fontId="8" fillId="13" borderId="1" xfId="2" applyNumberFormat="1" applyFill="1" applyBorder="1" applyAlignment="1" applyProtection="1">
      <alignment horizontal="left" vertical="center"/>
    </xf>
    <xf numFmtId="0" fontId="8" fillId="13" borderId="1" xfId="2" applyFill="1" applyBorder="1" applyAlignment="1">
      <alignment horizontal="left" vertical="center" wrapText="1"/>
    </xf>
    <xf numFmtId="0" fontId="8" fillId="13" borderId="15" xfId="2" applyFill="1" applyBorder="1" applyAlignment="1">
      <alignment horizontal="left" vertical="center"/>
    </xf>
    <xf numFmtId="0" fontId="26" fillId="13" borderId="32" xfId="2" applyFont="1" applyFill="1" applyBorder="1" applyAlignment="1">
      <alignment vertical="center"/>
    </xf>
    <xf numFmtId="0" fontId="29" fillId="0" borderId="1" xfId="2" applyFont="1"/>
    <xf numFmtId="0" fontId="4" fillId="0" borderId="26" xfId="2" applyFont="1" applyBorder="1" applyAlignment="1">
      <alignment horizontal="left"/>
    </xf>
    <xf numFmtId="4" fontId="30" fillId="0" borderId="1" xfId="2" applyNumberFormat="1" applyFont="1"/>
    <xf numFmtId="4" fontId="21" fillId="0" borderId="1" xfId="2" applyNumberFormat="1" applyFont="1"/>
    <xf numFmtId="4" fontId="8" fillId="0" borderId="1" xfId="2" applyNumberFormat="1" applyAlignment="1">
      <alignment horizontal="center"/>
    </xf>
    <xf numFmtId="4" fontId="20" fillId="0" borderId="38" xfId="2" applyNumberFormat="1" applyFont="1" applyBorder="1"/>
    <xf numFmtId="4" fontId="11" fillId="0" borderId="38" xfId="2" applyNumberFormat="1" applyFont="1" applyBorder="1" applyAlignment="1">
      <alignment horizontal="center"/>
    </xf>
    <xf numFmtId="3" fontId="11" fillId="0" borderId="38" xfId="2" applyNumberFormat="1" applyFont="1" applyBorder="1"/>
    <xf numFmtId="0" fontId="11" fillId="0" borderId="1" xfId="2" applyFont="1"/>
    <xf numFmtId="0" fontId="25" fillId="0" borderId="1" xfId="2" applyFont="1"/>
    <xf numFmtId="0" fontId="3" fillId="0" borderId="1" xfId="2" applyFont="1"/>
    <xf numFmtId="164" fontId="3" fillId="0" borderId="16" xfId="2" applyNumberFormat="1" applyFont="1" applyBorder="1" applyAlignment="1" applyProtection="1">
      <alignment horizontal="center" vertical="center"/>
      <protection locked="0"/>
    </xf>
    <xf numFmtId="0" fontId="30" fillId="0" borderId="1" xfId="2" applyFont="1"/>
    <xf numFmtId="0" fontId="30" fillId="0" borderId="1" xfId="2" applyFont="1" applyAlignment="1">
      <alignment horizontal="left" indent="1"/>
    </xf>
    <xf numFmtId="0" fontId="31" fillId="0" borderId="1" xfId="2" applyFont="1"/>
    <xf numFmtId="4" fontId="20" fillId="0" borderId="38" xfId="2" applyNumberFormat="1" applyFont="1" applyBorder="1" applyAlignment="1">
      <alignment horizontal="center" vertical="center"/>
    </xf>
    <xf numFmtId="0" fontId="2" fillId="0" borderId="1" xfId="2" applyFont="1"/>
    <xf numFmtId="0" fontId="2" fillId="0" borderId="1" xfId="2" applyFont="1" applyAlignment="1">
      <alignment horizontal="center"/>
    </xf>
    <xf numFmtId="164" fontId="1" fillId="0" borderId="16" xfId="2" applyNumberFormat="1" applyFont="1" applyBorder="1" applyAlignment="1" applyProtection="1">
      <alignment horizontal="center" vertical="center"/>
      <protection locked="0"/>
    </xf>
    <xf numFmtId="43" fontId="22" fillId="0" borderId="1" xfId="1" applyFont="1" applyFill="1" applyBorder="1" applyAlignment="1">
      <alignment horizontal="center"/>
    </xf>
    <xf numFmtId="43" fontId="20" fillId="0" borderId="1" xfId="1" applyFont="1" applyFill="1" applyBorder="1" applyAlignment="1">
      <alignment horizontal="center"/>
    </xf>
    <xf numFmtId="0" fontId="26" fillId="3" borderId="3" xfId="3" applyFont="1" applyFill="1" applyBorder="1" applyAlignment="1">
      <alignment horizontal="left" vertical="top"/>
    </xf>
    <xf numFmtId="0" fontId="26" fillId="3" borderId="4" xfId="3" applyFont="1" applyFill="1" applyBorder="1" applyAlignment="1">
      <alignment horizontal="left" vertical="top"/>
    </xf>
    <xf numFmtId="0" fontId="26" fillId="3" borderId="5" xfId="3" applyFont="1" applyFill="1" applyBorder="1" applyAlignment="1">
      <alignment horizontal="left" vertical="top"/>
    </xf>
    <xf numFmtId="0" fontId="26" fillId="3" borderId="3" xfId="3" applyFont="1" applyFill="1" applyBorder="1" applyAlignment="1">
      <alignment horizontal="center" vertical="top"/>
    </xf>
    <xf numFmtId="0" fontId="26" fillId="3" borderId="4" xfId="3" applyFont="1" applyFill="1" applyBorder="1" applyAlignment="1">
      <alignment horizontal="center" vertical="top"/>
    </xf>
    <xf numFmtId="0" fontId="26" fillId="3" borderId="5" xfId="3" applyFont="1" applyFill="1" applyBorder="1" applyAlignment="1">
      <alignment horizontal="center" vertical="top"/>
    </xf>
    <xf numFmtId="0" fontId="30" fillId="0" borderId="1" xfId="2" applyFont="1" applyAlignment="1" applyProtection="1">
      <alignment horizontal="left"/>
      <protection locked="0"/>
    </xf>
    <xf numFmtId="0" fontId="31" fillId="0" borderId="1" xfId="2" applyFont="1" applyAlignment="1" applyProtection="1">
      <alignment horizontal="left"/>
      <protection locked="0"/>
    </xf>
    <xf numFmtId="0" fontId="15" fillId="7" borderId="19" xfId="3" applyFont="1" applyFill="1" applyBorder="1" applyAlignment="1">
      <alignment horizontal="center" vertical="center" wrapText="1"/>
    </xf>
    <xf numFmtId="0" fontId="15" fillId="7" borderId="21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vertical="center" wrapText="1"/>
    </xf>
    <xf numFmtId="0" fontId="13" fillId="0" borderId="10" xfId="2" applyFont="1" applyBorder="1" applyAlignment="1">
      <alignment vertical="center" wrapText="1"/>
    </xf>
    <xf numFmtId="0" fontId="23" fillId="12" borderId="11" xfId="2" applyFont="1" applyFill="1" applyBorder="1" applyAlignment="1">
      <alignment horizontal="left" vertical="center" wrapText="1"/>
    </xf>
    <xf numFmtId="0" fontId="23" fillId="12" borderId="12" xfId="2" applyFont="1" applyFill="1" applyBorder="1" applyAlignment="1">
      <alignment horizontal="left" vertical="center" wrapText="1"/>
    </xf>
    <xf numFmtId="0" fontId="23" fillId="12" borderId="13" xfId="2" applyFont="1" applyFill="1" applyBorder="1" applyAlignment="1">
      <alignment horizontal="left" vertical="center" wrapText="1"/>
    </xf>
    <xf numFmtId="14" fontId="8" fillId="0" borderId="11" xfId="2" applyNumberFormat="1" applyBorder="1" applyAlignment="1" applyProtection="1">
      <alignment horizontal="left" vertical="center"/>
      <protection locked="0"/>
    </xf>
    <xf numFmtId="14" fontId="8" fillId="0" borderId="12" xfId="2" applyNumberFormat="1" applyBorder="1" applyAlignment="1" applyProtection="1">
      <alignment horizontal="left" vertical="center"/>
      <protection locked="0"/>
    </xf>
    <xf numFmtId="14" fontId="8" fillId="0" borderId="13" xfId="2" applyNumberFormat="1" applyBorder="1" applyAlignment="1" applyProtection="1">
      <alignment horizontal="left" vertical="center"/>
      <protection locked="0"/>
    </xf>
    <xf numFmtId="0" fontId="8" fillId="12" borderId="12" xfId="2" applyFill="1" applyBorder="1" applyAlignment="1" applyProtection="1">
      <alignment horizontal="left" vertical="center"/>
    </xf>
    <xf numFmtId="0" fontId="8" fillId="12" borderId="13" xfId="2" applyFill="1" applyBorder="1" applyAlignment="1" applyProtection="1">
      <alignment horizontal="left" vertical="center"/>
    </xf>
    <xf numFmtId="168" fontId="8" fillId="0" borderId="12" xfId="2" applyNumberFormat="1" applyFill="1" applyBorder="1" applyAlignment="1" applyProtection="1">
      <alignment horizontal="left" vertical="center"/>
    </xf>
    <xf numFmtId="168" fontId="8" fillId="0" borderId="13" xfId="2" applyNumberFormat="1" applyFill="1" applyBorder="1" applyAlignment="1" applyProtection="1">
      <alignment horizontal="left" vertical="center"/>
    </xf>
    <xf numFmtId="0" fontId="13" fillId="0" borderId="12" xfId="2" quotePrefix="1" applyFont="1" applyFill="1" applyBorder="1" applyAlignment="1" applyProtection="1">
      <alignment horizontal="right" vertical="center" indent="1"/>
    </xf>
    <xf numFmtId="0" fontId="6" fillId="0" borderId="7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9" xfId="2" applyFont="1" applyBorder="1" applyAlignment="1" applyProtection="1">
      <alignment horizontal="center" vertical="center"/>
      <protection locked="0"/>
    </xf>
    <xf numFmtId="166" fontId="8" fillId="0" borderId="11" xfId="2" applyNumberFormat="1" applyBorder="1" applyAlignment="1" applyProtection="1">
      <alignment horizontal="left" vertical="center"/>
      <protection locked="0"/>
    </xf>
    <xf numFmtId="166" fontId="8" fillId="0" borderId="12" xfId="2" applyNumberFormat="1" applyBorder="1" applyAlignment="1" applyProtection="1">
      <alignment horizontal="left" vertical="center"/>
      <protection locked="0"/>
    </xf>
    <xf numFmtId="166" fontId="8" fillId="0" borderId="13" xfId="2" applyNumberFormat="1" applyBorder="1" applyAlignment="1" applyProtection="1">
      <alignment horizontal="left" vertical="center"/>
      <protection locked="0"/>
    </xf>
    <xf numFmtId="0" fontId="14" fillId="4" borderId="19" xfId="3" applyFont="1" applyFill="1" applyBorder="1" applyAlignment="1">
      <alignment horizontal="left" vertical="center" indent="1"/>
    </xf>
    <xf numFmtId="0" fontId="14" fillId="4" borderId="20" xfId="3" applyFont="1" applyFill="1" applyBorder="1" applyAlignment="1">
      <alignment horizontal="left" vertical="center" indent="1"/>
    </xf>
    <xf numFmtId="4" fontId="20" fillId="0" borderId="38" xfId="2" applyNumberFormat="1" applyFont="1" applyBorder="1" applyAlignment="1">
      <alignment horizontal="center" vertical="center"/>
    </xf>
    <xf numFmtId="0" fontId="6" fillId="12" borderId="16" xfId="2" applyFont="1" applyFill="1" applyBorder="1" applyAlignment="1">
      <alignment horizontal="left" vertical="center"/>
    </xf>
    <xf numFmtId="0" fontId="8" fillId="12" borderId="17" xfId="2" applyFill="1" applyBorder="1" applyAlignment="1">
      <alignment horizontal="left" vertical="center"/>
    </xf>
    <xf numFmtId="0" fontId="8" fillId="12" borderId="18" xfId="2" applyFill="1" applyBorder="1" applyAlignment="1">
      <alignment horizontal="left" vertical="center"/>
    </xf>
    <xf numFmtId="0" fontId="15" fillId="5" borderId="20" xfId="3" applyFont="1" applyFill="1" applyBorder="1" applyAlignment="1">
      <alignment horizontal="center" vertical="center" wrapText="1"/>
    </xf>
    <xf numFmtId="0" fontId="15" fillId="5" borderId="36" xfId="3" applyFont="1" applyFill="1" applyBorder="1" applyAlignment="1">
      <alignment horizontal="center" vertical="center" wrapText="1"/>
    </xf>
    <xf numFmtId="0" fontId="15" fillId="6" borderId="37" xfId="3" applyFont="1" applyFill="1" applyBorder="1" applyAlignment="1">
      <alignment horizontal="center" vertical="center"/>
    </xf>
    <xf numFmtId="0" fontId="15" fillId="6" borderId="20" xfId="3" applyFont="1" applyFill="1" applyBorder="1" applyAlignment="1">
      <alignment horizontal="center" vertical="center"/>
    </xf>
    <xf numFmtId="0" fontId="15" fillId="6" borderId="21" xfId="3" applyFont="1" applyFill="1" applyBorder="1" applyAlignment="1">
      <alignment horizontal="center" vertical="center"/>
    </xf>
  </cellXfs>
  <cellStyles count="5">
    <cellStyle name="Millares" xfId="1" builtinId="3"/>
    <cellStyle name="Normal" xfId="0" builtinId="0"/>
    <cellStyle name="Normal 2" xfId="2"/>
    <cellStyle name="Normal 3" xfId="3"/>
    <cellStyle name="Porcentaje" xfId="4" builtinId="5"/>
  </cellStyles>
  <dxfs count="53"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B-Varios\EE\02.%20EX\EX-%202020.07%202.%20CC%20Tablas%20de%20Madera\2020.12.10%20Detalle%20cantidad%20de%20tablas%20para%204to%20llama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B-Varios\EE\02.%20EX\EX-%202020.07%202.%20CC%20Tablas%20de%20Madera\Bandas%20Reflectivas%20Final%20-%20Modo%20V\2021.06.10%20Listado%20Tablas%20de%20Madera%20Modo%20IV%20-%20Marzo%202021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o 3"/>
      <sheetName val="Tabla de Maderas"/>
      <sheetName val="Stock 2020.12.14"/>
      <sheetName val="Stock Resumen"/>
      <sheetName val="Reflectivos"/>
    </sheetNames>
    <sheetDataSet>
      <sheetData sheetId="0">
        <row r="28">
          <cell r="B28">
            <v>1.2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 - Anexo I - A. Plan. CotIZ."/>
      <sheetName val="BR - Anexo I - Cron. Entreg"/>
      <sheetName val="BR - Anexo IV - EXP-Mercado"/>
      <sheetName val="TB - Anexo I - A. Plan. Cotiz."/>
      <sheetName val="TB - Anexo I - B. Cap de Prod"/>
      <sheetName val="TB - Anexo I - Cron. Entregas"/>
      <sheetName val="TB - Anexo IV - EXP-Mercado"/>
      <sheetName val="CC Modo IV PINT"/>
      <sheetName val="CC Modo IV NO PINT"/>
      <sheetName val="Almacén y Contacto"/>
      <sheetName val="Precio Ref TB C1NP"/>
      <sheetName val="Precio Ref TB C1"/>
      <sheetName val="Precios - CW EM 10.05.21"/>
    </sheetNames>
    <sheetDataSet>
      <sheetData sheetId="0" refreshError="1"/>
      <sheetData sheetId="1" refreshError="1"/>
      <sheetData sheetId="2" refreshError="1"/>
      <sheetData sheetId="3">
        <row r="15">
          <cell r="U15" t="str">
            <v>ARS</v>
          </cell>
        </row>
        <row r="16">
          <cell r="U16" t="str">
            <v>USD</v>
          </cell>
        </row>
      </sheetData>
      <sheetData sheetId="4" refreshError="1"/>
      <sheetData sheetId="5" refreshError="1"/>
      <sheetData sheetId="6" refreshError="1"/>
      <sheetData sheetId="7">
        <row r="1">
          <cell r="K1">
            <v>94.95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61"/>
  <sheetViews>
    <sheetView showGridLines="0" showZeros="0" tabSelected="1" topLeftCell="A2" zoomScaleNormal="100" zoomScaleSheetLayoutView="96" workbookViewId="0">
      <selection activeCell="K3" sqref="K3:R3"/>
    </sheetView>
  </sheetViews>
  <sheetFormatPr baseColWidth="10" defaultColWidth="7.75" defaultRowHeight="15" outlineLevelRow="1" outlineLevelCol="1"/>
  <cols>
    <col min="1" max="1" width="4.875" style="1" customWidth="1"/>
    <col min="2" max="2" width="11.25" style="1" customWidth="1"/>
    <col min="3" max="3" width="43.5" style="1" customWidth="1"/>
    <col min="4" max="4" width="4.625" style="36" customWidth="1"/>
    <col min="5" max="8" width="5.625" style="1" customWidth="1"/>
    <col min="9" max="9" width="5.625" style="1" customWidth="1" outlineLevel="1"/>
    <col min="10" max="10" width="5.625" style="1" customWidth="1"/>
    <col min="11" max="11" width="8.5" style="1" customWidth="1"/>
    <col min="12" max="12" width="4.375" style="36" customWidth="1"/>
    <col min="13" max="13" width="11.625" style="1" customWidth="1"/>
    <col min="14" max="14" width="12.625" style="1" customWidth="1"/>
    <col min="15" max="15" width="5.375" style="28" bestFit="1" customWidth="1"/>
    <col min="16" max="16" width="14.625" style="28" customWidth="1"/>
    <col min="17" max="18" width="5.875" style="1" customWidth="1"/>
    <col min="19" max="19" width="0.625" style="1" customWidth="1"/>
    <col min="20" max="20" width="4" style="1" customWidth="1"/>
    <col min="21" max="21" width="4.5" style="1" customWidth="1"/>
    <col min="22" max="22" width="4" style="1" customWidth="1"/>
    <col min="23" max="24" width="9.125" style="1" customWidth="1"/>
    <col min="25" max="16384" width="7.75" style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60" customFormat="1" ht="21">
      <c r="A2" s="56" t="s">
        <v>6</v>
      </c>
      <c r="B2" s="57"/>
      <c r="C2" s="57"/>
      <c r="D2" s="58"/>
      <c r="E2" s="57"/>
      <c r="F2" s="57"/>
      <c r="G2" s="57"/>
      <c r="H2" s="59"/>
      <c r="I2" s="78"/>
      <c r="J2" s="100" t="s">
        <v>7</v>
      </c>
      <c r="K2" s="101"/>
      <c r="L2" s="101"/>
      <c r="M2" s="101"/>
      <c r="N2" s="101"/>
      <c r="O2" s="101"/>
      <c r="P2" s="101"/>
      <c r="Q2" s="101"/>
      <c r="R2" s="102"/>
    </row>
    <row r="3" spans="1:19" s="3" customFormat="1" ht="21" customHeight="1">
      <c r="A3" s="110" t="s">
        <v>30</v>
      </c>
      <c r="B3" s="111"/>
      <c r="C3" s="66" t="s">
        <v>41</v>
      </c>
      <c r="D3" s="38" t="s">
        <v>31</v>
      </c>
      <c r="E3" s="118" t="s">
        <v>39</v>
      </c>
      <c r="F3" s="118"/>
      <c r="G3" s="118"/>
      <c r="H3" s="119"/>
      <c r="I3" s="74"/>
      <c r="J3" s="4" t="s">
        <v>8</v>
      </c>
      <c r="K3" s="123"/>
      <c r="L3" s="124"/>
      <c r="M3" s="124"/>
      <c r="N3" s="124"/>
      <c r="O3" s="124"/>
      <c r="P3" s="124"/>
      <c r="Q3" s="124"/>
      <c r="R3" s="125"/>
    </row>
    <row r="4" spans="1:19" s="3" customFormat="1" ht="21" customHeight="1">
      <c r="A4" s="5" t="s">
        <v>10</v>
      </c>
      <c r="B4" s="6"/>
      <c r="C4" s="47"/>
      <c r="D4" s="122">
        <f>IFERROR(FIND("CONTRAT",C3,1),"Licitación N°")</f>
        <v>1</v>
      </c>
      <c r="E4" s="122"/>
      <c r="F4" s="122"/>
      <c r="G4" s="120"/>
      <c r="H4" s="121"/>
      <c r="I4" s="75"/>
      <c r="J4" s="37" t="s">
        <v>9</v>
      </c>
      <c r="K4" s="126"/>
      <c r="L4" s="127"/>
      <c r="M4" s="127"/>
      <c r="N4" s="127"/>
      <c r="O4" s="127"/>
      <c r="P4" s="127"/>
      <c r="Q4" s="127"/>
      <c r="R4" s="128"/>
    </row>
    <row r="5" spans="1:19" s="3" customFormat="1" ht="31.5" customHeight="1">
      <c r="A5" s="5" t="s">
        <v>12</v>
      </c>
      <c r="B5" s="6"/>
      <c r="C5" s="112" t="s">
        <v>47</v>
      </c>
      <c r="D5" s="113"/>
      <c r="E5" s="113"/>
      <c r="F5" s="113"/>
      <c r="G5" s="113"/>
      <c r="H5" s="114"/>
      <c r="I5" s="76"/>
      <c r="J5" s="5" t="s">
        <v>11</v>
      </c>
      <c r="K5" s="115"/>
      <c r="L5" s="116"/>
      <c r="M5" s="116"/>
      <c r="N5" s="116"/>
      <c r="O5" s="116"/>
      <c r="P5" s="116"/>
      <c r="Q5" s="116"/>
      <c r="R5" s="117"/>
    </row>
    <row r="6" spans="1:19" s="3" customFormat="1" ht="21" customHeight="1">
      <c r="A6" s="7" t="s">
        <v>13</v>
      </c>
      <c r="B6" s="8"/>
      <c r="C6" s="132" t="s">
        <v>14</v>
      </c>
      <c r="D6" s="133"/>
      <c r="E6" s="133"/>
      <c r="F6" s="133"/>
      <c r="G6" s="133"/>
      <c r="H6" s="134"/>
      <c r="I6" s="77"/>
      <c r="J6" s="103" t="s">
        <v>38</v>
      </c>
      <c r="K6" s="104"/>
      <c r="L6" s="104"/>
      <c r="M6" s="104"/>
      <c r="N6" s="104"/>
      <c r="O6" s="104"/>
      <c r="P6" s="104"/>
      <c r="Q6" s="104"/>
      <c r="R6" s="104"/>
      <c r="S6" s="105"/>
    </row>
    <row r="7" spans="1:19">
      <c r="C7" s="72" t="str">
        <f>IF(CONCATENATE(L7,N7,P7,Q7)&lt;&gt;"","CONTROL - FALTA  AL MENOS:","")</f>
        <v>CONTROL - FALTA  AL MENOS:</v>
      </c>
      <c r="E7" s="62"/>
      <c r="F7" s="73" t="str">
        <f>IF(OR(COUNTA(C47:L49,C51:L53,C55:L57)=0,AND(COUNTA(C47:L49,C51:L53,C55:L57)&gt;0,SUM(COUNTIF($N$46:$S$46,"ARS"),COUNTIF($N$46:$S$46,"USD"),COUNTIF($N$46:$S$46,"EUR"))*3&lt;&gt;COUNTA(C47:L49,C51:L53,C55:L57))),"un TOTAL sin TEXTO","")</f>
        <v>un TOTAL sin TEXTO</v>
      </c>
      <c r="H7" s="61"/>
      <c r="I7" s="61"/>
      <c r="L7" s="73" t="str">
        <f>IF(OR(COUNTA($L$10:$L$43)=0,AND(COUNTA($L$10:$L$43)&gt;0,COUNT($A$10:$A$43)&lt;&gt;COUNTA($L10:$L$43))),"una Moneda","")</f>
        <v>una Moneda</v>
      </c>
      <c r="M7" s="70"/>
      <c r="N7" s="69" t="str">
        <f>IF(OR(COUNTA($M$10:$M$43)=0,AND(COUNTA($M$10:$M$43)&gt;0,COUNT($A$10:$A$43)&lt;&gt;COUNT($M10:$M$43))),"un Precio","")</f>
        <v>un Precio</v>
      </c>
      <c r="O7" s="69" t="str">
        <f>IF(OR(COUNTA($O$10:$O$43)=0,AND(COUNTA($O$10:$O$43)&gt;0,COUNT($A$10:$A$43)&lt;&gt;COUNT($O10:$O$43))),"un IVA","")</f>
        <v>un IVA</v>
      </c>
      <c r="P7" s="71" t="str">
        <f>IF(OR(COUNTA($Q$10:$Q$43)=0,AND(COUNTA($Q$10:$Q$43)&gt;0,COUNT($A$10:$A$43)&lt;&gt;COUNT($Q10:$Q$43))),"una Entrega","")</f>
        <v>una Entrega</v>
      </c>
      <c r="Q7" s="69"/>
      <c r="R7" s="71" t="str">
        <f>IF(OR(COUNTA($R$10:$R$43)=0,AND(COUNTA($R$10:$R$43)&gt;0,COUNT($A$10:$A$43)&lt;&gt;COUNT($R10:$R$43))),"una Garantía","")</f>
        <v>una Garantía</v>
      </c>
    </row>
    <row r="8" spans="1:19" ht="54.75" customHeight="1">
      <c r="A8" s="129" t="s">
        <v>16</v>
      </c>
      <c r="B8" s="130"/>
      <c r="C8" s="130"/>
      <c r="D8" s="135" t="s">
        <v>29</v>
      </c>
      <c r="E8" s="135"/>
      <c r="F8" s="135"/>
      <c r="G8" s="135"/>
      <c r="H8" s="135"/>
      <c r="I8" s="135"/>
      <c r="J8" s="135"/>
      <c r="K8" s="136"/>
      <c r="L8" s="137" t="s">
        <v>17</v>
      </c>
      <c r="M8" s="138"/>
      <c r="N8" s="138"/>
      <c r="O8" s="138"/>
      <c r="P8" s="139"/>
      <c r="Q8" s="108" t="s">
        <v>18</v>
      </c>
      <c r="R8" s="109"/>
    </row>
    <row r="9" spans="1:19" ht="97.5">
      <c r="A9" s="9" t="s">
        <v>19</v>
      </c>
      <c r="B9" s="40" t="s">
        <v>20</v>
      </c>
      <c r="C9" s="40" t="s">
        <v>21</v>
      </c>
      <c r="D9" s="35" t="s">
        <v>28</v>
      </c>
      <c r="E9" s="2" t="s">
        <v>43</v>
      </c>
      <c r="F9" s="2" t="s">
        <v>35</v>
      </c>
      <c r="G9" s="2" t="s">
        <v>44</v>
      </c>
      <c r="H9" s="2" t="s">
        <v>45</v>
      </c>
      <c r="I9" s="2" t="s">
        <v>46</v>
      </c>
      <c r="J9" s="2"/>
      <c r="K9" s="10" t="s">
        <v>27</v>
      </c>
      <c r="L9" s="11" t="s">
        <v>15</v>
      </c>
      <c r="M9" s="25" t="s">
        <v>24</v>
      </c>
      <c r="N9" s="25" t="s">
        <v>25</v>
      </c>
      <c r="O9" s="25" t="s">
        <v>23</v>
      </c>
      <c r="P9" s="25" t="s">
        <v>26</v>
      </c>
      <c r="Q9" s="32" t="s">
        <v>37</v>
      </c>
      <c r="R9" s="12" t="s">
        <v>22</v>
      </c>
    </row>
    <row r="10" spans="1:19">
      <c r="A10" s="48">
        <v>1</v>
      </c>
      <c r="B10" s="33">
        <v>2000004524</v>
      </c>
      <c r="C10" s="13" t="s">
        <v>42</v>
      </c>
      <c r="D10" s="67" t="str">
        <f t="shared" ref="D10" si="0">IF(C10&lt;&gt;"","c/u","")</f>
        <v>c/u</v>
      </c>
      <c r="E10" s="14"/>
      <c r="F10" s="14"/>
      <c r="G10" s="14">
        <v>15</v>
      </c>
      <c r="H10" s="14"/>
      <c r="I10" s="14"/>
      <c r="J10" s="14"/>
      <c r="K10" s="15">
        <f>SUM(E10:J10)</f>
        <v>15</v>
      </c>
      <c r="L10" s="90"/>
      <c r="M10" s="68"/>
      <c r="N10" s="16">
        <f t="shared" ref="N10:N43" si="1">M10*K10</f>
        <v>0</v>
      </c>
      <c r="O10" s="29"/>
      <c r="P10" s="30">
        <f>(1+O10)*N10</f>
        <v>0</v>
      </c>
      <c r="Q10" s="17"/>
      <c r="R10" s="18"/>
    </row>
    <row r="11" spans="1:19" hidden="1" outlineLevel="1">
      <c r="A11" s="48"/>
      <c r="B11" s="33"/>
      <c r="C11" s="80"/>
      <c r="D11" s="67" t="str">
        <f t="shared" ref="D11:D43" si="2">IF(C11&lt;&gt;"","c/u","")</f>
        <v/>
      </c>
      <c r="E11" s="14"/>
      <c r="F11" s="14"/>
      <c r="G11" s="14"/>
      <c r="H11" s="14"/>
      <c r="I11" s="14"/>
      <c r="J11" s="14"/>
      <c r="K11" s="15">
        <f t="shared" ref="K11:K43" si="3">SUM(E11:J11)</f>
        <v>0</v>
      </c>
      <c r="L11" s="90"/>
      <c r="M11" s="68"/>
      <c r="N11" s="16">
        <f t="shared" si="1"/>
        <v>0</v>
      </c>
      <c r="O11" s="29"/>
      <c r="P11" s="31">
        <f t="shared" ref="P11:P43" si="4">(1+O11)*N11</f>
        <v>0</v>
      </c>
      <c r="Q11" s="19"/>
      <c r="R11" s="20"/>
    </row>
    <row r="12" spans="1:19" hidden="1" outlineLevel="1">
      <c r="A12" s="48"/>
      <c r="B12" s="33"/>
      <c r="C12" s="13"/>
      <c r="D12" s="67" t="str">
        <f t="shared" si="2"/>
        <v/>
      </c>
      <c r="E12" s="14"/>
      <c r="F12" s="14"/>
      <c r="G12" s="14"/>
      <c r="H12" s="14"/>
      <c r="I12" s="14"/>
      <c r="J12" s="14"/>
      <c r="K12" s="15">
        <f t="shared" si="3"/>
        <v>0</v>
      </c>
      <c r="L12" s="41"/>
      <c r="M12" s="68"/>
      <c r="N12" s="16">
        <f t="shared" si="1"/>
        <v>0</v>
      </c>
      <c r="O12" s="29"/>
      <c r="P12" s="31">
        <f t="shared" si="4"/>
        <v>0</v>
      </c>
      <c r="Q12" s="19"/>
      <c r="R12" s="20"/>
    </row>
    <row r="13" spans="1:19" hidden="1" outlineLevel="1">
      <c r="A13" s="48"/>
      <c r="B13" s="33"/>
      <c r="C13" s="13"/>
      <c r="D13" s="67" t="str">
        <f t="shared" si="2"/>
        <v/>
      </c>
      <c r="E13" s="14"/>
      <c r="F13" s="14"/>
      <c r="G13" s="14"/>
      <c r="H13" s="14"/>
      <c r="I13" s="14"/>
      <c r="J13" s="14"/>
      <c r="K13" s="15">
        <f t="shared" si="3"/>
        <v>0</v>
      </c>
      <c r="L13" s="41"/>
      <c r="M13" s="68"/>
      <c r="N13" s="16">
        <f t="shared" si="1"/>
        <v>0</v>
      </c>
      <c r="O13" s="29"/>
      <c r="P13" s="31">
        <f t="shared" si="4"/>
        <v>0</v>
      </c>
      <c r="Q13" s="19"/>
      <c r="R13" s="20"/>
    </row>
    <row r="14" spans="1:19" hidden="1" outlineLevel="1">
      <c r="A14" s="48"/>
      <c r="B14" s="33"/>
      <c r="C14" s="13"/>
      <c r="D14" s="67" t="str">
        <f t="shared" si="2"/>
        <v/>
      </c>
      <c r="E14" s="14"/>
      <c r="F14" s="14"/>
      <c r="G14" s="14"/>
      <c r="H14" s="14"/>
      <c r="I14" s="14"/>
      <c r="J14" s="14"/>
      <c r="K14" s="15">
        <f t="shared" si="3"/>
        <v>0</v>
      </c>
      <c r="L14" s="41"/>
      <c r="M14" s="68"/>
      <c r="N14" s="16">
        <f t="shared" si="1"/>
        <v>0</v>
      </c>
      <c r="O14" s="29"/>
      <c r="P14" s="31">
        <f t="shared" si="4"/>
        <v>0</v>
      </c>
      <c r="Q14" s="19"/>
      <c r="R14" s="20"/>
    </row>
    <row r="15" spans="1:19" hidden="1" outlineLevel="1">
      <c r="A15" s="48"/>
      <c r="B15" s="33"/>
      <c r="C15" s="13"/>
      <c r="D15" s="67" t="str">
        <f t="shared" si="2"/>
        <v/>
      </c>
      <c r="E15" s="14"/>
      <c r="F15" s="14"/>
      <c r="G15" s="14"/>
      <c r="H15" s="14"/>
      <c r="I15" s="14"/>
      <c r="J15" s="14"/>
      <c r="K15" s="15">
        <f t="shared" si="3"/>
        <v>0</v>
      </c>
      <c r="L15" s="41"/>
      <c r="M15" s="68"/>
      <c r="N15" s="16">
        <f t="shared" si="1"/>
        <v>0</v>
      </c>
      <c r="O15" s="29"/>
      <c r="P15" s="31">
        <f t="shared" si="4"/>
        <v>0</v>
      </c>
      <c r="Q15" s="19"/>
      <c r="R15" s="20"/>
    </row>
    <row r="16" spans="1:19" hidden="1" outlineLevel="1">
      <c r="A16" s="48"/>
      <c r="B16" s="33"/>
      <c r="C16" s="13"/>
      <c r="D16" s="67" t="str">
        <f t="shared" si="2"/>
        <v/>
      </c>
      <c r="E16" s="14"/>
      <c r="F16" s="14"/>
      <c r="G16" s="14"/>
      <c r="H16" s="14"/>
      <c r="I16" s="14"/>
      <c r="J16" s="14"/>
      <c r="K16" s="15">
        <f t="shared" si="3"/>
        <v>0</v>
      </c>
      <c r="L16" s="51"/>
      <c r="M16" s="68"/>
      <c r="N16" s="16">
        <f t="shared" si="1"/>
        <v>0</v>
      </c>
      <c r="O16" s="52"/>
      <c r="P16" s="53">
        <f t="shared" si="4"/>
        <v>0</v>
      </c>
      <c r="Q16" s="54"/>
      <c r="R16" s="55"/>
    </row>
    <row r="17" spans="1:18" hidden="1" outlineLevel="1">
      <c r="A17" s="48"/>
      <c r="B17" s="33"/>
      <c r="C17" s="13"/>
      <c r="D17" s="67" t="str">
        <f t="shared" si="2"/>
        <v/>
      </c>
      <c r="E17" s="14"/>
      <c r="F17" s="14"/>
      <c r="G17" s="14"/>
      <c r="H17" s="14"/>
      <c r="I17" s="14"/>
      <c r="J17" s="14"/>
      <c r="K17" s="15">
        <f t="shared" si="3"/>
        <v>0</v>
      </c>
      <c r="L17" s="49"/>
      <c r="M17" s="68"/>
      <c r="N17" s="16">
        <f t="shared" si="1"/>
        <v>0</v>
      </c>
      <c r="O17" s="29"/>
      <c r="P17" s="30">
        <f t="shared" si="4"/>
        <v>0</v>
      </c>
      <c r="Q17" s="17"/>
      <c r="R17" s="18"/>
    </row>
    <row r="18" spans="1:18" hidden="1" outlineLevel="1">
      <c r="A18" s="48"/>
      <c r="B18" s="33"/>
      <c r="C18" s="13"/>
      <c r="D18" s="67" t="str">
        <f t="shared" si="2"/>
        <v/>
      </c>
      <c r="E18" s="14"/>
      <c r="F18" s="14"/>
      <c r="G18" s="14"/>
      <c r="H18" s="14"/>
      <c r="I18" s="14"/>
      <c r="J18" s="14"/>
      <c r="K18" s="15">
        <f t="shared" si="3"/>
        <v>0</v>
      </c>
      <c r="L18" s="41"/>
      <c r="M18" s="68"/>
      <c r="N18" s="16">
        <f t="shared" si="1"/>
        <v>0</v>
      </c>
      <c r="O18" s="29"/>
      <c r="P18" s="31">
        <f t="shared" si="4"/>
        <v>0</v>
      </c>
      <c r="Q18" s="19"/>
      <c r="R18" s="20"/>
    </row>
    <row r="19" spans="1:18" hidden="1" outlineLevel="1">
      <c r="A19" s="48"/>
      <c r="B19" s="33"/>
      <c r="C19" s="13"/>
      <c r="D19" s="67" t="str">
        <f t="shared" ref="D19:D25" si="5">IF(C19&lt;&gt;"","c/u","")</f>
        <v/>
      </c>
      <c r="E19" s="14"/>
      <c r="F19" s="14"/>
      <c r="G19" s="14"/>
      <c r="H19" s="14"/>
      <c r="I19" s="14"/>
      <c r="J19" s="14"/>
      <c r="K19" s="15">
        <f t="shared" ref="K19:K25" si="6">SUM(E19:J19)</f>
        <v>0</v>
      </c>
      <c r="L19" s="41"/>
      <c r="M19" s="68"/>
      <c r="N19" s="16">
        <f t="shared" ref="N19:N25" si="7">M19*K19</f>
        <v>0</v>
      </c>
      <c r="O19" s="29"/>
      <c r="P19" s="31">
        <f t="shared" ref="P19:P25" si="8">(1+O19)*N19</f>
        <v>0</v>
      </c>
      <c r="Q19" s="19"/>
      <c r="R19" s="20"/>
    </row>
    <row r="20" spans="1:18" hidden="1" outlineLevel="1">
      <c r="A20" s="48"/>
      <c r="B20" s="33"/>
      <c r="C20" s="13"/>
      <c r="D20" s="67" t="str">
        <f t="shared" si="5"/>
        <v/>
      </c>
      <c r="E20" s="14"/>
      <c r="F20" s="14"/>
      <c r="G20" s="14"/>
      <c r="H20" s="14"/>
      <c r="I20" s="14"/>
      <c r="J20" s="14"/>
      <c r="K20" s="15">
        <f t="shared" si="6"/>
        <v>0</v>
      </c>
      <c r="L20" s="41"/>
      <c r="M20" s="68"/>
      <c r="N20" s="16">
        <f t="shared" si="7"/>
        <v>0</v>
      </c>
      <c r="O20" s="29"/>
      <c r="P20" s="31">
        <f t="shared" si="8"/>
        <v>0</v>
      </c>
      <c r="Q20" s="19"/>
      <c r="R20" s="20"/>
    </row>
    <row r="21" spans="1:18" hidden="1" outlineLevel="1">
      <c r="A21" s="48"/>
      <c r="B21" s="33"/>
      <c r="C21" s="13"/>
      <c r="D21" s="67" t="str">
        <f t="shared" si="5"/>
        <v/>
      </c>
      <c r="E21" s="14"/>
      <c r="F21" s="14"/>
      <c r="G21" s="14"/>
      <c r="H21" s="14"/>
      <c r="I21" s="14"/>
      <c r="J21" s="14"/>
      <c r="K21" s="15">
        <f t="shared" si="6"/>
        <v>0</v>
      </c>
      <c r="L21" s="41"/>
      <c r="M21" s="68"/>
      <c r="N21" s="16">
        <f t="shared" si="7"/>
        <v>0</v>
      </c>
      <c r="O21" s="29"/>
      <c r="P21" s="31">
        <f t="shared" si="8"/>
        <v>0</v>
      </c>
      <c r="Q21" s="19"/>
      <c r="R21" s="20"/>
    </row>
    <row r="22" spans="1:18" ht="15" hidden="1" customHeight="1" outlineLevel="1">
      <c r="A22" s="48"/>
      <c r="B22" s="33"/>
      <c r="C22" s="13"/>
      <c r="D22" s="67" t="str">
        <f t="shared" si="5"/>
        <v/>
      </c>
      <c r="E22" s="14"/>
      <c r="F22" s="14"/>
      <c r="G22" s="14"/>
      <c r="H22" s="14"/>
      <c r="I22" s="14"/>
      <c r="J22" s="14"/>
      <c r="K22" s="15">
        <f t="shared" si="6"/>
        <v>0</v>
      </c>
      <c r="L22" s="41"/>
      <c r="M22" s="68"/>
      <c r="N22" s="16">
        <f t="shared" si="7"/>
        <v>0</v>
      </c>
      <c r="O22" s="29"/>
      <c r="P22" s="31">
        <f t="shared" si="8"/>
        <v>0</v>
      </c>
      <c r="Q22" s="19"/>
      <c r="R22" s="20"/>
    </row>
    <row r="23" spans="1:18" ht="15" hidden="1" customHeight="1" outlineLevel="1">
      <c r="A23" s="48"/>
      <c r="B23" s="33"/>
      <c r="C23" s="13"/>
      <c r="D23" s="67" t="str">
        <f t="shared" si="5"/>
        <v/>
      </c>
      <c r="E23" s="14"/>
      <c r="F23" s="14"/>
      <c r="G23" s="14"/>
      <c r="H23" s="14"/>
      <c r="I23" s="14"/>
      <c r="J23" s="14"/>
      <c r="K23" s="15">
        <f t="shared" si="6"/>
        <v>0</v>
      </c>
      <c r="L23" s="41"/>
      <c r="M23" s="68"/>
      <c r="N23" s="16">
        <f t="shared" si="7"/>
        <v>0</v>
      </c>
      <c r="O23" s="29"/>
      <c r="P23" s="31">
        <f t="shared" si="8"/>
        <v>0</v>
      </c>
      <c r="Q23" s="19"/>
      <c r="R23" s="20"/>
    </row>
    <row r="24" spans="1:18" ht="15" hidden="1" customHeight="1" outlineLevel="1">
      <c r="A24" s="48"/>
      <c r="B24" s="33"/>
      <c r="C24" s="13"/>
      <c r="D24" s="67" t="str">
        <f t="shared" si="5"/>
        <v/>
      </c>
      <c r="E24" s="14"/>
      <c r="F24" s="14"/>
      <c r="G24" s="14"/>
      <c r="H24" s="14"/>
      <c r="I24" s="14"/>
      <c r="J24" s="14"/>
      <c r="K24" s="15">
        <f t="shared" si="6"/>
        <v>0</v>
      </c>
      <c r="L24" s="41"/>
      <c r="M24" s="68"/>
      <c r="N24" s="16">
        <f t="shared" si="7"/>
        <v>0</v>
      </c>
      <c r="O24" s="29"/>
      <c r="P24" s="31">
        <f t="shared" si="8"/>
        <v>0</v>
      </c>
      <c r="Q24" s="19"/>
      <c r="R24" s="20"/>
    </row>
    <row r="25" spans="1:18" ht="15" hidden="1" customHeight="1" outlineLevel="1">
      <c r="A25" s="48"/>
      <c r="B25" s="33"/>
      <c r="C25" s="13"/>
      <c r="D25" s="67" t="str">
        <f t="shared" si="5"/>
        <v/>
      </c>
      <c r="E25" s="14"/>
      <c r="F25" s="14"/>
      <c r="G25" s="14"/>
      <c r="H25" s="14"/>
      <c r="I25" s="14"/>
      <c r="J25" s="14"/>
      <c r="K25" s="15">
        <f t="shared" si="6"/>
        <v>0</v>
      </c>
      <c r="L25" s="41"/>
      <c r="M25" s="68"/>
      <c r="N25" s="16">
        <f t="shared" si="7"/>
        <v>0</v>
      </c>
      <c r="O25" s="29"/>
      <c r="P25" s="31">
        <f t="shared" si="8"/>
        <v>0</v>
      </c>
      <c r="Q25" s="19"/>
      <c r="R25" s="20"/>
    </row>
    <row r="26" spans="1:18" hidden="1" outlineLevel="1">
      <c r="A26" s="48"/>
      <c r="B26" s="33"/>
      <c r="C26" s="13"/>
      <c r="D26" s="67" t="str">
        <f t="shared" si="2"/>
        <v/>
      </c>
      <c r="E26" s="14"/>
      <c r="F26" s="14"/>
      <c r="G26" s="14"/>
      <c r="H26" s="14"/>
      <c r="I26" s="14"/>
      <c r="J26" s="14"/>
      <c r="K26" s="15">
        <f t="shared" si="3"/>
        <v>0</v>
      </c>
      <c r="L26" s="41"/>
      <c r="M26" s="68"/>
      <c r="N26" s="16">
        <f t="shared" si="1"/>
        <v>0</v>
      </c>
      <c r="O26" s="29"/>
      <c r="P26" s="31">
        <f t="shared" si="4"/>
        <v>0</v>
      </c>
      <c r="Q26" s="19"/>
      <c r="R26" s="20"/>
    </row>
    <row r="27" spans="1:18" hidden="1" outlineLevel="1">
      <c r="A27" s="48"/>
      <c r="B27" s="33"/>
      <c r="C27" s="13"/>
      <c r="D27" s="67" t="str">
        <f t="shared" si="2"/>
        <v/>
      </c>
      <c r="E27" s="14"/>
      <c r="F27" s="14"/>
      <c r="G27" s="14"/>
      <c r="H27" s="14"/>
      <c r="I27" s="14"/>
      <c r="J27" s="14"/>
      <c r="K27" s="15">
        <f t="shared" si="3"/>
        <v>0</v>
      </c>
      <c r="L27" s="41"/>
      <c r="M27" s="68"/>
      <c r="N27" s="16">
        <f t="shared" si="1"/>
        <v>0</v>
      </c>
      <c r="O27" s="29"/>
      <c r="P27" s="31">
        <f t="shared" si="4"/>
        <v>0</v>
      </c>
      <c r="Q27" s="19"/>
      <c r="R27" s="20"/>
    </row>
    <row r="28" spans="1:18" hidden="1" outlineLevel="1">
      <c r="A28" s="48"/>
      <c r="B28" s="33"/>
      <c r="C28" s="13"/>
      <c r="D28" s="67" t="str">
        <f t="shared" si="2"/>
        <v/>
      </c>
      <c r="E28" s="14"/>
      <c r="F28" s="14"/>
      <c r="G28" s="14"/>
      <c r="H28" s="14"/>
      <c r="I28" s="14"/>
      <c r="J28" s="14"/>
      <c r="K28" s="15">
        <f t="shared" si="3"/>
        <v>0</v>
      </c>
      <c r="L28" s="41"/>
      <c r="M28" s="68"/>
      <c r="N28" s="16">
        <f t="shared" si="1"/>
        <v>0</v>
      </c>
      <c r="O28" s="29"/>
      <c r="P28" s="31">
        <f t="shared" si="4"/>
        <v>0</v>
      </c>
      <c r="Q28" s="19"/>
      <c r="R28" s="20"/>
    </row>
    <row r="29" spans="1:18" ht="15" hidden="1" customHeight="1" outlineLevel="1">
      <c r="A29" s="48"/>
      <c r="B29" s="33"/>
      <c r="C29" s="13"/>
      <c r="D29" s="67" t="str">
        <f t="shared" si="2"/>
        <v/>
      </c>
      <c r="E29" s="14"/>
      <c r="F29" s="14"/>
      <c r="G29" s="14"/>
      <c r="H29" s="14"/>
      <c r="I29" s="14"/>
      <c r="J29" s="14"/>
      <c r="K29" s="15">
        <f t="shared" si="3"/>
        <v>0</v>
      </c>
      <c r="L29" s="41"/>
      <c r="M29" s="68"/>
      <c r="N29" s="16">
        <f t="shared" si="1"/>
        <v>0</v>
      </c>
      <c r="O29" s="29"/>
      <c r="P29" s="31">
        <f t="shared" si="4"/>
        <v>0</v>
      </c>
      <c r="Q29" s="19"/>
      <c r="R29" s="20"/>
    </row>
    <row r="30" spans="1:18" ht="15" hidden="1" customHeight="1" outlineLevel="1">
      <c r="A30" s="48"/>
      <c r="B30" s="33"/>
      <c r="C30" s="13"/>
      <c r="D30" s="67" t="str">
        <f t="shared" si="2"/>
        <v/>
      </c>
      <c r="E30" s="14"/>
      <c r="F30" s="14"/>
      <c r="G30" s="14"/>
      <c r="H30" s="14"/>
      <c r="I30" s="14"/>
      <c r="J30" s="14"/>
      <c r="K30" s="15">
        <f t="shared" si="3"/>
        <v>0</v>
      </c>
      <c r="L30" s="41"/>
      <c r="M30" s="68"/>
      <c r="N30" s="16">
        <f t="shared" si="1"/>
        <v>0</v>
      </c>
      <c r="O30" s="29"/>
      <c r="P30" s="31">
        <f t="shared" si="4"/>
        <v>0</v>
      </c>
      <c r="Q30" s="19"/>
      <c r="R30" s="20"/>
    </row>
    <row r="31" spans="1:18" ht="15" hidden="1" customHeight="1" outlineLevel="1">
      <c r="A31" s="48"/>
      <c r="B31" s="33"/>
      <c r="C31" s="13"/>
      <c r="D31" s="67" t="str">
        <f t="shared" si="2"/>
        <v/>
      </c>
      <c r="E31" s="14"/>
      <c r="F31" s="14"/>
      <c r="G31" s="14"/>
      <c r="H31" s="14"/>
      <c r="I31" s="14"/>
      <c r="J31" s="14"/>
      <c r="K31" s="15">
        <f t="shared" si="3"/>
        <v>0</v>
      </c>
      <c r="L31" s="41"/>
      <c r="M31" s="68"/>
      <c r="N31" s="16">
        <f t="shared" si="1"/>
        <v>0</v>
      </c>
      <c r="O31" s="29"/>
      <c r="P31" s="31">
        <f t="shared" si="4"/>
        <v>0</v>
      </c>
      <c r="Q31" s="19"/>
      <c r="R31" s="20"/>
    </row>
    <row r="32" spans="1:18" ht="15" hidden="1" customHeight="1" outlineLevel="1">
      <c r="A32" s="48"/>
      <c r="B32" s="33"/>
      <c r="C32" s="13"/>
      <c r="D32" s="67" t="str">
        <f t="shared" si="2"/>
        <v/>
      </c>
      <c r="E32" s="14"/>
      <c r="F32" s="14"/>
      <c r="G32" s="14"/>
      <c r="H32" s="14"/>
      <c r="I32" s="14"/>
      <c r="J32" s="14"/>
      <c r="K32" s="15">
        <f t="shared" si="3"/>
        <v>0</v>
      </c>
      <c r="L32" s="41"/>
      <c r="M32" s="68"/>
      <c r="N32" s="16">
        <f t="shared" si="1"/>
        <v>0</v>
      </c>
      <c r="O32" s="29"/>
      <c r="P32" s="31">
        <f t="shared" si="4"/>
        <v>0</v>
      </c>
      <c r="Q32" s="19"/>
      <c r="R32" s="20"/>
    </row>
    <row r="33" spans="1:19" ht="15" hidden="1" customHeight="1" outlineLevel="1">
      <c r="A33" s="48"/>
      <c r="B33" s="33"/>
      <c r="C33" s="13"/>
      <c r="D33" s="67" t="str">
        <f t="shared" si="2"/>
        <v/>
      </c>
      <c r="E33" s="14"/>
      <c r="F33" s="14"/>
      <c r="G33" s="14"/>
      <c r="H33" s="14"/>
      <c r="I33" s="14"/>
      <c r="J33" s="14"/>
      <c r="K33" s="15">
        <f t="shared" si="3"/>
        <v>0</v>
      </c>
      <c r="L33" s="41"/>
      <c r="M33" s="68"/>
      <c r="N33" s="16">
        <f t="shared" si="1"/>
        <v>0</v>
      </c>
      <c r="O33" s="29"/>
      <c r="P33" s="31">
        <f t="shared" si="4"/>
        <v>0</v>
      </c>
      <c r="Q33" s="19"/>
      <c r="R33" s="20"/>
    </row>
    <row r="34" spans="1:19" ht="15" hidden="1" customHeight="1" outlineLevel="1">
      <c r="A34" s="48"/>
      <c r="B34" s="33"/>
      <c r="C34" s="13"/>
      <c r="D34" s="67" t="str">
        <f t="shared" si="2"/>
        <v/>
      </c>
      <c r="E34" s="14"/>
      <c r="F34" s="14"/>
      <c r="G34" s="14"/>
      <c r="H34" s="14"/>
      <c r="I34" s="14"/>
      <c r="J34" s="14"/>
      <c r="K34" s="15">
        <f t="shared" si="3"/>
        <v>0</v>
      </c>
      <c r="L34" s="41"/>
      <c r="M34" s="68"/>
      <c r="N34" s="16">
        <f t="shared" si="1"/>
        <v>0</v>
      </c>
      <c r="O34" s="29"/>
      <c r="P34" s="31">
        <f t="shared" si="4"/>
        <v>0</v>
      </c>
      <c r="Q34" s="19"/>
      <c r="R34" s="20"/>
    </row>
    <row r="35" spans="1:19" ht="15" hidden="1" customHeight="1" outlineLevel="1">
      <c r="A35" s="48"/>
      <c r="B35" s="33"/>
      <c r="C35" s="13"/>
      <c r="D35" s="67" t="str">
        <f t="shared" si="2"/>
        <v/>
      </c>
      <c r="E35" s="14"/>
      <c r="F35" s="14"/>
      <c r="G35" s="14"/>
      <c r="H35" s="14"/>
      <c r="I35" s="14"/>
      <c r="J35" s="14"/>
      <c r="K35" s="15">
        <f t="shared" si="3"/>
        <v>0</v>
      </c>
      <c r="L35" s="41"/>
      <c r="M35" s="68"/>
      <c r="N35" s="16">
        <f t="shared" si="1"/>
        <v>0</v>
      </c>
      <c r="O35" s="29"/>
      <c r="P35" s="31">
        <f t="shared" si="4"/>
        <v>0</v>
      </c>
      <c r="Q35" s="19"/>
      <c r="R35" s="20"/>
    </row>
    <row r="36" spans="1:19" ht="15" hidden="1" customHeight="1" outlineLevel="1">
      <c r="A36" s="48"/>
      <c r="B36" s="33"/>
      <c r="C36" s="13"/>
      <c r="D36" s="67" t="str">
        <f t="shared" si="2"/>
        <v/>
      </c>
      <c r="E36" s="14"/>
      <c r="F36" s="14"/>
      <c r="G36" s="14"/>
      <c r="H36" s="14"/>
      <c r="I36" s="14"/>
      <c r="J36" s="14"/>
      <c r="K36" s="15">
        <f t="shared" si="3"/>
        <v>0</v>
      </c>
      <c r="L36" s="41"/>
      <c r="M36" s="68"/>
      <c r="N36" s="16">
        <f t="shared" si="1"/>
        <v>0</v>
      </c>
      <c r="O36" s="29"/>
      <c r="P36" s="31">
        <f t="shared" si="4"/>
        <v>0</v>
      </c>
      <c r="Q36" s="19"/>
      <c r="R36" s="20"/>
    </row>
    <row r="37" spans="1:19" ht="15" hidden="1" customHeight="1" outlineLevel="1">
      <c r="A37" s="48"/>
      <c r="B37" s="33"/>
      <c r="C37" s="13"/>
      <c r="D37" s="67" t="str">
        <f t="shared" si="2"/>
        <v/>
      </c>
      <c r="E37" s="14"/>
      <c r="F37" s="14"/>
      <c r="G37" s="14"/>
      <c r="H37" s="14"/>
      <c r="I37" s="14"/>
      <c r="J37" s="14"/>
      <c r="K37" s="15">
        <f t="shared" si="3"/>
        <v>0</v>
      </c>
      <c r="L37" s="41"/>
      <c r="M37" s="68"/>
      <c r="N37" s="16">
        <f t="shared" si="1"/>
        <v>0</v>
      </c>
      <c r="O37" s="29"/>
      <c r="P37" s="31">
        <f t="shared" si="4"/>
        <v>0</v>
      </c>
      <c r="Q37" s="19"/>
      <c r="R37" s="20"/>
    </row>
    <row r="38" spans="1:19" ht="15" hidden="1" customHeight="1" outlineLevel="1">
      <c r="A38" s="48"/>
      <c r="B38" s="33"/>
      <c r="C38" s="13"/>
      <c r="D38" s="67" t="str">
        <f t="shared" si="2"/>
        <v/>
      </c>
      <c r="E38" s="14"/>
      <c r="F38" s="14"/>
      <c r="G38" s="14"/>
      <c r="H38" s="14"/>
      <c r="I38" s="14"/>
      <c r="J38" s="14"/>
      <c r="K38" s="15">
        <f t="shared" si="3"/>
        <v>0</v>
      </c>
      <c r="L38" s="41"/>
      <c r="M38" s="68"/>
      <c r="N38" s="16">
        <f t="shared" si="1"/>
        <v>0</v>
      </c>
      <c r="O38" s="29"/>
      <c r="P38" s="31">
        <f t="shared" si="4"/>
        <v>0</v>
      </c>
      <c r="Q38" s="19"/>
      <c r="R38" s="20"/>
    </row>
    <row r="39" spans="1:19" ht="15" hidden="1" customHeight="1" outlineLevel="1">
      <c r="A39" s="48"/>
      <c r="B39" s="33"/>
      <c r="C39" s="13"/>
      <c r="D39" s="67" t="str">
        <f t="shared" si="2"/>
        <v/>
      </c>
      <c r="E39" s="14"/>
      <c r="F39" s="14"/>
      <c r="G39" s="14"/>
      <c r="H39" s="14"/>
      <c r="I39" s="14"/>
      <c r="J39" s="14"/>
      <c r="K39" s="15">
        <f t="shared" si="3"/>
        <v>0</v>
      </c>
      <c r="L39" s="41"/>
      <c r="M39" s="68"/>
      <c r="N39" s="16">
        <f t="shared" si="1"/>
        <v>0</v>
      </c>
      <c r="O39" s="29"/>
      <c r="P39" s="31">
        <f t="shared" si="4"/>
        <v>0</v>
      </c>
      <c r="Q39" s="21"/>
      <c r="R39" s="22"/>
    </row>
    <row r="40" spans="1:19" ht="15" hidden="1" customHeight="1" outlineLevel="1">
      <c r="A40" s="48"/>
      <c r="B40" s="33"/>
      <c r="C40" s="13"/>
      <c r="D40" s="67" t="str">
        <f t="shared" si="2"/>
        <v/>
      </c>
      <c r="E40" s="14"/>
      <c r="F40" s="14"/>
      <c r="G40" s="14"/>
      <c r="H40" s="14"/>
      <c r="I40" s="14"/>
      <c r="J40" s="14"/>
      <c r="K40" s="15">
        <f t="shared" si="3"/>
        <v>0</v>
      </c>
      <c r="L40" s="97"/>
      <c r="M40" s="68"/>
      <c r="N40" s="16">
        <f t="shared" si="1"/>
        <v>0</v>
      </c>
      <c r="O40" s="29"/>
      <c r="P40" s="31">
        <f t="shared" si="4"/>
        <v>0</v>
      </c>
      <c r="Q40" s="21"/>
      <c r="R40" s="22"/>
    </row>
    <row r="41" spans="1:19" ht="15" hidden="1" customHeight="1" outlineLevel="1">
      <c r="A41" s="48"/>
      <c r="B41" s="33"/>
      <c r="C41" s="13"/>
      <c r="D41" s="67" t="str">
        <f t="shared" si="2"/>
        <v/>
      </c>
      <c r="E41" s="14"/>
      <c r="F41" s="14"/>
      <c r="G41" s="14"/>
      <c r="H41" s="14"/>
      <c r="I41" s="14"/>
      <c r="J41" s="14"/>
      <c r="K41" s="15">
        <f t="shared" si="3"/>
        <v>0</v>
      </c>
      <c r="L41" s="41"/>
      <c r="M41" s="68"/>
      <c r="N41" s="16">
        <f t="shared" si="1"/>
        <v>0</v>
      </c>
      <c r="O41" s="29"/>
      <c r="P41" s="31">
        <f t="shared" si="4"/>
        <v>0</v>
      </c>
      <c r="Q41" s="21"/>
      <c r="R41" s="22"/>
    </row>
    <row r="42" spans="1:19" ht="15" hidden="1" customHeight="1" outlineLevel="1">
      <c r="A42" s="48"/>
      <c r="B42" s="33"/>
      <c r="C42" s="13"/>
      <c r="D42" s="67" t="str">
        <f t="shared" si="2"/>
        <v/>
      </c>
      <c r="E42" s="14"/>
      <c r="F42" s="14"/>
      <c r="G42" s="14"/>
      <c r="H42" s="14"/>
      <c r="I42" s="14"/>
      <c r="J42" s="14"/>
      <c r="K42" s="15">
        <f t="shared" si="3"/>
        <v>0</v>
      </c>
      <c r="L42" s="41"/>
      <c r="M42" s="68"/>
      <c r="N42" s="16">
        <f t="shared" si="1"/>
        <v>0</v>
      </c>
      <c r="O42" s="29"/>
      <c r="P42" s="31">
        <f t="shared" si="4"/>
        <v>0</v>
      </c>
      <c r="Q42" s="21"/>
      <c r="R42" s="22"/>
    </row>
    <row r="43" spans="1:19" ht="15" hidden="1" customHeight="1" outlineLevel="1">
      <c r="A43" s="48"/>
      <c r="B43" s="34"/>
      <c r="C43" s="23"/>
      <c r="D43" s="67" t="str">
        <f t="shared" si="2"/>
        <v/>
      </c>
      <c r="E43" s="24"/>
      <c r="F43" s="24"/>
      <c r="G43" s="24"/>
      <c r="H43" s="24"/>
      <c r="I43" s="24"/>
      <c r="J43" s="24"/>
      <c r="K43" s="15">
        <f t="shared" si="3"/>
        <v>0</v>
      </c>
      <c r="L43" s="51"/>
      <c r="M43" s="68"/>
      <c r="N43" s="16">
        <f t="shared" si="1"/>
        <v>0</v>
      </c>
      <c r="O43" s="52"/>
      <c r="P43" s="53">
        <f t="shared" si="4"/>
        <v>0</v>
      </c>
      <c r="Q43" s="54"/>
      <c r="R43" s="55"/>
    </row>
    <row r="44" spans="1:19" ht="18.75" collapsed="1">
      <c r="A44" s="44">
        <v>0</v>
      </c>
      <c r="B44" s="44"/>
      <c r="C44" s="64" t="s">
        <v>0</v>
      </c>
      <c r="D44" s="64"/>
      <c r="E44" s="65">
        <f t="shared" ref="E44:J44" si="9">SUM(E10:E43)</f>
        <v>0</v>
      </c>
      <c r="F44" s="45">
        <f t="shared" si="9"/>
        <v>0</v>
      </c>
      <c r="G44" s="45">
        <f t="shared" si="9"/>
        <v>15</v>
      </c>
      <c r="H44" s="45">
        <f t="shared" si="9"/>
        <v>0</v>
      </c>
      <c r="I44" s="45">
        <f t="shared" si="9"/>
        <v>0</v>
      </c>
      <c r="J44" s="45">
        <f t="shared" si="9"/>
        <v>0</v>
      </c>
      <c r="K44" s="63">
        <f>IF(SUM(K10:K43)&lt;&gt;SUM(E44:J44),"err",SUM(E44:J44))</f>
        <v>15</v>
      </c>
      <c r="L44" s="42"/>
      <c r="M44" s="43"/>
      <c r="N44" s="50"/>
      <c r="O44" s="50"/>
      <c r="P44" s="50"/>
      <c r="Q44" s="39"/>
      <c r="R44" s="39"/>
    </row>
    <row r="45" spans="1:19" ht="18.75">
      <c r="A45" s="81" t="s">
        <v>40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3"/>
      <c r="M45" s="82"/>
      <c r="O45" s="1"/>
      <c r="P45" s="1"/>
    </row>
    <row r="46" spans="1:19" s="87" customFormat="1" ht="18.75">
      <c r="A46" s="84" t="str">
        <f>IF(OR(N46&lt;&gt;"",P46&lt;&gt;""),"MONEDA","")</f>
        <v/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5"/>
      <c r="M46" s="84"/>
      <c r="N46" s="94" t="str">
        <f>IF(COUNTIF($L$10:$L$45,"ARS")&gt;=1,"ARS","")</f>
        <v/>
      </c>
      <c r="O46" s="46"/>
      <c r="P46" s="94" t="str">
        <f>IF(COUNTIF($L$10:$L$45,"USD")&gt;=1,"USD","")</f>
        <v/>
      </c>
      <c r="Q46" s="86"/>
      <c r="R46" s="131" t="str">
        <f>IF(COUNTIF($L$10:$L$45,"EUR")&gt;=1,"EUR","")</f>
        <v/>
      </c>
      <c r="S46" s="131"/>
    </row>
    <row r="47" spans="1:19" s="26" customFormat="1" ht="15.75">
      <c r="A47" s="91" t="str">
        <f>IF(COUNTIF($L$10:$L$43,"ARS")&gt;=1,CONCATENATE("TOTAL NETO ",N$46,":"),"")</f>
        <v/>
      </c>
      <c r="B47" s="8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98" t="str">
        <f>IF(COUNTIF($L$10:$L$43,"ARS")&gt;=1,SUMIF($L$10:$L$43,N$46,$N$10:$N$43),"")</f>
        <v/>
      </c>
      <c r="N47" s="98"/>
      <c r="O47" s="98"/>
      <c r="P47" s="98"/>
    </row>
    <row r="48" spans="1:19" ht="15.75">
      <c r="A48" s="92" t="str">
        <f>IF(COUNTIF($L$10:$L$43,"ARS")&gt;=1,CONCATENATE("TOTAL IVA ",N$46,":"),"")</f>
        <v/>
      </c>
      <c r="B48" s="88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98" t="str">
        <f>IF(COUNTIF($L$10:$L$43,"ARS")&gt;=1,M49-M47,"")</f>
        <v/>
      </c>
      <c r="N48" s="98"/>
      <c r="O48" s="98"/>
      <c r="P48" s="98"/>
    </row>
    <row r="49" spans="1:19" s="27" customFormat="1" ht="18.75">
      <c r="A49" s="93" t="str">
        <f>IF(COUNTIF($L$10:$L$43,"ARS")&gt;=1,CONCATENATE("TOTAL BRUTO ",N$46,":"),"")</f>
        <v/>
      </c>
      <c r="B49" s="88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99" t="str">
        <f>IF(COUNTIF($L$10:$L$43,"ARS")&gt;=1,SUMIF($L$10:$L$43,N$46,$P$10:$P$43),"")</f>
        <v/>
      </c>
      <c r="N49" s="99"/>
      <c r="O49" s="99"/>
      <c r="P49" s="99"/>
    </row>
    <row r="50" spans="1:19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6"/>
      <c r="M50" s="95"/>
      <c r="N50" s="95"/>
      <c r="O50" s="95"/>
      <c r="P50" s="95"/>
    </row>
    <row r="51" spans="1:19" s="26" customFormat="1" ht="15.75">
      <c r="A51" s="91" t="str">
        <f>IF(COUNTIF($L$10:$L$43,"USD")&gt;=1,CONCATENATE("TOTAL NETO ",P$46,":"),"")</f>
        <v/>
      </c>
      <c r="B51" s="88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O51" s="98" t="str">
        <f>IF(COUNTIF($L$10:$L$43,"USD")&gt;=1,SUMIF($L$10:$L$43,P$46,$N$10:$N$43),"")</f>
        <v/>
      </c>
      <c r="P51" s="98"/>
    </row>
    <row r="52" spans="1:19" ht="15.75">
      <c r="A52" s="92" t="str">
        <f>IF(COUNTIF($L$10:$L$43,"USD")&gt;=1,CONCATENATE("TOTAL IVA ",P$46,":"),"")</f>
        <v/>
      </c>
      <c r="B52" s="88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26"/>
      <c r="N52" s="26"/>
      <c r="O52" s="98" t="str">
        <f>IF(COUNTIF($L$10:$L$43,"USD")&gt;=1,O53-O51,"")</f>
        <v/>
      </c>
      <c r="P52" s="98"/>
    </row>
    <row r="53" spans="1:19" s="27" customFormat="1" ht="18.75">
      <c r="A53" s="93" t="str">
        <f>IF(COUNTIF($L$10:$L$43,"USD")&gt;=1,CONCATENATE("TOTAL BRUTO ",P$46,":"),"")</f>
        <v/>
      </c>
      <c r="B53" s="88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26"/>
      <c r="N53" s="26"/>
      <c r="O53" s="99" t="str">
        <f>IF(COUNTIF($L$10:$L$43,"USD")&gt;=1,SUMIF($L$10:$L$43,P$46,$P$10:$P$43),"")</f>
        <v/>
      </c>
      <c r="P53" s="99"/>
    </row>
    <row r="54" spans="1:19">
      <c r="A54" s="95"/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6"/>
      <c r="M54" s="95"/>
      <c r="N54" s="95"/>
      <c r="O54" s="95"/>
      <c r="P54" s="95"/>
    </row>
    <row r="55" spans="1:19" s="26" customFormat="1" ht="15.75">
      <c r="A55" s="91" t="str">
        <f>IF(COUNTIF($L$10:$L$43,"EUR")&gt;=1,CONCATENATE("TOTAL NETO ",R$46,": "),"")</f>
        <v/>
      </c>
      <c r="B55" s="88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R55" s="98" t="str">
        <f>IF(COUNTIF($L$10:$L$43,"EUR")&gt;=1,SUMIF($L$10:$L$43,R$46,$N$10:$N$43),"")</f>
        <v/>
      </c>
      <c r="S55" s="98"/>
    </row>
    <row r="56" spans="1:19" ht="15.75">
      <c r="A56" s="92" t="str">
        <f>IF(COUNTIF($L$10:$L$43,"EUR")&gt;=1,CONCATENATE("TOTAL IVA ",R$46,":"),"")</f>
        <v/>
      </c>
      <c r="B56" s="88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26"/>
      <c r="N56" s="26"/>
      <c r="O56" s="1"/>
      <c r="P56" s="1"/>
      <c r="R56" s="98" t="str">
        <f>IF(COUNTIF($L$10:$L$43,"EUR")&gt;=1,R57-R55,"")</f>
        <v/>
      </c>
      <c r="S56" s="98"/>
    </row>
    <row r="57" spans="1:19" s="27" customFormat="1" ht="18.75">
      <c r="A57" s="93" t="str">
        <f>IF(COUNTIF($L$10:$L$43,"EUR")&gt;=1,CONCATENATE("TOTAL BRUTO ",R$46,":"),"")</f>
        <v/>
      </c>
      <c r="B57" s="88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26"/>
      <c r="N57" s="26"/>
      <c r="R57" s="99" t="str">
        <f>IF(COUNTIF($L$10:$L$43,"EUR")&gt;=1,SUMIF($L$10:$L$43,R$46,$P$10:$P$43),"")</f>
        <v/>
      </c>
      <c r="S57" s="99"/>
    </row>
    <row r="58" spans="1:19">
      <c r="O58" s="89"/>
      <c r="P58" s="89"/>
    </row>
    <row r="59" spans="1:19">
      <c r="B59" s="79" t="s">
        <v>36</v>
      </c>
      <c r="C59" s="79"/>
      <c r="O59" s="89"/>
      <c r="P59" s="89"/>
    </row>
    <row r="60" spans="1:19">
      <c r="B60" s="89" t="s">
        <v>33</v>
      </c>
      <c r="C60" s="89" t="s">
        <v>32</v>
      </c>
      <c r="O60" s="89"/>
      <c r="P60" s="89"/>
    </row>
    <row r="61" spans="1:19">
      <c r="B61" s="89" t="s">
        <v>34</v>
      </c>
      <c r="C61" s="89" t="s">
        <v>35</v>
      </c>
      <c r="O61" s="89"/>
      <c r="P61" s="89"/>
    </row>
  </sheetData>
  <sheetProtection password="DB28" sheet="1" objects="1" scenarios="1" selectLockedCells="1"/>
  <mergeCells count="37">
    <mergeCell ref="C51:L51"/>
    <mergeCell ref="A8:C8"/>
    <mergeCell ref="O49:P49"/>
    <mergeCell ref="R46:S46"/>
    <mergeCell ref="C6:H6"/>
    <mergeCell ref="C47:L47"/>
    <mergeCell ref="C48:L48"/>
    <mergeCell ref="C49:L49"/>
    <mergeCell ref="M47:N47"/>
    <mergeCell ref="D8:K8"/>
    <mergeCell ref="L8:P8"/>
    <mergeCell ref="O47:P47"/>
    <mergeCell ref="O48:P48"/>
    <mergeCell ref="A3:B3"/>
    <mergeCell ref="C5:H5"/>
    <mergeCell ref="K5:R5"/>
    <mergeCell ref="E3:H3"/>
    <mergeCell ref="G4:H4"/>
    <mergeCell ref="D4:F4"/>
    <mergeCell ref="K3:R3"/>
    <mergeCell ref="K4:R4"/>
    <mergeCell ref="R55:S55"/>
    <mergeCell ref="R56:S56"/>
    <mergeCell ref="R57:S57"/>
    <mergeCell ref="J2:R2"/>
    <mergeCell ref="O51:P51"/>
    <mergeCell ref="O52:P52"/>
    <mergeCell ref="O53:P53"/>
    <mergeCell ref="J6:S6"/>
    <mergeCell ref="C52:L52"/>
    <mergeCell ref="C53:L53"/>
    <mergeCell ref="C55:L55"/>
    <mergeCell ref="C56:L56"/>
    <mergeCell ref="C57:L57"/>
    <mergeCell ref="Q8:R8"/>
    <mergeCell ref="M49:N49"/>
    <mergeCell ref="M48:N48"/>
  </mergeCells>
  <conditionalFormatting sqref="R10:R18 R26:R43">
    <cfRule type="cellIs" dxfId="52" priority="97" operator="equal">
      <formula>""</formula>
    </cfRule>
  </conditionalFormatting>
  <conditionalFormatting sqref="P34:P43">
    <cfRule type="expression" dxfId="51" priority="107">
      <formula>OR(P34=0,P34="")</formula>
    </cfRule>
  </conditionalFormatting>
  <conditionalFormatting sqref="E11:K18 E26:K44 K10">
    <cfRule type="expression" dxfId="50" priority="106">
      <formula>OR(E10=0,E10="")</formula>
    </cfRule>
  </conditionalFormatting>
  <conditionalFormatting sqref="K3">
    <cfRule type="cellIs" dxfId="49" priority="103" operator="equal">
      <formula>""</formula>
    </cfRule>
  </conditionalFormatting>
  <conditionalFormatting sqref="K4">
    <cfRule type="cellIs" dxfId="48" priority="102" operator="equal">
      <formula>""</formula>
    </cfRule>
  </conditionalFormatting>
  <conditionalFormatting sqref="Q10:Q18 Q26:Q43">
    <cfRule type="cellIs" dxfId="47" priority="101" operator="equal">
      <formula>""</formula>
    </cfRule>
  </conditionalFormatting>
  <conditionalFormatting sqref="N10">
    <cfRule type="expression" dxfId="46" priority="100">
      <formula>OR(N10=0,N10="")</formula>
    </cfRule>
  </conditionalFormatting>
  <conditionalFormatting sqref="P10:P18 P26:P33">
    <cfRule type="expression" dxfId="45" priority="92">
      <formula>OR(P10=0,P10="")</formula>
    </cfRule>
  </conditionalFormatting>
  <conditionalFormatting sqref="O10:O18 O26:O43">
    <cfRule type="cellIs" dxfId="44" priority="91" operator="equal">
      <formula>""</formula>
    </cfRule>
  </conditionalFormatting>
  <conditionalFormatting sqref="M44">
    <cfRule type="expression" dxfId="43" priority="83">
      <formula>OR(M44=0,M44="")</formula>
    </cfRule>
  </conditionalFormatting>
  <conditionalFormatting sqref="L10:L18 L26:L43">
    <cfRule type="cellIs" dxfId="42" priority="81" operator="equal">
      <formula>""</formula>
    </cfRule>
  </conditionalFormatting>
  <conditionalFormatting sqref="D4:F4">
    <cfRule type="expression" dxfId="41" priority="73">
      <formula>ISNUMBER(D4)</formula>
    </cfRule>
  </conditionalFormatting>
  <conditionalFormatting sqref="K5">
    <cfRule type="cellIs" dxfId="40" priority="72" operator="equal">
      <formula>""</formula>
    </cfRule>
  </conditionalFormatting>
  <conditionalFormatting sqref="G4">
    <cfRule type="cellIs" dxfId="39" priority="71" operator="equal">
      <formula>""</formula>
    </cfRule>
  </conditionalFormatting>
  <conditionalFormatting sqref="C4">
    <cfRule type="cellIs" dxfId="38" priority="70" operator="equal">
      <formula>""</formula>
    </cfRule>
  </conditionalFormatting>
  <conditionalFormatting sqref="G4:I4">
    <cfRule type="expression" dxfId="37" priority="69" stopIfTrue="1">
      <formula>ISNUMBER(D4)</formula>
    </cfRule>
  </conditionalFormatting>
  <conditionalFormatting sqref="M10">
    <cfRule type="cellIs" dxfId="36" priority="68" operator="equal">
      <formula>""</formula>
    </cfRule>
  </conditionalFormatting>
  <conditionalFormatting sqref="M11">
    <cfRule type="cellIs" dxfId="35" priority="67" operator="equal">
      <formula>""</formula>
    </cfRule>
  </conditionalFormatting>
  <conditionalFormatting sqref="M10:M43">
    <cfRule type="cellIs" dxfId="34" priority="65" operator="equal">
      <formula>""</formula>
    </cfRule>
  </conditionalFormatting>
  <conditionalFormatting sqref="N11:N18 N26:N43">
    <cfRule type="expression" dxfId="33" priority="64">
      <formula>OR(N11=0,N11="")</formula>
    </cfRule>
  </conditionalFormatting>
  <conditionalFormatting sqref="M45">
    <cfRule type="expression" dxfId="32" priority="57">
      <formula>OR(M45=0,M45="")</formula>
    </cfRule>
  </conditionalFormatting>
  <conditionalFormatting sqref="B45:K45">
    <cfRule type="expression" dxfId="31" priority="55">
      <formula>OR(B45=0,B45="")</formula>
    </cfRule>
  </conditionalFormatting>
  <conditionalFormatting sqref="A45">
    <cfRule type="expression" dxfId="30" priority="50">
      <formula>OR(A45=0,A45="")</formula>
    </cfRule>
  </conditionalFormatting>
  <conditionalFormatting sqref="N46 P46">
    <cfRule type="expression" dxfId="29" priority="30">
      <formula>OR(N46=0,N46="")</formula>
    </cfRule>
  </conditionalFormatting>
  <conditionalFormatting sqref="M46">
    <cfRule type="expression" dxfId="28" priority="29">
      <formula>OR(M46=0,M46="")</formula>
    </cfRule>
  </conditionalFormatting>
  <conditionalFormatting sqref="A46:K46">
    <cfRule type="expression" dxfId="27" priority="28">
      <formula>OR(A46=0,A46="")</formula>
    </cfRule>
  </conditionalFormatting>
  <conditionalFormatting sqref="A55:B55 M55:R55 M57:R57">
    <cfRule type="expression" dxfId="26" priority="27">
      <formula>IF(COUNTIFS($L$10:$L$43,"EUR")&gt;=1,TRUE,FALSE)</formula>
    </cfRule>
  </conditionalFormatting>
  <conditionalFormatting sqref="A47:B47 M47:N47">
    <cfRule type="expression" dxfId="25" priority="26">
      <formula>IF(COUNTIFS($L$10:$L$43,"ARS")&gt;=1,TRUE,FALSE)</formula>
    </cfRule>
  </conditionalFormatting>
  <conditionalFormatting sqref="A49:B49 M49:N49">
    <cfRule type="expression" dxfId="24" priority="25">
      <formula>IF(COUNTIFS($L$10:$L$43,"ARS")&gt;=1,TRUE,FALSE)</formula>
    </cfRule>
  </conditionalFormatting>
  <conditionalFormatting sqref="R46">
    <cfRule type="expression" dxfId="23" priority="24">
      <formula>OR(R46=0,R46="")</formula>
    </cfRule>
  </conditionalFormatting>
  <conditionalFormatting sqref="A51:B51 M51:P51 M53:P53">
    <cfRule type="expression" dxfId="22" priority="23">
      <formula>IF(COUNTIFS($L$10:$L$43,"USD")&gt;=1,TRUE,FALSE)</formula>
    </cfRule>
  </conditionalFormatting>
  <conditionalFormatting sqref="A52:B52 M52:P52">
    <cfRule type="expression" dxfId="21" priority="22">
      <formula>IF(COUNTIFS($L$10:$L$43,"USD")&gt;=1,TRUE,FALSE)</formula>
    </cfRule>
  </conditionalFormatting>
  <conditionalFormatting sqref="B55">
    <cfRule type="expression" dxfId="20" priority="21">
      <formula>IF(COUNTIFS($L$10:$L$43,"EUR")&gt;=1,TRUE,FALSE)</formula>
    </cfRule>
  </conditionalFormatting>
  <conditionalFormatting sqref="A56:B56 M56:R56">
    <cfRule type="expression" dxfId="19" priority="20">
      <formula>IF(COUNTIFS($L$10:$L$43,"EUR")&gt;=1,TRUE,FALSE)</formula>
    </cfRule>
  </conditionalFormatting>
  <conditionalFormatting sqref="A53:B53">
    <cfRule type="expression" dxfId="18" priority="19">
      <formula>IF(COUNTIFS($L$10:$L$43,"USD")&gt;=1,TRUE,FALSE)</formula>
    </cfRule>
  </conditionalFormatting>
  <conditionalFormatting sqref="B47">
    <cfRule type="expression" dxfId="17" priority="18">
      <formula>IF(COUNTIFS($L$10:$L$43,"ARS")&gt;=1,TRUE,FALSE)</formula>
    </cfRule>
  </conditionalFormatting>
  <conditionalFormatting sqref="A48:N48">
    <cfRule type="expression" dxfId="16" priority="17">
      <formula>IF(COUNTIFS($L$10:$L$43,"ARS")&gt;=1,TRUE,FALSE)</formula>
    </cfRule>
  </conditionalFormatting>
  <conditionalFormatting sqref="A57:B57">
    <cfRule type="expression" dxfId="15" priority="16">
      <formula>IF(COUNTIFS($L$10:$L$43,"EUR")&gt;=1,TRUE,FALSE)</formula>
    </cfRule>
  </conditionalFormatting>
  <conditionalFormatting sqref="C53:L53 C51:L51">
    <cfRule type="expression" dxfId="14" priority="15">
      <formula>IF(COUNTIFS($L$10:$L$43,"USD")&gt;=1,TRUE,FALSE)</formula>
    </cfRule>
  </conditionalFormatting>
  <conditionalFormatting sqref="C47:L47 C49:L49">
    <cfRule type="expression" dxfId="13" priority="14">
      <formula>IF(COUNTIFS($L$10:$L$43,"ARS")&gt;=1,TRUE,FALSE)</formula>
    </cfRule>
  </conditionalFormatting>
  <conditionalFormatting sqref="C48:L48">
    <cfRule type="expression" dxfId="12" priority="13">
      <formula>IF(COUNTIFS($L$10:$L$43,"ARS")&gt;=1,TRUE,FALSE)</formula>
    </cfRule>
  </conditionalFormatting>
  <conditionalFormatting sqref="C52:L52">
    <cfRule type="expression" dxfId="11" priority="12">
      <formula>IF(COUNTIFS($L$10:$L$43,"USD")&gt;=1,TRUE,FALSE)</formula>
    </cfRule>
  </conditionalFormatting>
  <conditionalFormatting sqref="C55:L55 C57:L57">
    <cfRule type="expression" dxfId="10" priority="11">
      <formula>IF(COUNTIFS($L$10:$L$43,"EUR")&gt;=1,TRUE,FALSE)</formula>
    </cfRule>
  </conditionalFormatting>
  <conditionalFormatting sqref="C56:L56">
    <cfRule type="expression" dxfId="9" priority="10">
      <formula>IF(COUNTIFS($L$10:$L$43,"EUR")&gt;=1,TRUE,FALSE)</formula>
    </cfRule>
  </conditionalFormatting>
  <conditionalFormatting sqref="R19:R25">
    <cfRule type="cellIs" dxfId="8" priority="7" operator="equal">
      <formula>""</formula>
    </cfRule>
  </conditionalFormatting>
  <conditionalFormatting sqref="E19:K25">
    <cfRule type="expression" dxfId="7" priority="9">
      <formula>OR(E19=0,E19="")</formula>
    </cfRule>
  </conditionalFormatting>
  <conditionalFormatting sqref="Q19:Q25">
    <cfRule type="cellIs" dxfId="6" priority="8" operator="equal">
      <formula>""</formula>
    </cfRule>
  </conditionalFormatting>
  <conditionalFormatting sqref="P19:P25">
    <cfRule type="expression" dxfId="5" priority="6">
      <formula>OR(P19=0,P19="")</formula>
    </cfRule>
  </conditionalFormatting>
  <conditionalFormatting sqref="O19:O25">
    <cfRule type="cellIs" dxfId="4" priority="5" operator="equal">
      <formula>""</formula>
    </cfRule>
  </conditionalFormatting>
  <conditionalFormatting sqref="L19:L25">
    <cfRule type="cellIs" dxfId="3" priority="4" operator="equal">
      <formula>""</formula>
    </cfRule>
  </conditionalFormatting>
  <conditionalFormatting sqref="M19:M25">
    <cfRule type="cellIs" dxfId="2" priority="3" operator="equal">
      <formula>""</formula>
    </cfRule>
  </conditionalFormatting>
  <conditionalFormatting sqref="N19:N25">
    <cfRule type="expression" dxfId="1" priority="2">
      <formula>OR(N19=0,N19="")</formula>
    </cfRule>
  </conditionalFormatting>
  <conditionalFormatting sqref="E10:J10">
    <cfRule type="expression" dxfId="0" priority="1">
      <formula>OR(E10=0,E10="")</formula>
    </cfRule>
  </conditionalFormatting>
  <dataValidations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0:O43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0:M43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0:Q43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0:R43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0:L43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list" allowBlank="1" showInputMessage="1" showErrorMessage="1" sqref="E9:J9">
      <formula1>"BS01 A7M2,LM01 A2M3,LR01 A4M1,LS03 A1M3,LS03 A3M0,SM02 A5M0"</formula1>
    </dataValidation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&amp;"-,Normal"&amp;8PET.ANXI.PC.E1.V3.4st-2022.06.01&amp;C&amp;"-,Normal"ANEXO I - PLANILLA  de  COTIZACIÓN y PLAZO de ENTREGA y GARANTÍA&amp;R&amp;"-,Normal"Página &amp;P de &amp;N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5</vt:i4>
      </vt:variant>
    </vt:vector>
  </HeadingPairs>
  <TitlesOfParts>
    <vt:vector size="6" baseType="lpstr">
      <vt:lpstr>Anexo I - Plan. Cotiz.</vt:lpstr>
      <vt:lpstr>Alícuota_de_IVA</vt:lpstr>
      <vt:lpstr>'Anexo I - Plan. Cotiz.'!Área_de_impresión</vt:lpstr>
      <vt:lpstr>'Anexo I - Plan. Cotiz.'!Entregas</vt:lpstr>
      <vt:lpstr>'Anexo I - Plan. Cotiz.'!TC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Agüero, Andrea</cp:lastModifiedBy>
  <cp:lastPrinted>2022-05-13T12:08:52Z</cp:lastPrinted>
  <dcterms:created xsi:type="dcterms:W3CDTF">2021-01-10T22:32:31Z</dcterms:created>
  <dcterms:modified xsi:type="dcterms:W3CDTF">2022-06-22T17:15:25Z</dcterms:modified>
</cp:coreProperties>
</file>