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0" yWindow="0" windowWidth="20400" windowHeight="7365"/>
  </bookViews>
  <sheets>
    <sheet name="Planilla Nacional - ANEXO A" sheetId="2" r:id="rId1"/>
    <sheet name="Planilla Extranjero - ANEXO B" sheetId="6" state="hidden" r:id="rId2"/>
    <sheet name="Completar SOFSE" sheetId="4" state="hidden" r:id="rId3"/>
  </sheets>
  <definedNames>
    <definedName name="_xlnm.Print_Area" localSheetId="1">'Planilla Extranjero - ANEXO B'!$B$1:$L$29</definedName>
  </definedNames>
  <calcPr calcId="152511"/>
</workbook>
</file>

<file path=xl/calcChain.xml><?xml version="1.0" encoding="utf-8"?>
<calcChain xmlns="http://schemas.openxmlformats.org/spreadsheetml/2006/main">
  <c r="D22" i="6" l="1"/>
  <c r="D23" i="6"/>
  <c r="D24" i="6"/>
  <c r="D21" i="2" l="1"/>
  <c r="C15" i="6" l="1"/>
  <c r="D15" i="6" s="1"/>
  <c r="D11" i="6"/>
  <c r="D8" i="6"/>
  <c r="D7" i="6"/>
  <c r="D6" i="6"/>
  <c r="D5" i="6"/>
  <c r="H15" i="6" l="1"/>
  <c r="G15" i="6"/>
  <c r="F15" i="6"/>
  <c r="E15" i="6"/>
  <c r="L19" i="6" l="1"/>
  <c r="L17" i="6"/>
  <c r="L15" i="6"/>
  <c r="L18" i="6"/>
  <c r="L16" i="6"/>
  <c r="D11" i="2" l="1"/>
  <c r="D6" i="2" l="1"/>
  <c r="D22" i="2" l="1"/>
  <c r="D20" i="2"/>
  <c r="D19" i="2"/>
  <c r="D5" i="2" l="1"/>
  <c r="B15" i="2"/>
  <c r="G15" i="2" s="1"/>
  <c r="D8" i="2"/>
  <c r="D7" i="2"/>
  <c r="F15" i="2" l="1"/>
  <c r="E15" i="2"/>
  <c r="D15" i="2"/>
  <c r="C15" i="2"/>
  <c r="K15" i="2" l="1"/>
  <c r="J15" i="2"/>
  <c r="I20" i="6" l="1"/>
  <c r="K16" i="2" l="1"/>
  <c r="J16" i="2"/>
  <c r="K17" i="2" s="1"/>
  <c r="K18" i="2" l="1"/>
</calcChain>
</file>

<file path=xl/sharedStrings.xml><?xml version="1.0" encoding="utf-8"?>
<sst xmlns="http://schemas.openxmlformats.org/spreadsheetml/2006/main" count="99" uniqueCount="71">
  <si>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</si>
  <si>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</si>
  <si>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</si>
  <si>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</si>
  <si>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</si>
  <si>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</si>
  <si>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</si>
  <si>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</si>
  <si>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</si>
  <si>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</si>
  <si>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</si>
  <si>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</si>
  <si>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</si>
  <si>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</si>
  <si>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</si>
  <si>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</si>
  <si>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</si>
  <si>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</si>
  <si>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</si>
  <si>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</si>
  <si>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</si>
  <si>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</si>
  <si>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</si>
  <si>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</si>
  <si>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</si>
  <si>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</si>
  <si>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</si>
  <si>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</si>
  <si>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</si>
  <si>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</si>
  <si>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</si>
  <si>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</si>
  <si>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</si>
  <si>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</si>
  <si>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</si>
  <si>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</si>
  <si>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</si>
  <si>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</si>
  <si>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</si>
  <si>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</si>
  <si>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</si>
  <si>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</si>
  <si>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</si>
  <si>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</si>
  <si>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</si>
  <si>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</si>
  <si>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</si>
  <si>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</si>
  <si>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</si>
  <si>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Por Compulsa Abreviada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</si>
  <si>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</si>
  <si>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</si>
  <si>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</si>
  <si>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</si>
  <si>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Refencia de Fábrica</t>
  </si>
  <si>
    <t>Referencia de Fábrica</t>
  </si>
  <si>
    <t>Renglón</t>
  </si>
  <si>
    <t>Lugar de entrega:</t>
  </si>
  <si>
    <t>Según Artículo 117 del R.C.C.</t>
  </si>
  <si>
    <t>Código NUM</t>
  </si>
  <si>
    <t>Según Artículo 7 del PCP</t>
  </si>
  <si>
    <t>Según Artículo 8 del PCP</t>
  </si>
  <si>
    <t>ANEXO A - PLANILLA COTIZACIÓN BIENES DE ORIGEN NACIONAL / NACIONALIZADOS</t>
  </si>
  <si>
    <t>ANEXO B - PLANILLA COTIZACIÓN BIENES DE ORIGEN EXTRANJERO</t>
  </si>
  <si>
    <t>26/2019</t>
  </si>
  <si>
    <t>EX 2019 - 22401750</t>
  </si>
  <si>
    <t>Adquisición de cobertores de bobina de vía de sistema ATS</t>
  </si>
  <si>
    <t>Según Artículo 32 del PCP</t>
  </si>
  <si>
    <t>c/u</t>
  </si>
  <si>
    <t>NUM76615010610N</t>
  </si>
  <si>
    <t>COBERTOR DE BOBINA RESONANTE (FIBRA DE VIDRIO, PLÁSTICO REFORZADO O SIMILAR)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</si>
</sst>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23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 wrapText="1"/>
      <protection hidden="1"/>
    </xf>
    <xf numFmtId="0" fontId="6" fillId="6" borderId="20" xfId="0" applyFont="1" applyFill="1" applyBorder="1" applyAlignment="1" applyProtection="1">
      <alignment horizontal="center" vertical="center"/>
      <protection hidden="1"/>
    </xf>
    <xf numFmtId="0" fontId="6" fillId="6" borderId="20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9" fillId="6" borderId="27" xfId="1" applyFont="1" applyFill="1" applyBorder="1" applyAlignment="1" applyProtection="1">
      <alignment horizontal="left" vertical="center"/>
      <protection hidden="1"/>
    </xf>
    <xf numFmtId="0" fontId="9" fillId="6" borderId="27" xfId="1" applyFont="1" applyFill="1" applyBorder="1" applyAlignment="1" applyProtection="1">
      <alignment vertical="center" wrapText="1"/>
      <protection locked="0"/>
    </xf>
    <xf numFmtId="0" fontId="7" fillId="6" borderId="13" xfId="0" applyFont="1" applyFill="1" applyBorder="1" applyProtection="1">
      <protection locked="0"/>
    </xf>
    <xf numFmtId="0" fontId="7" fillId="6" borderId="31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3" xfId="0" applyFont="1" applyFill="1" applyBorder="1" applyProtection="1">
      <protection locked="0"/>
    </xf>
    <xf numFmtId="4" fontId="6" fillId="6" borderId="28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2" xfId="0" applyFont="1" applyFill="1" applyBorder="1" applyProtection="1">
      <protection hidden="1"/>
    </xf>
    <xf numFmtId="0" fontId="7" fillId="5" borderId="23" xfId="0" applyFont="1" applyFill="1" applyBorder="1" applyProtection="1">
      <protection hidden="1"/>
    </xf>
    <xf numFmtId="10" fontId="7" fillId="5" borderId="29" xfId="0" applyNumberFormat="1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4" xfId="0" applyNumberFormat="1" applyFont="1" applyFill="1" applyBorder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0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14" xfId="0" applyNumberFormat="1" applyFont="1" applyFill="1" applyBorder="1" applyAlignment="1" applyProtection="1">
      <alignment horizontal="right" vertical="center" wrapText="1"/>
    </xf>
    <xf numFmtId="4" fontId="6" fillId="6" borderId="20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46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0" fontId="10" fillId="5" borderId="0" xfId="0" applyFont="1" applyFill="1" applyProtection="1">
      <protection hidden="1"/>
    </xf>
    <xf numFmtId="10" fontId="6" fillId="6" borderId="14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5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3" fillId="6" borderId="27" xfId="1" applyFont="1" applyFill="1" applyBorder="1" applyAlignment="1" applyProtection="1">
      <alignment vertical="center" wrapText="1"/>
    </xf>
    <xf numFmtId="0" fontId="13" fillId="6" borderId="15" xfId="1" applyFont="1" applyFill="1" applyBorder="1" applyAlignment="1" applyProtection="1">
      <alignment horizontal="center" vertical="center" wrapText="1"/>
    </xf>
    <xf numFmtId="4" fontId="6" fillId="8" borderId="14" xfId="0" applyNumberFormat="1" applyFont="1" applyFill="1" applyBorder="1" applyAlignment="1" applyProtection="1">
      <alignment horizontal="right" vertical="center" wrapText="1"/>
    </xf>
    <xf numFmtId="4" fontId="14" fillId="8" borderId="14" xfId="2" applyNumberFormat="1" applyFont="1" applyFill="1" applyBorder="1" applyAlignment="1" applyProtection="1">
      <alignment horizontal="right" vertical="center"/>
    </xf>
    <xf numFmtId="4" fontId="6" fillId="8" borderId="20" xfId="0" applyNumberFormat="1" applyFont="1" applyFill="1" applyBorder="1" applyAlignment="1" applyProtection="1">
      <alignment horizontal="right" vertical="center" wrapText="1"/>
    </xf>
    <xf numFmtId="4" fontId="14" fillId="8" borderId="20" xfId="2" applyNumberFormat="1" applyFont="1" applyFill="1" applyBorder="1" applyAlignment="1" applyProtection="1">
      <alignment horizontal="right" vertical="center"/>
    </xf>
    <xf numFmtId="0" fontId="3" fillId="6" borderId="41" xfId="1" applyFont="1" applyFill="1" applyBorder="1" applyAlignment="1" applyProtection="1">
      <alignment horizontal="center" vertical="center"/>
    </xf>
    <xf numFmtId="0" fontId="3" fillId="6" borderId="42" xfId="1" applyFont="1" applyFill="1" applyBorder="1" applyAlignment="1" applyProtection="1">
      <alignment horizontal="center" vertical="center"/>
    </xf>
    <xf numFmtId="0" fontId="3" fillId="6" borderId="37" xfId="1" applyFont="1" applyFill="1" applyBorder="1" applyAlignment="1" applyProtection="1">
      <alignment horizontal="center" vertical="center"/>
    </xf>
    <xf numFmtId="0" fontId="3" fillId="6" borderId="35" xfId="1" applyFont="1" applyFill="1" applyBorder="1" applyAlignment="1" applyProtection="1">
      <alignment horizontal="center" vertical="center"/>
    </xf>
    <xf numFmtId="0" fontId="1" fillId="6" borderId="17" xfId="1" applyFont="1" applyFill="1" applyBorder="1" applyAlignment="1" applyProtection="1">
      <alignment horizontal="left" vertical="center" wrapText="1"/>
      <protection hidden="1"/>
    </xf>
    <xf numFmtId="0" fontId="12" fillId="5" borderId="0" xfId="1" applyFont="1" applyFill="1" applyBorder="1" applyAlignment="1" applyProtection="1">
      <alignment vertical="center"/>
      <protection hidden="1"/>
    </xf>
    <xf numFmtId="0" fontId="3" fillId="6" borderId="16" xfId="1" applyFont="1" applyFill="1" applyBorder="1" applyAlignment="1" applyProtection="1">
      <alignment vertical="center" wrapText="1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6" xfId="4" applyFont="1" applyFill="1" applyBorder="1" applyAlignment="1" applyProtection="1">
      <alignment vertical="center"/>
    </xf>
    <xf numFmtId="4" fontId="2" fillId="3" borderId="16" xfId="2" applyNumberFormat="1" applyFont="1" applyFill="1" applyBorder="1" applyAlignment="1" applyProtection="1">
      <alignment vertical="center"/>
    </xf>
    <xf numFmtId="0" fontId="1" fillId="2" borderId="20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4" fontId="2" fillId="3" borderId="16" xfId="2" applyNumberFormat="1" applyFont="1" applyFill="1" applyBorder="1" applyAlignment="1" applyProtection="1">
      <alignment horizontal="right" vertical="center"/>
    </xf>
    <xf numFmtId="4" fontId="6" fillId="6" borderId="55" xfId="0" applyNumberFormat="1" applyFont="1" applyFill="1" applyBorder="1" applyAlignment="1" applyProtection="1">
      <alignment horizontal="right" vertical="center" wrapText="1"/>
      <protection locked="0"/>
    </xf>
    <xf numFmtId="49" fontId="6" fillId="6" borderId="28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 applyProtection="1">
      <protection hidden="1"/>
    </xf>
    <xf numFmtId="0" fontId="7" fillId="0" borderId="20" xfId="0" applyFont="1" applyBorder="1" applyAlignment="1">
      <alignment horizontal="center"/>
    </xf>
    <xf numFmtId="0" fontId="7" fillId="0" borderId="20" xfId="0" applyFont="1" applyBorder="1" applyAlignment="1">
      <alignment horizontal="center" wrapText="1"/>
    </xf>
    <xf numFmtId="0" fontId="12" fillId="6" borderId="0" xfId="1" applyFont="1" applyFill="1" applyBorder="1" applyAlignment="1" applyProtection="1">
      <alignment vertical="center" wrapText="1"/>
      <protection hidden="1"/>
    </xf>
    <xf numFmtId="0" fontId="12" fillId="6" borderId="17" xfId="1" applyFont="1" applyFill="1" applyBorder="1" applyAlignment="1" applyProtection="1">
      <alignment vertical="center" wrapText="1"/>
      <protection hidden="1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32" xfId="1" applyFont="1" applyFill="1" applyBorder="1" applyAlignment="1" applyProtection="1">
      <alignment horizontal="center" vertical="center"/>
      <protection locked="0"/>
    </xf>
    <xf numFmtId="0" fontId="12" fillId="6" borderId="39" xfId="1" applyFont="1" applyFill="1" applyBorder="1" applyAlignment="1" applyProtection="1">
      <alignment horizontal="center" vertical="center"/>
      <protection locked="0"/>
    </xf>
    <xf numFmtId="0" fontId="12" fillId="6" borderId="37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6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38" xfId="1" applyFont="1" applyFill="1" applyBorder="1" applyAlignment="1" applyProtection="1">
      <alignment horizontal="center" vertical="center" wrapText="1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32" xfId="1" applyFont="1" applyFill="1" applyBorder="1" applyAlignment="1" applyProtection="1">
      <alignment horizontal="center" vertical="justify"/>
      <protection locked="0"/>
    </xf>
    <xf numFmtId="0" fontId="12" fillId="6" borderId="39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2" fillId="6" borderId="3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5" fillId="6" borderId="17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7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6" xfId="1" applyFont="1" applyFill="1" applyBorder="1" applyAlignment="1" applyProtection="1">
      <alignment horizontal="center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3" fillId="6" borderId="21" xfId="1" applyFont="1" applyFill="1" applyBorder="1" applyAlignment="1" applyProtection="1">
      <alignment horizontal="center" vertical="center"/>
      <protection hidden="1"/>
    </xf>
    <xf numFmtId="0" fontId="3" fillId="6" borderId="52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35" xfId="1" applyFont="1" applyFill="1" applyBorder="1" applyAlignment="1" applyProtection="1">
      <alignment horizontal="center" vertical="center"/>
      <protection hidden="1"/>
    </xf>
    <xf numFmtId="0" fontId="3" fillId="6" borderId="43" xfId="1" applyFont="1" applyFill="1" applyBorder="1" applyAlignment="1" applyProtection="1">
      <alignment horizontal="center" vertical="center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53" xfId="1" applyFont="1" applyFill="1" applyBorder="1" applyAlignment="1" applyProtection="1">
      <alignment horizontal="center" vertical="center"/>
      <protection hidden="1"/>
    </xf>
    <xf numFmtId="0" fontId="3" fillId="6" borderId="26" xfId="1" applyFont="1" applyFill="1" applyBorder="1" applyAlignment="1" applyProtection="1">
      <alignment horizontal="center" vertical="center"/>
      <protection hidden="1"/>
    </xf>
    <xf numFmtId="0" fontId="3" fillId="6" borderId="22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0" fontId="3" fillId="6" borderId="54" xfId="1" applyFont="1" applyFill="1" applyBorder="1" applyAlignment="1" applyProtection="1">
      <alignment horizontal="center" vertical="center"/>
      <protection hidden="1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32" xfId="0" applyNumberFormat="1" applyFont="1" applyFill="1" applyBorder="1" applyAlignment="1" applyProtection="1">
      <alignment horizontal="center" vertical="center"/>
      <protection locked="0"/>
    </xf>
    <xf numFmtId="164" fontId="1" fillId="5" borderId="39" xfId="0" applyNumberFormat="1" applyFont="1" applyFill="1" applyBorder="1" applyAlignment="1" applyProtection="1">
      <alignment horizontal="center" vertical="center"/>
      <protection locked="0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19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6" xfId="1" applyFont="1" applyFill="1" applyBorder="1" applyAlignment="1" applyProtection="1">
      <alignment horizontal="center" vertical="center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6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9" xfId="1" applyFont="1" applyFill="1" applyBorder="1" applyAlignment="1" applyProtection="1">
      <alignment horizontal="right" vertical="center"/>
      <protection hidden="1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19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1" fillId="6" borderId="19" xfId="1" applyNumberFormat="1" applyFont="1" applyFill="1" applyBorder="1" applyAlignment="1" applyProtection="1">
      <alignment horizontal="center" vertical="center"/>
      <protection hidden="1"/>
    </xf>
    <xf numFmtId="0" fontId="12" fillId="6" borderId="2" xfId="1" applyFont="1" applyFill="1" applyBorder="1" applyAlignment="1" applyProtection="1">
      <alignment horizontal="left" vertical="center"/>
      <protection hidden="1"/>
    </xf>
    <xf numFmtId="0" fontId="12" fillId="6" borderId="3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12" fillId="6" borderId="17" xfId="1" applyFont="1" applyFill="1" applyBorder="1" applyAlignment="1" applyProtection="1">
      <alignment horizontal="left" vertical="center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48" xfId="1" applyFont="1" applyFill="1" applyBorder="1" applyAlignment="1" applyProtection="1">
      <alignment horizontal="center" vertical="center"/>
      <protection hidden="1"/>
    </xf>
    <xf numFmtId="49" fontId="6" fillId="6" borderId="35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3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6" xfId="0" applyNumberFormat="1" applyFont="1" applyFill="1" applyBorder="1" applyAlignment="1" applyProtection="1">
      <alignment horizontal="center" vertical="center" wrapText="1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center" vertical="center"/>
      <protection locked="0"/>
    </xf>
    <xf numFmtId="0" fontId="1" fillId="6" borderId="19" xfId="1" applyFont="1" applyFill="1" applyBorder="1" applyAlignment="1" applyProtection="1">
      <alignment horizontal="center" vertical="center"/>
      <protection locked="0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9" xfId="2" applyNumberFormat="1" applyFont="1" applyFill="1" applyBorder="1" applyAlignment="1" applyProtection="1">
      <alignment horizontal="right" vertical="center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41" xfId="1" applyFont="1" applyFill="1" applyBorder="1" applyAlignment="1" applyProtection="1">
      <alignment horizontal="center" vertical="center"/>
      <protection hidden="1"/>
    </xf>
    <xf numFmtId="0" fontId="1" fillId="6" borderId="44" xfId="1" applyFont="1" applyFill="1" applyBorder="1" applyAlignment="1" applyProtection="1">
      <alignment horizontal="center" vertical="center"/>
      <protection hidden="1"/>
    </xf>
    <xf numFmtId="0" fontId="1" fillId="6" borderId="40" xfId="1" applyFont="1" applyFill="1" applyBorder="1" applyAlignment="1" applyProtection="1">
      <alignment horizontal="center" vertical="center"/>
      <protection hidden="1"/>
    </xf>
    <xf numFmtId="0" fontId="6" fillId="6" borderId="42" xfId="0" applyFont="1" applyFill="1" applyBorder="1" applyAlignment="1" applyProtection="1">
      <alignment horizontal="center" vertical="center" wrapText="1"/>
      <protection hidden="1"/>
    </xf>
    <xf numFmtId="0" fontId="6" fillId="6" borderId="45" xfId="0" applyFont="1" applyFill="1" applyBorder="1" applyAlignment="1" applyProtection="1">
      <alignment horizontal="center" vertical="center" wrapText="1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6" fillId="6" borderId="49" xfId="0" applyFont="1" applyFill="1" applyBorder="1" applyAlignment="1" applyProtection="1">
      <alignment horizontal="center" vertical="center" wrapText="1"/>
      <protection hidden="1"/>
    </xf>
    <xf numFmtId="0" fontId="6" fillId="6" borderId="50" xfId="0" applyFont="1" applyFill="1" applyBorder="1" applyAlignment="1" applyProtection="1">
      <alignment horizontal="center" vertical="center" wrapText="1"/>
      <protection hidden="1"/>
    </xf>
    <xf numFmtId="0" fontId="6" fillId="6" borderId="51" xfId="0" applyFont="1" applyFill="1" applyBorder="1" applyAlignment="1" applyProtection="1">
      <alignment horizontal="center" vertical="center" wrapText="1"/>
      <protection hidden="1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48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" fillId="6" borderId="34" xfId="1" applyFont="1" applyFill="1" applyBorder="1" applyAlignment="1" applyProtection="1">
      <alignment horizontal="center" vertical="center"/>
      <protection locked="0"/>
    </xf>
    <xf numFmtId="0" fontId="1" fillId="6" borderId="32" xfId="1" applyFont="1" applyFill="1" applyBorder="1" applyAlignment="1" applyProtection="1">
      <alignment horizontal="center" vertical="center"/>
      <protection locked="0"/>
    </xf>
    <xf numFmtId="0" fontId="1" fillId="6" borderId="39" xfId="1" applyFont="1" applyFill="1" applyBorder="1" applyAlignment="1" applyProtection="1">
      <alignment horizontal="center" vertical="center"/>
      <protection locked="0"/>
    </xf>
    <xf numFmtId="0" fontId="1" fillId="6" borderId="34" xfId="1" applyFont="1" applyFill="1" applyBorder="1" applyAlignment="1" applyProtection="1">
      <alignment horizontal="center" vertical="justify"/>
      <protection locked="0"/>
    </xf>
    <xf numFmtId="0" fontId="1" fillId="6" borderId="32" xfId="1" applyFont="1" applyFill="1" applyBorder="1" applyAlignment="1" applyProtection="1">
      <alignment horizontal="center" vertical="justify"/>
      <protection locked="0"/>
    </xf>
    <xf numFmtId="0" fontId="1" fillId="6" borderId="39" xfId="1" applyFont="1" applyFill="1" applyBorder="1" applyAlignment="1" applyProtection="1">
      <alignment horizontal="center" vertical="justify"/>
      <protection locked="0"/>
    </xf>
    <xf numFmtId="0" fontId="1" fillId="6" borderId="37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6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38" xfId="1" applyFont="1" applyFill="1" applyBorder="1" applyAlignment="1" applyProtection="1">
      <alignment horizontal="center" vertical="center" wrapText="1"/>
      <protection locked="0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6" xfId="1" applyFont="1" applyFill="1" applyBorder="1" applyAlignment="1" applyProtection="1">
      <alignment horizontal="center"/>
    </xf>
    <xf numFmtId="0" fontId="3" fillId="6" borderId="20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1"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816133</xdr:colOff>
      <xdr:row>22</xdr:row>
      <xdr:rowOff>81241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38727" y="5224741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217714</xdr:colOff>
      <xdr:row>24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420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6"/>
  <sheetViews>
    <sheetView tabSelected="1" zoomScale="80" zoomScaleNormal="80" workbookViewId="0">
      <selection activeCell="F15" sqref="F15"/>
    </sheetView>
  </sheetViews>
  <sheetFormatPr baseColWidth="10" defaultRowHeight="12.75"/>
  <cols>
    <col min="1" max="1" width="7.140625" style="1" customWidth="1"/>
    <col min="2" max="2" width="16.28515625" style="1" customWidth="1"/>
    <col min="3" max="3" width="9.7109375" style="1" customWidth="1"/>
    <col min="4" max="4" width="11.140625" style="1" customWidth="1"/>
    <col min="5" max="5" width="22.85546875" style="1" customWidth="1"/>
    <col min="6" max="6" width="49" style="1" customWidth="1"/>
    <col min="7" max="7" width="5.7109375" style="1" hidden="1" customWidth="1"/>
    <col min="8" max="8" width="18.28515625" style="1" customWidth="1"/>
    <col min="9" max="9" width="11" style="1" customWidth="1"/>
    <col min="10" max="10" width="21.140625" style="1" hidden="1" customWidth="1"/>
    <col min="11" max="11" width="35.5703125" style="1" customWidth="1"/>
    <col min="12" max="16384" width="11.42578125" style="1"/>
  </cols>
  <sheetData>
    <row r="1" spans="2:11" ht="13.5" thickBot="1"/>
    <row r="2" spans="2:11" ht="15" customHeight="1">
      <c r="B2" s="124" t="s">
        <v>62</v>
      </c>
      <c r="C2" s="125"/>
      <c r="D2" s="125"/>
      <c r="E2" s="125"/>
      <c r="F2" s="125"/>
      <c r="G2" s="125"/>
      <c r="H2" s="125"/>
      <c r="I2" s="125"/>
      <c r="J2" s="125"/>
      <c r="K2" s="126"/>
    </row>
    <row r="3" spans="2:11" ht="15" customHeight="1">
      <c r="B3" s="127"/>
      <c r="C3" s="128"/>
      <c r="D3" s="128"/>
      <c r="E3" s="128"/>
      <c r="F3" s="128"/>
      <c r="G3" s="128"/>
      <c r="H3" s="128"/>
      <c r="I3" s="128"/>
      <c r="J3" s="128"/>
      <c r="K3" s="129"/>
    </row>
    <row r="4" spans="2:11" ht="15" customHeight="1" thickBot="1">
      <c r="B4" s="130"/>
      <c r="C4" s="131"/>
      <c r="D4" s="131"/>
      <c r="E4" s="131"/>
      <c r="F4" s="131"/>
      <c r="G4" s="131"/>
      <c r="H4" s="131"/>
      <c r="I4" s="131"/>
      <c r="J4" s="131"/>
      <c r="K4" s="132"/>
    </row>
    <row r="5" spans="2:11" ht="18.75" customHeight="1" thickBot="1">
      <c r="B5" s="99" t="s">
        <v>9</v>
      </c>
      <c r="C5" s="100"/>
      <c r="D5" s="115" t="str">
        <f>+'Completar SOFSE'!B5</f>
        <v>26/2019</v>
      </c>
      <c r="E5" s="115"/>
      <c r="F5" s="115"/>
      <c r="G5" s="116"/>
      <c r="H5" s="121" t="s">
        <v>12</v>
      </c>
      <c r="I5" s="122"/>
      <c r="J5" s="122"/>
      <c r="K5" s="123"/>
    </row>
    <row r="6" spans="2:11" ht="30" customHeight="1">
      <c r="B6" s="99" t="s">
        <v>26</v>
      </c>
      <c r="C6" s="100"/>
      <c r="D6" s="117" t="str">
        <f>+'Completar SOFSE'!B6</f>
        <v>Por Compulsa Abreviada</v>
      </c>
      <c r="E6" s="117"/>
      <c r="F6" s="117"/>
      <c r="G6" s="118"/>
      <c r="H6" s="101" t="s">
        <v>8</v>
      </c>
      <c r="I6" s="106"/>
      <c r="J6" s="107"/>
      <c r="K6" s="108"/>
    </row>
    <row r="7" spans="2:11" ht="15.75" customHeight="1">
      <c r="B7" s="7" t="s">
        <v>22</v>
      </c>
      <c r="C7" s="8"/>
      <c r="D7" s="119" t="str">
        <f>+'Completar SOFSE'!B7</f>
        <v>EX 2019 - 22401750</v>
      </c>
      <c r="E7" s="119"/>
      <c r="F7" s="119"/>
      <c r="G7" s="120"/>
      <c r="H7" s="102"/>
      <c r="I7" s="109"/>
      <c r="J7" s="110"/>
      <c r="K7" s="111"/>
    </row>
    <row r="8" spans="2:11" ht="15.75" customHeight="1">
      <c r="B8" s="137" t="s">
        <v>10</v>
      </c>
      <c r="C8" s="138"/>
      <c r="D8" s="119" t="str">
        <f>+'Completar SOFSE'!B8</f>
        <v>Adquisición de cobertores de bobina de vía de sistema ATS</v>
      </c>
      <c r="E8" s="119"/>
      <c r="F8" s="119"/>
      <c r="G8" s="120"/>
      <c r="H8" s="9" t="s">
        <v>28</v>
      </c>
      <c r="I8" s="103"/>
      <c r="J8" s="104"/>
      <c r="K8" s="105"/>
    </row>
    <row r="9" spans="2:11" ht="16.5" customHeight="1">
      <c r="B9" s="137"/>
      <c r="C9" s="138"/>
      <c r="D9" s="119"/>
      <c r="E9" s="119"/>
      <c r="F9" s="119"/>
      <c r="G9" s="120"/>
      <c r="H9" s="10" t="s">
        <v>1</v>
      </c>
      <c r="I9" s="103"/>
      <c r="J9" s="104"/>
      <c r="K9" s="105"/>
    </row>
    <row r="10" spans="2:11" ht="16.5" customHeight="1">
      <c r="B10" s="137"/>
      <c r="C10" s="138"/>
      <c r="D10" s="97"/>
      <c r="E10" s="97"/>
      <c r="F10" s="97"/>
      <c r="G10" s="98"/>
      <c r="H10" s="10" t="s">
        <v>2</v>
      </c>
      <c r="I10" s="112"/>
      <c r="J10" s="113"/>
      <c r="K10" s="114"/>
    </row>
    <row r="11" spans="2:11" ht="15">
      <c r="B11" s="14" t="s">
        <v>18</v>
      </c>
      <c r="C11" s="15"/>
      <c r="D11" s="74" t="str">
        <f>+'Completar SOFSE'!B11</f>
        <v>Total</v>
      </c>
      <c r="E11" s="15"/>
      <c r="F11" s="8"/>
      <c r="G11" s="8"/>
      <c r="H11" s="11" t="s">
        <v>5</v>
      </c>
      <c r="I11" s="147"/>
      <c r="J11" s="148"/>
      <c r="K11" s="149"/>
    </row>
    <row r="12" spans="2:11" ht="13.5" thickBot="1">
      <c r="B12" s="16"/>
      <c r="C12" s="17"/>
      <c r="D12" s="17"/>
      <c r="E12" s="18"/>
      <c r="F12" s="17"/>
      <c r="G12" s="17"/>
      <c r="H12" s="12"/>
      <c r="I12" s="19"/>
      <c r="J12" s="19"/>
      <c r="K12" s="13"/>
    </row>
    <row r="13" spans="2:11" ht="15" customHeight="1">
      <c r="B13" s="135" t="s">
        <v>56</v>
      </c>
      <c r="C13" s="141" t="s">
        <v>11</v>
      </c>
      <c r="D13" s="141" t="s">
        <v>3</v>
      </c>
      <c r="E13" s="143" t="s">
        <v>4</v>
      </c>
      <c r="F13" s="145" t="s">
        <v>31</v>
      </c>
      <c r="G13" s="145" t="s">
        <v>55</v>
      </c>
      <c r="H13" s="139" t="s">
        <v>32</v>
      </c>
      <c r="I13" s="139" t="s">
        <v>33</v>
      </c>
      <c r="J13" s="152" t="s">
        <v>34</v>
      </c>
      <c r="K13" s="139" t="s">
        <v>35</v>
      </c>
    </row>
    <row r="14" spans="2:11" ht="15.75" customHeight="1" thickBot="1">
      <c r="B14" s="136"/>
      <c r="C14" s="142"/>
      <c r="D14" s="142"/>
      <c r="E14" s="144"/>
      <c r="F14" s="146"/>
      <c r="G14" s="146"/>
      <c r="H14" s="140"/>
      <c r="I14" s="140"/>
      <c r="J14" s="153"/>
      <c r="K14" s="140"/>
    </row>
    <row r="15" spans="2:11" ht="25.5">
      <c r="B15" s="2">
        <f>+'Completar SOFSE'!A21</f>
        <v>1</v>
      </c>
      <c r="C15" s="3">
        <f>VLOOKUP(B15,'Completar SOFSE'!$A$19:$E$322,2,0)</f>
        <v>1050</v>
      </c>
      <c r="D15" s="3" t="str">
        <f>VLOOKUP(B15,'Completar SOFSE'!$A$19:$E$322,3,0)</f>
        <v>c/u</v>
      </c>
      <c r="E15" s="3" t="str">
        <f>VLOOKUP(B15,'Completar SOFSE'!$A$19:$E$322,4,0)</f>
        <v>NUM76615010610N</v>
      </c>
      <c r="F15" s="4" t="str">
        <f>VLOOKUP(B15,'Completar SOFSE'!$A$19:$E$322,5,0)</f>
        <v>COBERTOR DE BOBINA RESONANTE (FIBRA DE VIDRIO, PLÁSTICO REFORZADO O SIMILAR)</v>
      </c>
      <c r="G15" s="93">
        <f>VLOOKUP(B15,'Completar SOFSE'!$A$19:$F$322,6,0)</f>
        <v>0</v>
      </c>
      <c r="H15" s="92"/>
      <c r="I15" s="49"/>
      <c r="J15" s="44">
        <f>+(C15*H15)*I15</f>
        <v>0</v>
      </c>
      <c r="K15" s="20">
        <f>+C15*H15</f>
        <v>0</v>
      </c>
    </row>
    <row r="16" spans="2:11" ht="19.5" customHeight="1" thickBot="1">
      <c r="B16" s="154" t="s">
        <v>19</v>
      </c>
      <c r="C16" s="155"/>
      <c r="D16" s="155"/>
      <c r="E16" s="155"/>
      <c r="F16" s="156"/>
      <c r="G16" s="76"/>
      <c r="H16" s="77"/>
      <c r="I16" s="77"/>
      <c r="J16" s="78">
        <f>SUM(J15:J15)</f>
        <v>0</v>
      </c>
      <c r="K16" s="91">
        <f>SUM(K15:K15)</f>
        <v>0</v>
      </c>
    </row>
    <row r="17" spans="2:11" ht="16.5" customHeight="1" thickBot="1">
      <c r="B17" s="157" t="s">
        <v>20</v>
      </c>
      <c r="C17" s="158"/>
      <c r="D17" s="158"/>
      <c r="E17" s="158"/>
      <c r="F17" s="159"/>
      <c r="G17" s="76"/>
      <c r="H17" s="77"/>
      <c r="I17" s="77"/>
      <c r="J17" s="78"/>
      <c r="K17" s="79">
        <f>J16</f>
        <v>0</v>
      </c>
    </row>
    <row r="18" spans="2:11" ht="18.75" thickBot="1">
      <c r="B18" s="157" t="s">
        <v>0</v>
      </c>
      <c r="C18" s="158"/>
      <c r="D18" s="158"/>
      <c r="E18" s="158"/>
      <c r="F18" s="159"/>
      <c r="G18" s="76"/>
      <c r="H18" s="77"/>
      <c r="I18" s="77"/>
      <c r="J18" s="78"/>
      <c r="K18" s="80">
        <f>+K16+K17</f>
        <v>0</v>
      </c>
    </row>
    <row r="19" spans="2:11" ht="19.5" customHeight="1" thickBot="1">
      <c r="B19" s="133" t="s">
        <v>21</v>
      </c>
      <c r="C19" s="134"/>
      <c r="D19" s="150" t="str">
        <f>+'Completar SOFSE'!B12</f>
        <v>Según Artículo 32 del PCP</v>
      </c>
      <c r="E19" s="150"/>
      <c r="F19" s="150"/>
      <c r="G19" s="150"/>
      <c r="H19" s="150"/>
      <c r="I19" s="150"/>
      <c r="J19" s="150"/>
      <c r="K19" s="151"/>
    </row>
    <row r="20" spans="2:11" ht="18" customHeight="1" thickBot="1">
      <c r="B20" s="133" t="s">
        <v>6</v>
      </c>
      <c r="C20" s="134"/>
      <c r="D20" s="150" t="str">
        <f>+'Completar SOFSE'!B13</f>
        <v>Según Artículo 7 del PCP</v>
      </c>
      <c r="E20" s="150"/>
      <c r="F20" s="150"/>
      <c r="G20" s="150"/>
      <c r="H20" s="150"/>
      <c r="I20" s="150"/>
      <c r="J20" s="150"/>
      <c r="K20" s="151"/>
    </row>
    <row r="21" spans="2:11" ht="18" customHeight="1" thickBot="1">
      <c r="B21" s="133" t="s">
        <v>57</v>
      </c>
      <c r="C21" s="134"/>
      <c r="D21" s="150" t="str">
        <f>+'Completar SOFSE'!B14</f>
        <v>Según Artículo 8 del PCP</v>
      </c>
      <c r="E21" s="150"/>
      <c r="F21" s="150"/>
      <c r="G21" s="150"/>
      <c r="H21" s="150"/>
      <c r="I21" s="150"/>
      <c r="J21" s="150"/>
      <c r="K21" s="151"/>
    </row>
    <row r="22" spans="2:11" ht="24" customHeight="1" thickBot="1">
      <c r="B22" s="133" t="s">
        <v>7</v>
      </c>
      <c r="C22" s="134"/>
      <c r="D22" s="150" t="str">
        <f>+'Completar SOFSE'!B15</f>
        <v>Según Artículo 117 del R.C.C.</v>
      </c>
      <c r="E22" s="150"/>
      <c r="F22" s="150"/>
      <c r="G22" s="150"/>
      <c r="H22" s="150"/>
      <c r="I22" s="150"/>
      <c r="J22" s="150"/>
      <c r="K22" s="151"/>
    </row>
    <row r="23" spans="2:11">
      <c r="B23" s="21"/>
      <c r="C23" s="22"/>
      <c r="D23" s="22"/>
      <c r="E23" s="22"/>
      <c r="F23" s="23"/>
      <c r="G23" s="23"/>
      <c r="H23" s="23"/>
      <c r="I23" s="23"/>
      <c r="J23" s="23"/>
      <c r="K23" s="24"/>
    </row>
    <row r="24" spans="2:11">
      <c r="B24" s="21"/>
      <c r="C24" s="22"/>
      <c r="D24" s="22"/>
      <c r="E24" s="22"/>
      <c r="F24" s="23"/>
      <c r="G24" s="23"/>
      <c r="H24" s="23"/>
      <c r="I24" s="23"/>
      <c r="J24" s="23"/>
      <c r="K24" s="24"/>
    </row>
    <row r="25" spans="2:11">
      <c r="B25" s="21"/>
      <c r="C25" s="22"/>
      <c r="D25" s="22"/>
      <c r="E25" s="22"/>
      <c r="F25" s="23"/>
      <c r="G25" s="23"/>
      <c r="H25" s="23"/>
      <c r="I25" s="23"/>
      <c r="J25" s="23"/>
      <c r="K25" s="24"/>
    </row>
    <row r="26" spans="2:11" ht="13.5" thickBot="1">
      <c r="B26" s="25"/>
      <c r="C26" s="26"/>
      <c r="D26" s="26"/>
      <c r="E26" s="26"/>
      <c r="F26" s="27"/>
      <c r="G26" s="27"/>
      <c r="H26" s="27"/>
      <c r="I26" s="27"/>
      <c r="J26" s="27"/>
      <c r="K26" s="28"/>
    </row>
  </sheetData>
  <sheetProtection algorithmName="SHA-512" hashValue="qtCTTu5iOvM8/hL+yz/133W+4nuvWerLoDq/dA1SzBrKY9jXZpVbuTxGCIcFOCNz2N46MMqe5IzuNAHVo/OcNQ==" saltValue="k3MDmHIevpT9MZktgo/9Zg==" spinCount="100000" sheet="1" objects="1" scenarios="1"/>
  <mergeCells count="36">
    <mergeCell ref="D22:K22"/>
    <mergeCell ref="J13:J14"/>
    <mergeCell ref="K13:K14"/>
    <mergeCell ref="G13:G14"/>
    <mergeCell ref="B16:F16"/>
    <mergeCell ref="B17:F17"/>
    <mergeCell ref="B18:F18"/>
    <mergeCell ref="B21:C21"/>
    <mergeCell ref="D21:K21"/>
    <mergeCell ref="B2:K4"/>
    <mergeCell ref="B22:C22"/>
    <mergeCell ref="B19:C19"/>
    <mergeCell ref="B20:C20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19:K19"/>
    <mergeCell ref="D20:K20"/>
    <mergeCell ref="I10:K10"/>
    <mergeCell ref="D5:G5"/>
    <mergeCell ref="D6:G6"/>
    <mergeCell ref="D7:G7"/>
    <mergeCell ref="H5:K5"/>
    <mergeCell ref="D8:G9"/>
    <mergeCell ref="B6:C6"/>
    <mergeCell ref="H6:H7"/>
    <mergeCell ref="I8:K8"/>
    <mergeCell ref="I9:K9"/>
    <mergeCell ref="I6:K7"/>
  </mergeCells>
  <dataValidations count="4">
    <dataValidation allowBlank="1" showInputMessage="1" showErrorMessage="1" promptTitle="Completar por el oferente" prompt="Completar por el oferente" sqref="J15"/>
    <dataValidation allowBlank="1" showErrorMessage="1" promptTitle="Completar por el oferente" prompt="Completar por el oferente" sqref="K15"/>
    <dataValidation allowBlank="1" showInputMessage="1" showErrorMessage="1" promptTitle="Completar por el Oferente" prompt=" " sqref="H15"/>
    <dataValidation operator="equal" allowBlank="1" showInputMessage="1" showErrorMessage="1" promptTitle="Completar por el Oferente" prompt=" " sqref="I6 I8:K10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Completar por el oferente" prompt=" ">
          <x14:formula1>
            <xm:f>'Completar SOFSE'!$L$5:$L$7</xm:f>
          </x14:formula1>
          <xm:sqref>I15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9"/>
  <sheetViews>
    <sheetView topLeftCell="A8" zoomScale="85" zoomScaleNormal="85" workbookViewId="0">
      <selection activeCell="L19" sqref="L19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11.5703125" style="1" customWidth="1"/>
    <col min="4" max="4" width="17.5703125" style="1" customWidth="1"/>
    <col min="5" max="5" width="7.85546875" style="1" bestFit="1" customWidth="1"/>
    <col min="6" max="6" width="22.7109375" style="1" bestFit="1" customWidth="1"/>
    <col min="7" max="7" width="36" style="1" bestFit="1" customWidth="1"/>
    <col min="8" max="8" width="36" style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>
      <c r="B1" s="42"/>
      <c r="C1" s="42"/>
      <c r="D1" s="42"/>
      <c r="E1" s="42"/>
      <c r="F1" s="42"/>
      <c r="G1" s="43"/>
      <c r="H1" s="43"/>
      <c r="I1" s="43"/>
      <c r="J1" s="43"/>
      <c r="K1" s="43"/>
      <c r="L1" s="43"/>
    </row>
    <row r="2" spans="2:12" ht="13.5" thickBot="1">
      <c r="B2" s="42"/>
      <c r="C2" s="42"/>
      <c r="D2" s="42"/>
      <c r="E2" s="42"/>
      <c r="F2" s="42"/>
      <c r="G2" s="43"/>
      <c r="H2" s="43"/>
      <c r="I2" s="43"/>
      <c r="J2" s="43"/>
      <c r="K2" s="43"/>
      <c r="L2" s="43"/>
    </row>
    <row r="3" spans="2:12" ht="23.25" customHeight="1">
      <c r="B3" s="124" t="s">
        <v>63</v>
      </c>
      <c r="C3" s="125"/>
      <c r="D3" s="125"/>
      <c r="E3" s="125"/>
      <c r="F3" s="125"/>
      <c r="G3" s="125"/>
      <c r="H3" s="125"/>
      <c r="I3" s="125"/>
      <c r="J3" s="125"/>
      <c r="K3" s="125"/>
      <c r="L3" s="126"/>
    </row>
    <row r="4" spans="2:12" ht="13.5" thickBot="1">
      <c r="B4" s="130"/>
      <c r="C4" s="131"/>
      <c r="D4" s="131"/>
      <c r="E4" s="131"/>
      <c r="F4" s="131"/>
      <c r="G4" s="131"/>
      <c r="H4" s="131"/>
      <c r="I4" s="131"/>
      <c r="J4" s="131"/>
      <c r="K4" s="131"/>
      <c r="L4" s="132"/>
    </row>
    <row r="5" spans="2:12" ht="15" thickBot="1">
      <c r="B5" s="215" t="s">
        <v>9</v>
      </c>
      <c r="C5" s="216"/>
      <c r="D5" s="164" t="str">
        <f>+'Completar SOFSE'!B5</f>
        <v>26/2019</v>
      </c>
      <c r="E5" s="164"/>
      <c r="F5" s="164"/>
      <c r="G5" s="164"/>
      <c r="H5" s="165"/>
      <c r="I5" s="219" t="s">
        <v>12</v>
      </c>
      <c r="J5" s="220"/>
      <c r="K5" s="220"/>
      <c r="L5" s="221"/>
    </row>
    <row r="6" spans="2:12" ht="14.25">
      <c r="B6" s="215" t="s">
        <v>26</v>
      </c>
      <c r="C6" s="216"/>
      <c r="D6" s="166" t="str">
        <f>+'Completar SOFSE'!B6</f>
        <v>Por Compulsa Abreviada</v>
      </c>
      <c r="E6" s="166"/>
      <c r="F6" s="166"/>
      <c r="G6" s="166"/>
      <c r="H6" s="167"/>
      <c r="I6" s="201" t="s">
        <v>8</v>
      </c>
      <c r="J6" s="209"/>
      <c r="K6" s="210"/>
      <c r="L6" s="211"/>
    </row>
    <row r="7" spans="2:12" ht="14.25">
      <c r="B7" s="50" t="s">
        <v>52</v>
      </c>
      <c r="C7" s="86"/>
      <c r="D7" s="166" t="str">
        <f>+'Completar SOFSE'!B7</f>
        <v>EX 2019 - 22401750</v>
      </c>
      <c r="E7" s="166"/>
      <c r="F7" s="166"/>
      <c r="G7" s="166"/>
      <c r="H7" s="167"/>
      <c r="I7" s="202"/>
      <c r="J7" s="212"/>
      <c r="K7" s="213"/>
      <c r="L7" s="214"/>
    </row>
    <row r="8" spans="2:12" ht="25.5" customHeight="1">
      <c r="B8" s="217" t="s">
        <v>10</v>
      </c>
      <c r="C8" s="218"/>
      <c r="D8" s="166" t="str">
        <f>+'Completar SOFSE'!B8</f>
        <v>Adquisición de cobertores de bobina de vía de sistema ATS</v>
      </c>
      <c r="E8" s="166"/>
      <c r="F8" s="166"/>
      <c r="G8" s="166"/>
      <c r="H8" s="167"/>
      <c r="I8" s="51" t="s">
        <v>53</v>
      </c>
      <c r="J8" s="203"/>
      <c r="K8" s="204"/>
      <c r="L8" s="205"/>
    </row>
    <row r="9" spans="2:12" ht="12.75" customHeight="1">
      <c r="B9" s="217"/>
      <c r="C9" s="218"/>
      <c r="D9" s="166"/>
      <c r="E9" s="166"/>
      <c r="F9" s="166"/>
      <c r="G9" s="166"/>
      <c r="H9" s="167"/>
      <c r="I9" s="52" t="s">
        <v>1</v>
      </c>
      <c r="J9" s="203"/>
      <c r="K9" s="204"/>
      <c r="L9" s="205"/>
    </row>
    <row r="10" spans="2:12" ht="18" customHeight="1">
      <c r="B10" s="217"/>
      <c r="C10" s="218"/>
      <c r="D10" s="166"/>
      <c r="E10" s="166"/>
      <c r="F10" s="166"/>
      <c r="G10" s="166"/>
      <c r="H10" s="167"/>
      <c r="I10" s="52" t="s">
        <v>2</v>
      </c>
      <c r="J10" s="206"/>
      <c r="K10" s="207"/>
      <c r="L10" s="208"/>
    </row>
    <row r="11" spans="2:12" ht="15" customHeight="1">
      <c r="B11" s="53" t="s">
        <v>18</v>
      </c>
      <c r="C11" s="59"/>
      <c r="D11" s="119" t="str">
        <f>+'Completar SOFSE'!B11</f>
        <v>Total</v>
      </c>
      <c r="E11" s="119"/>
      <c r="F11" s="119"/>
      <c r="G11" s="119"/>
      <c r="H11" s="73"/>
      <c r="I11" s="63" t="s">
        <v>5</v>
      </c>
      <c r="J11" s="147"/>
      <c r="K11" s="148"/>
      <c r="L11" s="149"/>
    </row>
    <row r="12" spans="2:12" ht="15.75" customHeight="1" thickBot="1">
      <c r="B12" s="60"/>
      <c r="C12" s="59"/>
      <c r="D12" s="59"/>
      <c r="E12" s="59"/>
      <c r="F12" s="59"/>
      <c r="G12" s="59"/>
      <c r="H12" s="75"/>
      <c r="I12" s="64"/>
      <c r="J12" s="199"/>
      <c r="K12" s="199"/>
      <c r="L12" s="200"/>
    </row>
    <row r="13" spans="2:12" ht="13.5" thickBot="1">
      <c r="B13" s="195" t="s">
        <v>50</v>
      </c>
      <c r="C13" s="197" t="s">
        <v>56</v>
      </c>
      <c r="D13" s="197" t="s">
        <v>11</v>
      </c>
      <c r="E13" s="197" t="s">
        <v>3</v>
      </c>
      <c r="F13" s="197" t="s">
        <v>4</v>
      </c>
      <c r="G13" s="168" t="s">
        <v>31</v>
      </c>
      <c r="H13" s="168" t="s">
        <v>55</v>
      </c>
      <c r="I13" s="189" t="s">
        <v>36</v>
      </c>
      <c r="J13" s="190"/>
      <c r="K13" s="190"/>
      <c r="L13" s="191"/>
    </row>
    <row r="14" spans="2:12" ht="13.5" thickBot="1">
      <c r="B14" s="196"/>
      <c r="C14" s="198"/>
      <c r="D14" s="198"/>
      <c r="E14" s="198"/>
      <c r="F14" s="198"/>
      <c r="G14" s="169"/>
      <c r="H14" s="169"/>
      <c r="I14" s="69" t="s">
        <v>37</v>
      </c>
      <c r="J14" s="70" t="s">
        <v>38</v>
      </c>
      <c r="K14" s="71" t="s">
        <v>39</v>
      </c>
      <c r="L14" s="72" t="s">
        <v>19</v>
      </c>
    </row>
    <row r="15" spans="2:12" ht="15" customHeight="1">
      <c r="B15" s="61" t="s">
        <v>40</v>
      </c>
      <c r="C15" s="183">
        <f>+'Completar SOFSE'!A21</f>
        <v>1</v>
      </c>
      <c r="D15" s="186">
        <f>VLOOKUP(C15,'Completar SOFSE'!$A$19:$E$322,2,0)</f>
        <v>1050</v>
      </c>
      <c r="E15" s="186" t="str">
        <f>VLOOKUP(C15,'Completar SOFSE'!$A$19:$E$322,3,0)</f>
        <v>c/u</v>
      </c>
      <c r="F15" s="186" t="str">
        <f>VLOOKUP(C15,'Completar SOFSE'!$A$19:$E$322,4,0)</f>
        <v>NUM76615010610N</v>
      </c>
      <c r="G15" s="192" t="str">
        <f>VLOOKUP(C15,'Completar SOFSE'!$A$19:$E$322,5,0)</f>
        <v>COBERTOR DE BOBINA RESONANTE (FIBRA DE VIDRIO, PLÁSTICO REFORZADO O SIMILAR)</v>
      </c>
      <c r="H15" s="170">
        <f>VLOOKUP(C15,'Completar SOFSE'!$A$19:$F$322,6,0)</f>
        <v>0</v>
      </c>
      <c r="I15" s="54"/>
      <c r="J15" s="65"/>
      <c r="K15" s="66"/>
      <c r="L15" s="20">
        <f>I15*$D$15+J15*$D$15+K15*$D$15</f>
        <v>0</v>
      </c>
    </row>
    <row r="16" spans="2:12" ht="15" customHeight="1">
      <c r="B16" s="62" t="s">
        <v>41</v>
      </c>
      <c r="C16" s="184"/>
      <c r="D16" s="187"/>
      <c r="E16" s="187"/>
      <c r="F16" s="187"/>
      <c r="G16" s="193"/>
      <c r="H16" s="171"/>
      <c r="I16" s="55"/>
      <c r="J16" s="67"/>
      <c r="K16" s="68"/>
      <c r="L16" s="46">
        <f t="shared" ref="L16:L19" si="0">I16*$D$15+J16*$D$15+K16*$D$15</f>
        <v>0</v>
      </c>
    </row>
    <row r="17" spans="2:12" ht="15" customHeight="1">
      <c r="B17" s="62" t="s">
        <v>42</v>
      </c>
      <c r="C17" s="184"/>
      <c r="D17" s="187"/>
      <c r="E17" s="187"/>
      <c r="F17" s="187"/>
      <c r="G17" s="193"/>
      <c r="H17" s="171"/>
      <c r="I17" s="55"/>
      <c r="J17" s="67"/>
      <c r="K17" s="68"/>
      <c r="L17" s="46">
        <f t="shared" si="0"/>
        <v>0</v>
      </c>
    </row>
    <row r="18" spans="2:12" ht="15" customHeight="1">
      <c r="B18" s="62" t="s">
        <v>43</v>
      </c>
      <c r="C18" s="184"/>
      <c r="D18" s="187"/>
      <c r="E18" s="187"/>
      <c r="F18" s="187"/>
      <c r="G18" s="193"/>
      <c r="H18" s="171"/>
      <c r="I18" s="55"/>
      <c r="J18" s="45"/>
      <c r="K18" s="68"/>
      <c r="L18" s="46">
        <f t="shared" si="0"/>
        <v>0</v>
      </c>
    </row>
    <row r="19" spans="2:12" ht="15.75" customHeight="1" thickBot="1">
      <c r="B19" s="62" t="s">
        <v>44</v>
      </c>
      <c r="C19" s="185"/>
      <c r="D19" s="188"/>
      <c r="E19" s="188"/>
      <c r="F19" s="188"/>
      <c r="G19" s="194"/>
      <c r="H19" s="172"/>
      <c r="I19" s="56"/>
      <c r="J19" s="47"/>
      <c r="K19" s="57"/>
      <c r="L19" s="46">
        <f t="shared" si="0"/>
        <v>0</v>
      </c>
    </row>
    <row r="20" spans="2:12" ht="24" customHeight="1" thickBot="1">
      <c r="B20" s="177" t="s">
        <v>29</v>
      </c>
      <c r="C20" s="178"/>
      <c r="D20" s="178"/>
      <c r="E20" s="178"/>
      <c r="F20" s="178"/>
      <c r="G20" s="178"/>
      <c r="H20" s="58"/>
      <c r="I20" s="179">
        <f>SUM(L15:L19)</f>
        <v>0</v>
      </c>
      <c r="J20" s="180"/>
      <c r="K20" s="180"/>
      <c r="L20" s="181"/>
    </row>
    <row r="21" spans="2:12" ht="18.75" customHeight="1" thickBot="1">
      <c r="B21" s="173" t="s">
        <v>45</v>
      </c>
      <c r="C21" s="174"/>
      <c r="D21" s="174"/>
      <c r="E21" s="175"/>
      <c r="F21" s="175"/>
      <c r="G21" s="175"/>
      <c r="H21" s="175"/>
      <c r="I21" s="175"/>
      <c r="J21" s="175"/>
      <c r="K21" s="175"/>
      <c r="L21" s="176"/>
    </row>
    <row r="22" spans="2:12" ht="18.75" customHeight="1" thickBot="1">
      <c r="B22" s="173" t="s">
        <v>46</v>
      </c>
      <c r="C22" s="174"/>
      <c r="D22" s="182" t="str">
        <f>+'Completar SOFSE'!B12</f>
        <v>Según Artículo 32 del PCP</v>
      </c>
      <c r="E22" s="182"/>
      <c r="F22" s="182"/>
      <c r="G22" s="182"/>
      <c r="H22" s="83"/>
      <c r="I22" s="160"/>
      <c r="J22" s="160"/>
      <c r="K22" s="160"/>
      <c r="L22" s="161"/>
    </row>
    <row r="23" spans="2:12" ht="18.75" customHeight="1" thickBot="1">
      <c r="B23" s="173" t="s">
        <v>47</v>
      </c>
      <c r="C23" s="174"/>
      <c r="D23" s="182" t="str">
        <f>+'Completar SOFSE'!B13</f>
        <v>Según Artículo 7 del PCP</v>
      </c>
      <c r="E23" s="182"/>
      <c r="F23" s="182"/>
      <c r="G23" s="182"/>
      <c r="H23" s="83"/>
      <c r="I23" s="160"/>
      <c r="J23" s="160"/>
      <c r="K23" s="160"/>
      <c r="L23" s="161"/>
    </row>
    <row r="24" spans="2:12" ht="18.75" customHeight="1" thickBot="1">
      <c r="B24" s="173" t="s">
        <v>48</v>
      </c>
      <c r="C24" s="174"/>
      <c r="D24" s="182" t="str">
        <f>+'Completar SOFSE'!B15</f>
        <v>Según Artículo 117 del R.C.C.</v>
      </c>
      <c r="E24" s="182"/>
      <c r="F24" s="182"/>
      <c r="G24" s="182"/>
      <c r="H24" s="83"/>
      <c r="I24" s="162"/>
      <c r="J24" s="162"/>
      <c r="K24" s="162"/>
      <c r="L24" s="163"/>
    </row>
    <row r="25" spans="2:12">
      <c r="B25" s="87"/>
      <c r="C25" s="88"/>
      <c r="D25" s="88"/>
      <c r="E25" s="88"/>
      <c r="F25" s="88"/>
      <c r="G25" s="89"/>
      <c r="H25" s="89"/>
      <c r="I25" s="89"/>
      <c r="J25" s="89"/>
      <c r="K25" s="89"/>
      <c r="L25" s="90"/>
    </row>
    <row r="26" spans="2:12">
      <c r="B26" s="21"/>
      <c r="C26" s="22"/>
      <c r="D26" s="22"/>
      <c r="E26" s="22"/>
      <c r="F26" s="22"/>
      <c r="G26" s="23"/>
      <c r="H26" s="23"/>
      <c r="I26" s="23"/>
      <c r="J26" s="23"/>
      <c r="K26" s="23"/>
      <c r="L26" s="24"/>
    </row>
    <row r="27" spans="2:12">
      <c r="B27" s="21"/>
      <c r="C27" s="22"/>
      <c r="D27" s="22"/>
      <c r="E27" s="22"/>
      <c r="F27" s="22"/>
      <c r="G27" s="23"/>
      <c r="H27" s="23"/>
      <c r="I27" s="23"/>
      <c r="J27" s="23"/>
      <c r="K27" s="23"/>
      <c r="L27" s="24"/>
    </row>
    <row r="28" spans="2:12">
      <c r="B28" s="21"/>
      <c r="C28" s="22"/>
      <c r="D28" s="22"/>
      <c r="E28" s="22"/>
      <c r="F28" s="22"/>
      <c r="G28" s="23"/>
      <c r="H28" s="23"/>
      <c r="I28" s="23"/>
      <c r="J28" s="23"/>
      <c r="K28" s="23"/>
      <c r="L28" s="24"/>
    </row>
    <row r="29" spans="2:12" ht="13.5" thickBot="1">
      <c r="B29" s="25"/>
      <c r="C29" s="26"/>
      <c r="D29" s="26"/>
      <c r="E29" s="26"/>
      <c r="F29" s="26"/>
      <c r="G29" s="27"/>
      <c r="H29" s="27"/>
      <c r="I29" s="27"/>
      <c r="J29" s="27"/>
      <c r="K29" s="27"/>
      <c r="L29" s="28"/>
    </row>
  </sheetData>
  <sheetProtection algorithmName="SHA-512" hashValue="W4h8QPSDhS+Fl3wEcOU0XD8Zmux+Y3cdEc+dlFyq2vcJmHhrjKPrq348cUcqjB1WF6gkSNqUqBZSYQehB71GIw==" saltValue="Nx1LqGHKjlmwCpMHT1QU+A==" spinCount="100000" sheet="1" objects="1" scenarios="1"/>
  <mergeCells count="44">
    <mergeCell ref="B5:C5"/>
    <mergeCell ref="B6:C6"/>
    <mergeCell ref="B8:C10"/>
    <mergeCell ref="B3:L4"/>
    <mergeCell ref="I5:L5"/>
    <mergeCell ref="J12:L12"/>
    <mergeCell ref="I6:I7"/>
    <mergeCell ref="J8:L8"/>
    <mergeCell ref="J9:L9"/>
    <mergeCell ref="J10:L10"/>
    <mergeCell ref="J11:L11"/>
    <mergeCell ref="J6:L7"/>
    <mergeCell ref="B13:B14"/>
    <mergeCell ref="C13:C14"/>
    <mergeCell ref="D13:D14"/>
    <mergeCell ref="E13:E14"/>
    <mergeCell ref="F13:F14"/>
    <mergeCell ref="C15:C19"/>
    <mergeCell ref="F15:F19"/>
    <mergeCell ref="I13:L13"/>
    <mergeCell ref="E15:E19"/>
    <mergeCell ref="D15:D19"/>
    <mergeCell ref="G15:G19"/>
    <mergeCell ref="B23:C23"/>
    <mergeCell ref="B24:C24"/>
    <mergeCell ref="D22:G22"/>
    <mergeCell ref="D23:G23"/>
    <mergeCell ref="D24:G24"/>
    <mergeCell ref="I23:L23"/>
    <mergeCell ref="I24:L24"/>
    <mergeCell ref="D5:H5"/>
    <mergeCell ref="D6:H6"/>
    <mergeCell ref="D7:H7"/>
    <mergeCell ref="D8:H10"/>
    <mergeCell ref="D11:G11"/>
    <mergeCell ref="G13:G14"/>
    <mergeCell ref="H13:H14"/>
    <mergeCell ref="H15:H19"/>
    <mergeCell ref="B21:D21"/>
    <mergeCell ref="E21:L21"/>
    <mergeCell ref="B22:C22"/>
    <mergeCell ref="B20:G20"/>
    <mergeCell ref="I20:L20"/>
    <mergeCell ref="I22:L22"/>
  </mergeCells>
  <conditionalFormatting sqref="K15:K19">
    <cfRule type="cellIs" dxfId="0" priority="28" stopIfTrue="1" operator="equal">
      <formula>#REF!</formula>
    </cfRule>
  </conditionalFormatting>
  <dataValidations count="2">
    <dataValidation allowBlank="1" showInputMessage="1" showErrorMessage="1" promptTitle="Completar por el Oferente" prompt=" " sqref="J18 J19:K19 E21 I15:I19"/>
    <dataValidation operator="equal" allowBlank="1" showInputMessage="1" showErrorMessage="1" promptTitle="Completar por el Oferente" prompt=" " sqref="J6:L10"/>
  </dataValidations>
  <printOptions horizontalCentered="1" verticalCentered="1"/>
  <pageMargins left="0" right="0" top="0" bottom="0" header="0" footer="0"/>
  <pageSetup paperSize="9" scale="54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1"/>
  <sheetViews>
    <sheetView topLeftCell="A7" zoomScaleNormal="100" workbookViewId="0">
      <selection activeCell="C21" sqref="C21"/>
    </sheetView>
  </sheetViews>
  <sheetFormatPr baseColWidth="10" defaultRowHeight="12.75"/>
  <cols>
    <col min="1" max="1" width="24" style="30" customWidth="1"/>
    <col min="2" max="2" width="19.7109375" style="30" customWidth="1"/>
    <col min="3" max="3" width="11.42578125" style="30"/>
    <col min="4" max="4" width="20.140625" style="30" customWidth="1"/>
    <col min="5" max="5" width="23.140625" style="30" bestFit="1" customWidth="1"/>
    <col min="6" max="6" width="19.42578125" style="30" customWidth="1"/>
    <col min="7" max="7" width="11.42578125" style="30"/>
    <col min="8" max="12" width="11.42578125" style="30" hidden="1" customWidth="1"/>
    <col min="13" max="13" width="0" style="30" hidden="1" customWidth="1"/>
    <col min="14" max="16384" width="11.42578125" style="30"/>
  </cols>
  <sheetData>
    <row r="3" spans="1:12" ht="15.75">
      <c r="A3" s="82" t="s">
        <v>23</v>
      </c>
      <c r="B3" s="29"/>
    </row>
    <row r="4" spans="1:12">
      <c r="A4" s="31"/>
    </row>
    <row r="5" spans="1:12">
      <c r="A5" s="48" t="s">
        <v>9</v>
      </c>
      <c r="B5" s="94" t="s">
        <v>64</v>
      </c>
      <c r="H5" s="32" t="s">
        <v>13</v>
      </c>
      <c r="I5" s="33" t="s">
        <v>14</v>
      </c>
      <c r="J5" s="33"/>
      <c r="K5" s="32" t="s">
        <v>20</v>
      </c>
      <c r="L5" s="34">
        <v>0.105</v>
      </c>
    </row>
    <row r="6" spans="1:12">
      <c r="A6" s="48" t="s">
        <v>26</v>
      </c>
      <c r="B6" s="30" t="s">
        <v>49</v>
      </c>
      <c r="H6" s="35"/>
      <c r="I6" s="36" t="s">
        <v>15</v>
      </c>
      <c r="J6" s="36"/>
      <c r="K6" s="35"/>
      <c r="L6" s="37">
        <v>0.21</v>
      </c>
    </row>
    <row r="7" spans="1:12">
      <c r="A7" s="48" t="s">
        <v>27</v>
      </c>
      <c r="B7" s="30" t="s">
        <v>65</v>
      </c>
      <c r="H7" s="35"/>
      <c r="I7" s="36" t="s">
        <v>16</v>
      </c>
      <c r="J7" s="36"/>
      <c r="K7" s="35"/>
      <c r="L7" s="37">
        <v>0.27</v>
      </c>
    </row>
    <row r="8" spans="1:12">
      <c r="A8" s="48" t="s">
        <v>10</v>
      </c>
      <c r="B8" s="30" t="s">
        <v>66</v>
      </c>
      <c r="H8" s="35"/>
      <c r="I8" s="36" t="s">
        <v>17</v>
      </c>
      <c r="J8" s="36"/>
      <c r="K8" s="35"/>
      <c r="L8" s="38"/>
    </row>
    <row r="9" spans="1:12">
      <c r="A9" s="48"/>
      <c r="H9" s="39"/>
      <c r="I9" s="40"/>
      <c r="J9" s="41"/>
      <c r="K9" s="39"/>
      <c r="L9" s="41"/>
    </row>
    <row r="10" spans="1:12">
      <c r="A10" s="84" t="s">
        <v>24</v>
      </c>
      <c r="H10" s="36"/>
      <c r="I10" s="36"/>
      <c r="J10" s="36"/>
    </row>
    <row r="11" spans="1:12">
      <c r="A11" s="48" t="s">
        <v>30</v>
      </c>
      <c r="B11" s="30" t="s">
        <v>29</v>
      </c>
      <c r="H11" s="36"/>
      <c r="I11" s="36"/>
      <c r="J11" s="36"/>
    </row>
    <row r="12" spans="1:12">
      <c r="A12" s="85" t="s">
        <v>21</v>
      </c>
      <c r="B12" s="36" t="s">
        <v>67</v>
      </c>
      <c r="G12" s="36"/>
      <c r="H12" s="36"/>
      <c r="I12" s="36"/>
      <c r="J12" s="36"/>
      <c r="K12" s="36"/>
    </row>
    <row r="13" spans="1:12">
      <c r="A13" s="85" t="s">
        <v>6</v>
      </c>
      <c r="B13" s="36" t="s">
        <v>60</v>
      </c>
      <c r="G13" s="36"/>
      <c r="H13" s="36"/>
      <c r="I13" s="36"/>
      <c r="J13" s="36"/>
      <c r="K13" s="36"/>
    </row>
    <row r="14" spans="1:12">
      <c r="A14" s="85" t="s">
        <v>57</v>
      </c>
      <c r="B14" s="36" t="s">
        <v>61</v>
      </c>
      <c r="G14" s="36"/>
      <c r="H14" s="36"/>
      <c r="I14" s="36"/>
      <c r="J14" s="36"/>
      <c r="K14" s="36"/>
    </row>
    <row r="15" spans="1:12">
      <c r="A15" s="85" t="s">
        <v>7</v>
      </c>
      <c r="B15" s="36" t="s">
        <v>58</v>
      </c>
      <c r="G15" s="36"/>
      <c r="H15" s="36"/>
      <c r="I15" s="36"/>
      <c r="J15" s="36"/>
      <c r="K15" s="36"/>
    </row>
    <row r="16" spans="1:12">
      <c r="G16" s="36"/>
      <c r="H16" s="36"/>
      <c r="I16" s="36"/>
      <c r="J16" s="36"/>
      <c r="K16" s="36"/>
    </row>
    <row r="17" spans="1:6" ht="15.75">
      <c r="A17" s="82" t="s">
        <v>51</v>
      </c>
      <c r="B17" s="48"/>
    </row>
    <row r="19" spans="1:6">
      <c r="A19" s="222" t="s">
        <v>25</v>
      </c>
      <c r="B19" s="222" t="s">
        <v>11</v>
      </c>
      <c r="C19" s="222" t="s">
        <v>3</v>
      </c>
      <c r="D19" s="222" t="s">
        <v>59</v>
      </c>
      <c r="E19" s="222" t="s">
        <v>31</v>
      </c>
      <c r="F19" s="222" t="s">
        <v>54</v>
      </c>
    </row>
    <row r="20" spans="1:6">
      <c r="A20" s="222"/>
      <c r="B20" s="222"/>
      <c r="C20" s="222"/>
      <c r="D20" s="222"/>
      <c r="E20" s="222"/>
      <c r="F20" s="222"/>
    </row>
    <row r="21" spans="1:6" ht="51">
      <c r="A21" s="81">
        <v>1</v>
      </c>
      <c r="B21" s="5">
        <v>1050</v>
      </c>
      <c r="C21" s="95" t="s">
        <v>68</v>
      </c>
      <c r="D21" s="96" t="s">
        <v>69</v>
      </c>
      <c r="E21" s="96" t="s">
        <v>70</v>
      </c>
      <c r="F21" s="6"/>
    </row>
  </sheetData>
  <sheetProtection algorithmName="SHA-512" hashValue="RqZMZMM5LoZvYObjHQs4X0DBy1mXkz/U4q6hs/vSqoIT3TMnmBwjCP3g7o51hPB5v4VWDaqUfjPw9AWvjtMOzw==" saltValue="v57ty3Vwhj/wIY6ti0axzg==" spinCount="100000" sheet="1" objects="1" scenarios="1"/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Planilla Nacional - ANEXO A</vt:lpstr>
      <vt:lpstr>Planilla Extranjero - ANEXO B</vt:lpstr>
      <vt:lpstr>Completar SOFSE</vt:lpstr>
      <vt:lpstr>'Planilla Extranjero - ANEXO B'!Área_de_impresión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2020-01-21T18:48:45Z</dcterms:modified>
</cp:coreProperties>
</file>