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240" yWindow="105" windowWidth="14805" windowHeight="8010"/>
  </bookViews>
  <sheets>
    <sheet name="Planilla Nacional" sheetId="2" r:id="rId1"/>
    <sheet name="Planilla Extranjero" sheetId="6" r:id="rId2"/>
    <sheet name="Completar SOFSE" sheetId="4" state="hidden" r:id="rId3"/>
  </sheets>
  <definedNames>
    <definedName name="_xlnm.Print_Area" localSheetId="1">'Planilla Extranjero'!$B$25:$L$34</definedName>
    <definedName name="_xlnm.Print_Area" localSheetId="0">'Planilla Nacional'!$B$2:$K$27</definedName>
  </definedNames>
  <calcPr calcId="152511"/>
</workbook>
</file>

<file path=xl/calcChain.xml><?xml version="1.0" encoding="utf-8"?>
<calcChain xmlns="http://schemas.openxmlformats.org/spreadsheetml/2006/main">
  <c r="B15" i="2" l="1"/>
  <c r="D15" i="2" s="1"/>
  <c r="J15" i="2"/>
  <c r="B16" i="2" l="1"/>
  <c r="K15" i="2"/>
  <c r="A141" i="4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D16" i="2" l="1"/>
  <c r="A133" i="4"/>
  <c r="A134" i="4"/>
  <c r="A135" i="4"/>
  <c r="A136" i="4"/>
  <c r="A137" i="4" s="1"/>
  <c r="A138" i="4" s="1"/>
  <c r="A139" i="4" s="1"/>
  <c r="A140" i="4" s="1"/>
  <c r="A45" i="4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K16" i="2" l="1"/>
  <c r="J16" i="2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30" i="4"/>
  <c r="A29" i="4"/>
  <c r="A28" i="4"/>
  <c r="J17" i="2" l="1"/>
  <c r="K18" i="2" s="1"/>
  <c r="K17" i="2"/>
  <c r="C15" i="6"/>
  <c r="K19" i="2" l="1"/>
  <c r="C20" i="6"/>
  <c r="H20" i="6" s="1"/>
  <c r="H15" i="6"/>
  <c r="L23" i="6" l="1"/>
  <c r="L19" i="6"/>
  <c r="L17" i="6"/>
  <c r="L15" i="6"/>
  <c r="L18" i="6"/>
  <c r="L16" i="6"/>
  <c r="L24" i="6"/>
  <c r="L22" i="6"/>
  <c r="L20" i="6" l="1"/>
  <c r="L21" i="6"/>
  <c r="A22" i="4" l="1"/>
  <c r="A23" i="4" l="1"/>
  <c r="A24" i="4"/>
  <c r="A25" i="4" l="1"/>
  <c r="I25" i="6" l="1"/>
  <c r="A26" i="4"/>
  <c r="A27" i="4" l="1"/>
</calcChain>
</file>

<file path=xl/sharedStrings.xml><?xml version="1.0" encoding="utf-8"?>
<sst xmlns="http://schemas.openxmlformats.org/spreadsheetml/2006/main" count="276" uniqueCount="156">
  <si>
    <t>TOTAL</t>
  </si>
  <si>
    <t>Tel.:</t>
  </si>
  <si>
    <t>E-Mail:</t>
  </si>
  <si>
    <t>U/M</t>
  </si>
  <si>
    <t>Código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</si>
  <si>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</si>
  <si>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</si>
  <si>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</si>
  <si>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</si>
  <si>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</si>
  <si>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</si>
  <si>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</si>
  <si>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</si>
  <si>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</si>
  <si>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</si>
  <si>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</si>
  <si>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</si>
  <si>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</si>
  <si>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</si>
  <si>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</si>
  <si>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</si>
  <si>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</si>
  <si>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</si>
  <si>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</si>
  <si>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</si>
  <si>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Clase de Contratación: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</si>
  <si>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</si>
  <si>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</si>
  <si>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</si>
  <si>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</si>
  <si>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</si>
  <si>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</si>
  <si>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</si>
  <si>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>Subtotal I.V.A. $</t>
  </si>
  <si>
    <t xml:space="preserve">Subtotal </t>
  </si>
  <si>
    <t>Precio</t>
  </si>
  <si>
    <t>Unitario</t>
  </si>
  <si>
    <t>Flete</t>
  </si>
  <si>
    <t>Seguro</t>
  </si>
  <si>
    <t>EXW</t>
  </si>
  <si>
    <t>FCA</t>
  </si>
  <si>
    <t>FOB</t>
  </si>
  <si>
    <t>CFR</t>
  </si>
  <si>
    <t>CIF</t>
  </si>
  <si>
    <t>Lugar de cumplimiento de Incoterm (Ciudad/País):</t>
  </si>
  <si>
    <t>Condición de Pago:</t>
  </si>
  <si>
    <t>Plazo de Entrega:</t>
  </si>
  <si>
    <t>Mantenimiento de Oferta:</t>
  </si>
  <si>
    <t>Por Compulsa Abreviada</t>
  </si>
  <si>
    <t>Inconterm</t>
  </si>
  <si>
    <t>Items a cotizar:</t>
  </si>
  <si>
    <r>
      <rPr>
        <b/>
        <u/>
        <sz val="10"/>
        <rFont val="Arial"/>
        <family val="2"/>
      </rPr>
      <t>Expediente:</t>
    </r>
    <r>
      <rPr>
        <b/>
        <sz val="10"/>
        <rFont val="Arial"/>
        <family val="2"/>
      </rPr>
      <t xml:space="preserve"> </t>
    </r>
  </si>
  <si>
    <t>Identificación Tributaria</t>
  </si>
  <si>
    <t>Refencia de Fábrica</t>
  </si>
  <si>
    <t>Referencia de Fábrica</t>
  </si>
  <si>
    <t>Renglón</t>
  </si>
  <si>
    <t>Lugar de entrega:</t>
  </si>
  <si>
    <t>Código NUM</t>
  </si>
  <si>
    <t>Según Artículo 7 del PCP</t>
  </si>
  <si>
    <t>Por renglón</t>
  </si>
  <si>
    <t>ANEXO A - PLANILLA COTIZACIÓN BIENES DE ORIGEN NACIONAL / NACIONALIZADOS</t>
  </si>
  <si>
    <t>ANEXO B - PLANILLA COTIZACIÓN BIENES DE ORIGEN EXTRANJERO</t>
  </si>
  <si>
    <t>8235946 GENERAL MOTORS</t>
  </si>
  <si>
    <t>SELLO 8397176 GENERAL</t>
  </si>
  <si>
    <t>7498819 GENERAL MOTORS P/G12W ,GR12W</t>
  </si>
  <si>
    <t>7494211 GENERAL MOTORS P/GENERAL MOTORS</t>
  </si>
  <si>
    <t>8452817 GENERAL MOTORS</t>
  </si>
  <si>
    <t>8456140 GENERAL MOTORS P/EMD</t>
  </si>
  <si>
    <t>PLACA 8335535 GENERAL</t>
  </si>
  <si>
    <t>TORNILLO P/GRAL 271659 GM P/GM G22CU-2</t>
  </si>
  <si>
    <t>AMORT 4993721 GENERAL MOTORS P/SUSP DER</t>
  </si>
  <si>
    <t>8453188 GENERAL MOTORS P/EMD</t>
  </si>
  <si>
    <t>8236357 GENERAL MOTORS</t>
  </si>
  <si>
    <t>8296285 GENERAL MOTORS</t>
  </si>
  <si>
    <t>PLACA 9085371 GENERAL MOTORS,D.E</t>
  </si>
  <si>
    <t>PLACA 9329630 GENERAL</t>
  </si>
  <si>
    <t>PLACA DESG 9089551 GENERAL</t>
  </si>
  <si>
    <t>ABRAZ 8362027 GENERAL MOTORS P/GENERAL</t>
  </si>
  <si>
    <t>LEVA 8456059 GENERAL MOTORS</t>
  </si>
  <si>
    <t>BUJE 8052336 GENERAL MOTORS INTERIOR,</t>
  </si>
  <si>
    <t>BUJE 8065520 GM P/BOGIE ,GM</t>
  </si>
  <si>
    <t>TORN 8235916 GENERAL MOTORS</t>
  </si>
  <si>
    <t>TORN 8457314 GENERAL MOTORS,0-08-1-7021</t>
  </si>
  <si>
    <t>8235906 GENERAL MOTORS</t>
  </si>
  <si>
    <t>KIT DE PERNO P/PORTAZAPATA DE FRENO</t>
  </si>
  <si>
    <t>GUIA ESPECIFICA GENERAL MOTORS 8401937</t>
  </si>
  <si>
    <t>40039041 GENERAL MOTORS P/GENERAL</t>
  </si>
  <si>
    <t>9513012 GENERAL MOTORS</t>
  </si>
  <si>
    <t>TORN 9087972 GENERAL MOTORS,0-08-1-7054</t>
  </si>
  <si>
    <t>TORN 008101DTMR0357, EM. A. PLANO</t>
  </si>
  <si>
    <t>--</t>
  </si>
  <si>
    <t>TORN 8235909 P/LOCOMOTORA GM</t>
  </si>
  <si>
    <t>PERNO ENTRE LEVA</t>
  </si>
  <si>
    <t>PERNO CABEZA CILINDRICA. MEDIDAS 41,2MM</t>
  </si>
  <si>
    <t>ABRAZADERA P/GUARDAPOLVO 8407505 GM</t>
  </si>
  <si>
    <t>CAJA DE PIÐON Y CORONA.-</t>
  </si>
  <si>
    <t>8301948 GENERAL MOTORS P/GENERAL MOTORS</t>
  </si>
  <si>
    <t>CARTER INFERIOR DE LA CAJA DE ENGRANAJES</t>
  </si>
  <si>
    <t>SELLO 8250270 P/LOCOMOTORA GM</t>
  </si>
  <si>
    <t>SELLO 9535376 P/CAJA D/ENGRAN</t>
  </si>
  <si>
    <t>TIRA DE SEGURIDAD PARA CAJA MITAD SUPERI</t>
  </si>
  <si>
    <t>TORN 8322027 ,338/05 ,FA 10-07-61 PLANO</t>
  </si>
  <si>
    <t>TUERCA 8032750 GENERAL MOTORS,339/05</t>
  </si>
  <si>
    <t>TRAVESAÐO INFERIOR PARA SUSPENSION MOTOR</t>
  </si>
  <si>
    <t>TORN 8107342 ,0-08-1-7045 PLANO</t>
  </si>
  <si>
    <t>SUPLEM 8455980 ,008101DTMR0343, EM. A</t>
  </si>
  <si>
    <t>SUPLEMENTO DE ASIENTO ELASTICO, ESPESOR</t>
  </si>
  <si>
    <t>SUPLEM 8112192 ,008101DTMR0343, EM. A</t>
  </si>
  <si>
    <t>SUPLEM 8455983 ,008101DTMR0343, EM. A</t>
  </si>
  <si>
    <t>CONDUCTO DE AIRE MOTOR DE TRACCION (FUEL</t>
  </si>
  <si>
    <t>CONDUCTO PARA AIRE MOTOR TRACCION NRO. 1</t>
  </si>
  <si>
    <t>TUERCA NEFA 08-04-277 PLANO HEX</t>
  </si>
  <si>
    <t>HORQUILLA DE ACOPLE, PARA CILINDRO DE FR</t>
  </si>
  <si>
    <t>ANTIVIB 9558113 (EX 506400)</t>
  </si>
  <si>
    <t>9558113 (EX 506400)</t>
  </si>
  <si>
    <t>SELLO 9524231 (EX 511677)</t>
  </si>
  <si>
    <t>9524231 (EX 511677)</t>
  </si>
  <si>
    <t>CLAVIJA RETENEDORA PARA ZAPATAS DE FRENO</t>
  </si>
  <si>
    <t>GOMA DEL FUELLE DE VENTILACION DE MT, PA</t>
  </si>
  <si>
    <t>PLACA 8321934 DE DESGASTE P/ MESA</t>
  </si>
  <si>
    <t>PLACA 7493646 P/LOCOMOTORA GM ,BOGIE GM</t>
  </si>
  <si>
    <t>PLACA DESG P/PEDES BOGIES 40012412</t>
  </si>
  <si>
    <t>AMORT 4974695 GENERAL MOTORS HORIZ</t>
  </si>
  <si>
    <t>8065284 GENERAL MOTORS</t>
  </si>
  <si>
    <t>9334229 GENERAL MOTORS P/GENERAL MOTORS</t>
  </si>
  <si>
    <t>LEVA 8466632 GENERAL MOTORS</t>
  </si>
  <si>
    <t>BUJE 8052337 GENERAL MOTORS,LGR</t>
  </si>
  <si>
    <t>8236188 GENERAL MOTORS</t>
  </si>
  <si>
    <t>TORN 8235910 GENERAL</t>
  </si>
  <si>
    <t>TORN 8133931 P/LOCOMOTORA GM</t>
  </si>
  <si>
    <t>TORN 8090839 ,008101DTMR0449 (REV. A)</t>
  </si>
  <si>
    <t>ESLABON ENTRE GRILLETES. R/F 8336980</t>
  </si>
  <si>
    <t>GRILLETE ACOPLE ENTRE ESLABON Y SOPORTE</t>
  </si>
  <si>
    <t>PLACA DESG 8104188 P/LOCOMOTORA GM GR12</t>
  </si>
  <si>
    <t>RELL GOMA P/SUSP MOTO TRAC</t>
  </si>
  <si>
    <t>TORN 8098644 GENERAL MOTORS,FICHA</t>
  </si>
  <si>
    <t>UN</t>
  </si>
  <si>
    <t>ADQUISICION DE REPUESTOS DE BOGIE PARA LOCOMOTORAS GM</t>
  </si>
  <si>
    <t>19/2021</t>
  </si>
  <si>
    <t>EX-2021-07104734- -APN-SG#SOFSE</t>
  </si>
  <si>
    <t>Según Artículo 8 del PCP</t>
  </si>
  <si>
    <t>Según Artículo 58 del R.C.C.</t>
  </si>
  <si>
    <t>Según Artículo 30 y 31 del PCP</t>
  </si>
  <si>
    <t>Según articulo 7 del PCP</t>
  </si>
  <si>
    <t>Según articulo 58 del R.C.C.</t>
  </si>
  <si>
    <t>Según articulo 8 del PCP</t>
  </si>
  <si>
    <t>-</t>
  </si>
  <si>
    <t>POR COMPULSA ABREVIADA</t>
  </si>
  <si>
    <t>Según articulo 28 y 29 del PCP</t>
  </si>
  <si>
    <t>PLACA BUSBAR
GRANDE
EFB6290-1A</t>
  </si>
  <si>
    <t>PLACA BUSBAR
CHICA EFB6289-1A</t>
  </si>
  <si>
    <t>C/U</t>
  </si>
  <si>
    <t xml:space="preserve">EX-2021-59205143- -APN-GCO#SOFSE </t>
  </si>
  <si>
    <t xml:space="preserve"> ADQUISICION DE PLACAS BUSBAR PW.BCH CSR</t>
  </si>
  <si>
    <t>EX-2021-59205143- -APN-GCO#SOFSE</t>
  </si>
  <si>
    <t>89/2021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</si>
</sst>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name val="Arial"/>
      <family val="2"/>
    </font>
    <font>
      <b/>
      <i/>
      <u/>
      <sz val="10"/>
      <color theme="1"/>
      <name val="Arial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auto="1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ill="0" applyBorder="0" applyAlignment="0" applyProtection="0"/>
  </cellStyleXfs>
  <cellXfs count="236">
    <xf numFmtId="0" fontId="0" fillId="0" borderId="0" xfId="0"/>
    <xf numFmtId="0" fontId="7" fillId="6" borderId="0" xfId="0" applyFont="1" applyFill="1" applyBorder="1" applyProtection="1">
      <protection locked="0"/>
    </xf>
    <xf numFmtId="0" fontId="1" fillId="6" borderId="7" xfId="1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 wrapText="1"/>
      <protection hidden="1"/>
    </xf>
    <xf numFmtId="0" fontId="1" fillId="6" borderId="27" xfId="1" applyFont="1" applyFill="1" applyBorder="1" applyAlignment="1" applyProtection="1">
      <alignment horizontal="center" vertical="center"/>
      <protection hidden="1"/>
    </xf>
    <xf numFmtId="0" fontId="6" fillId="6" borderId="20" xfId="0" applyFont="1" applyFill="1" applyBorder="1" applyAlignment="1" applyProtection="1">
      <alignment horizontal="center" vertical="center"/>
      <protection hidden="1"/>
    </xf>
    <xf numFmtId="0" fontId="1" fillId="6" borderId="20" xfId="1" applyFont="1" applyFill="1" applyBorder="1" applyAlignment="1" applyProtection="1">
      <alignment horizontal="center" vertical="center" wrapText="1"/>
      <protection hidden="1"/>
    </xf>
    <xf numFmtId="0" fontId="6" fillId="6" borderId="20" xfId="0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Protection="1">
      <protection hidden="1"/>
    </xf>
    <xf numFmtId="0" fontId="9" fillId="6" borderId="27" xfId="1" applyFont="1" applyFill="1" applyBorder="1" applyAlignment="1" applyProtection="1">
      <alignment horizontal="left" vertical="center"/>
      <protection hidden="1"/>
    </xf>
    <xf numFmtId="0" fontId="9" fillId="6" borderId="27" xfId="1" applyFont="1" applyFill="1" applyBorder="1" applyAlignment="1" applyProtection="1">
      <alignment vertical="center" wrapText="1"/>
      <protection locked="0"/>
    </xf>
    <xf numFmtId="0" fontId="7" fillId="6" borderId="13" xfId="0" applyFont="1" applyFill="1" applyBorder="1" applyProtection="1">
      <protection locked="0"/>
    </xf>
    <xf numFmtId="0" fontId="7" fillId="6" borderId="31" xfId="0" applyFont="1" applyFill="1" applyBorder="1" applyProtection="1">
      <protection locked="0"/>
    </xf>
    <xf numFmtId="0" fontId="9" fillId="6" borderId="6" xfId="1" applyFont="1" applyFill="1" applyBorder="1" applyAlignment="1" applyProtection="1">
      <alignment vertical="center"/>
      <protection hidden="1"/>
    </xf>
    <xf numFmtId="0" fontId="3" fillId="5" borderId="0" xfId="1" applyFont="1" applyFill="1" applyBorder="1" applyAlignment="1" applyProtection="1">
      <alignment vertical="center"/>
      <protection hidden="1"/>
    </xf>
    <xf numFmtId="0" fontId="7" fillId="6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3" fillId="5" borderId="10" xfId="1" applyFont="1" applyFill="1" applyBorder="1" applyAlignment="1" applyProtection="1">
      <alignment horizontal="center"/>
      <protection hidden="1"/>
    </xf>
    <xf numFmtId="0" fontId="7" fillId="6" borderId="33" xfId="0" applyFont="1" applyFill="1" applyBorder="1" applyProtection="1">
      <protection locked="0"/>
    </xf>
    <xf numFmtId="4" fontId="6" fillId="6" borderId="28" xfId="0" applyNumberFormat="1" applyFont="1" applyFill="1" applyBorder="1" applyAlignment="1" applyProtection="1">
      <alignment horizontal="right" vertical="center" wrapText="1"/>
    </xf>
    <xf numFmtId="0" fontId="1" fillId="4" borderId="6" xfId="1" applyFont="1" applyFill="1" applyBorder="1" applyProtection="1">
      <protection hidden="1"/>
    </xf>
    <xf numFmtId="0" fontId="1" fillId="4" borderId="0" xfId="1" applyFont="1" applyFill="1" applyBorder="1" applyProtection="1">
      <protection hidden="1"/>
    </xf>
    <xf numFmtId="0" fontId="1" fillId="4" borderId="0" xfId="1" applyFont="1" applyFill="1" applyBorder="1" applyAlignment="1" applyProtection="1">
      <alignment horizontal="left" vertical="center"/>
      <protection hidden="1"/>
    </xf>
    <xf numFmtId="0" fontId="1" fillId="4" borderId="17" xfId="1" applyFont="1" applyFill="1" applyBorder="1" applyAlignment="1" applyProtection="1">
      <alignment horizontal="left" vertical="center"/>
      <protection hidden="1"/>
    </xf>
    <xf numFmtId="0" fontId="1" fillId="4" borderId="9" xfId="1" applyFont="1" applyFill="1" applyBorder="1" applyProtection="1">
      <protection hidden="1"/>
    </xf>
    <xf numFmtId="0" fontId="1" fillId="4" borderId="10" xfId="1" applyFont="1" applyFill="1" applyBorder="1" applyProtection="1">
      <protection hidden="1"/>
    </xf>
    <xf numFmtId="0" fontId="1" fillId="4" borderId="10" xfId="1" applyFont="1" applyFill="1" applyBorder="1" applyAlignment="1" applyProtection="1">
      <alignment horizontal="left" vertical="center"/>
      <protection hidden="1"/>
    </xf>
    <xf numFmtId="0" fontId="1" fillId="4" borderId="16" xfId="1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7" fillId="5" borderId="22" xfId="0" applyFont="1" applyFill="1" applyBorder="1" applyProtection="1">
      <protection hidden="1"/>
    </xf>
    <xf numFmtId="0" fontId="7" fillId="5" borderId="23" xfId="0" applyFont="1" applyFill="1" applyBorder="1" applyProtection="1">
      <protection hidden="1"/>
    </xf>
    <xf numFmtId="10" fontId="7" fillId="5" borderId="29" xfId="0" applyNumberFormat="1" applyFont="1" applyFill="1" applyBorder="1" applyProtection="1">
      <protection hidden="1"/>
    </xf>
    <xf numFmtId="0" fontId="7" fillId="5" borderId="25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9" fontId="7" fillId="5" borderId="24" xfId="0" applyNumberFormat="1" applyFont="1" applyFill="1" applyBorder="1" applyProtection="1">
      <protection hidden="1"/>
    </xf>
    <xf numFmtId="0" fontId="7" fillId="5" borderId="24" xfId="0" applyFont="1" applyFill="1" applyBorder="1" applyProtection="1">
      <protection hidden="1"/>
    </xf>
    <xf numFmtId="0" fontId="7" fillId="5" borderId="26" xfId="0" applyFont="1" applyFill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7" fillId="5" borderId="30" xfId="0" applyFont="1" applyFill="1" applyBorder="1" applyProtection="1">
      <protection hidden="1"/>
    </xf>
    <xf numFmtId="0" fontId="1" fillId="6" borderId="0" xfId="1" applyFont="1" applyFill="1" applyProtection="1">
      <protection locked="0"/>
    </xf>
    <xf numFmtId="0" fontId="1" fillId="6" borderId="0" xfId="1" applyFont="1" applyFill="1" applyAlignment="1" applyProtection="1">
      <alignment horizontal="left" vertical="center"/>
      <protection locked="0"/>
    </xf>
    <xf numFmtId="4" fontId="6" fillId="6" borderId="14" xfId="0" applyNumberFormat="1" applyFont="1" applyFill="1" applyBorder="1" applyAlignment="1" applyProtection="1">
      <alignment horizontal="right" vertical="center" wrapText="1"/>
    </xf>
    <xf numFmtId="4" fontId="6" fillId="6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0" xfId="0" applyNumberFormat="1" applyFont="1" applyFill="1" applyBorder="1" applyAlignment="1" applyProtection="1">
      <alignment horizontal="right" vertical="center" wrapText="1"/>
    </xf>
    <xf numFmtId="4" fontId="6" fillId="6" borderId="46" xfId="0" applyNumberFormat="1" applyFont="1" applyFill="1" applyBorder="1" applyAlignment="1" applyProtection="1">
      <alignment horizontal="right" vertical="center" wrapText="1"/>
    </xf>
    <xf numFmtId="4" fontId="6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48" xfId="0" applyNumberFormat="1" applyFont="1" applyFill="1" applyBorder="1" applyAlignment="1" applyProtection="1">
      <alignment horizontal="right" vertical="center" wrapText="1"/>
    </xf>
    <xf numFmtId="0" fontId="10" fillId="5" borderId="0" xfId="0" applyFont="1" applyFill="1" applyProtection="1">
      <protection hidden="1"/>
    </xf>
    <xf numFmtId="10" fontId="6" fillId="6" borderId="14" xfId="3" applyNumberFormat="1" applyFont="1" applyFill="1" applyBorder="1" applyAlignment="1" applyProtection="1">
      <alignment horizontal="right" vertical="center" wrapText="1"/>
      <protection locked="0"/>
    </xf>
    <xf numFmtId="10" fontId="6" fillId="6" borderId="20" xfId="3" applyNumberFormat="1" applyFont="1" applyFill="1" applyBorder="1" applyAlignment="1" applyProtection="1">
      <alignment horizontal="right" vertical="center" wrapText="1"/>
      <protection locked="0"/>
    </xf>
    <xf numFmtId="0" fontId="3" fillId="6" borderId="6" xfId="1" applyFont="1" applyFill="1" applyBorder="1" applyAlignment="1" applyProtection="1">
      <alignment vertical="center"/>
      <protection hidden="1"/>
    </xf>
    <xf numFmtId="0" fontId="13" fillId="6" borderId="27" xfId="1" applyFont="1" applyFill="1" applyBorder="1" applyAlignment="1" applyProtection="1">
      <alignment horizontal="left" vertical="center" wrapText="1"/>
      <protection hidden="1"/>
    </xf>
    <xf numFmtId="0" fontId="13" fillId="6" borderId="27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vertical="center"/>
      <protection hidden="1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12" xfId="2" applyNumberFormat="1" applyFont="1" applyFill="1" applyBorder="1" applyAlignment="1" applyProtection="1">
      <alignment horizontal="right" vertical="center"/>
      <protection locked="0"/>
    </xf>
    <xf numFmtId="4" fontId="6" fillId="6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0" xfId="1" applyFont="1" applyFill="1" applyBorder="1" applyAlignment="1" applyProtection="1">
      <alignment horizontal="left" vertical="center"/>
    </xf>
    <xf numFmtId="0" fontId="3" fillId="6" borderId="0" xfId="1" applyFont="1" applyFill="1" applyBorder="1" applyAlignment="1" applyProtection="1">
      <alignment vertical="center" wrapText="1"/>
      <protection hidden="1"/>
    </xf>
    <xf numFmtId="0" fontId="3" fillId="6" borderId="6" xfId="1" applyFont="1" applyFill="1" applyBorder="1" applyAlignment="1" applyProtection="1">
      <alignment vertical="center" wrapText="1"/>
      <protection hidden="1"/>
    </xf>
    <xf numFmtId="0" fontId="1" fillId="6" borderId="35" xfId="1" applyFont="1" applyFill="1" applyBorder="1" applyAlignment="1" applyProtection="1">
      <alignment horizontal="center" vertical="center"/>
      <protection hidden="1"/>
    </xf>
    <xf numFmtId="0" fontId="1" fillId="6" borderId="43" xfId="1" applyFont="1" applyFill="1" applyBorder="1" applyAlignment="1" applyProtection="1">
      <alignment horizontal="center" vertical="center"/>
      <protection hidden="1"/>
    </xf>
    <xf numFmtId="0" fontId="13" fillId="6" borderId="27" xfId="1" applyFont="1" applyFill="1" applyBorder="1" applyAlignment="1" applyProtection="1">
      <alignment vertical="center" wrapText="1"/>
    </xf>
    <xf numFmtId="0" fontId="13" fillId="6" borderId="15" xfId="1" applyFont="1" applyFill="1" applyBorder="1" applyAlignment="1" applyProtection="1">
      <alignment horizontal="center" vertical="center" wrapText="1"/>
    </xf>
    <xf numFmtId="4" fontId="6" fillId="8" borderId="14" xfId="0" applyNumberFormat="1" applyFont="1" applyFill="1" applyBorder="1" applyAlignment="1" applyProtection="1">
      <alignment horizontal="right" vertical="center" wrapText="1"/>
    </xf>
    <xf numFmtId="4" fontId="14" fillId="8" borderId="14" xfId="2" applyNumberFormat="1" applyFont="1" applyFill="1" applyBorder="1" applyAlignment="1" applyProtection="1">
      <alignment horizontal="right" vertical="center"/>
    </xf>
    <xf numFmtId="4" fontId="6" fillId="8" borderId="20" xfId="0" applyNumberFormat="1" applyFont="1" applyFill="1" applyBorder="1" applyAlignment="1" applyProtection="1">
      <alignment horizontal="right" vertical="center" wrapText="1"/>
    </xf>
    <xf numFmtId="4" fontId="14" fillId="8" borderId="20" xfId="2" applyNumberFormat="1" applyFont="1" applyFill="1" applyBorder="1" applyAlignment="1" applyProtection="1">
      <alignment horizontal="right" vertical="center"/>
    </xf>
    <xf numFmtId="0" fontId="3" fillId="6" borderId="41" xfId="1" applyFont="1" applyFill="1" applyBorder="1" applyAlignment="1" applyProtection="1">
      <alignment horizontal="center" vertical="center"/>
    </xf>
    <xf numFmtId="0" fontId="3" fillId="6" borderId="42" xfId="1" applyFont="1" applyFill="1" applyBorder="1" applyAlignment="1" applyProtection="1">
      <alignment horizontal="center" vertical="center"/>
    </xf>
    <xf numFmtId="0" fontId="3" fillId="6" borderId="37" xfId="1" applyFont="1" applyFill="1" applyBorder="1" applyAlignment="1" applyProtection="1">
      <alignment horizontal="center" vertical="center"/>
    </xf>
    <xf numFmtId="0" fontId="3" fillId="6" borderId="35" xfId="1" applyFont="1" applyFill="1" applyBorder="1" applyAlignment="1" applyProtection="1">
      <alignment horizontal="center" vertical="center"/>
    </xf>
    <xf numFmtId="0" fontId="1" fillId="6" borderId="17" xfId="1" applyFont="1" applyFill="1" applyBorder="1" applyAlignment="1" applyProtection="1">
      <alignment horizontal="left" vertical="center" wrapText="1"/>
      <protection hidden="1"/>
    </xf>
    <xf numFmtId="0" fontId="7" fillId="5" borderId="20" xfId="0" applyFont="1" applyFill="1" applyBorder="1" applyProtection="1">
      <protection hidden="1"/>
    </xf>
    <xf numFmtId="0" fontId="12" fillId="5" borderId="0" xfId="1" applyFont="1" applyFill="1" applyBorder="1" applyAlignment="1" applyProtection="1">
      <alignment vertical="center"/>
      <protection hidden="1"/>
    </xf>
    <xf numFmtId="0" fontId="3" fillId="6" borderId="16" xfId="1" applyFont="1" applyFill="1" applyBorder="1" applyAlignment="1" applyProtection="1">
      <alignment vertical="center" wrapText="1"/>
      <protection hidden="1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43" fontId="2" fillId="3" borderId="16" xfId="4" applyFont="1" applyFill="1" applyBorder="1" applyAlignment="1" applyProtection="1">
      <alignment vertical="center"/>
    </xf>
    <xf numFmtId="4" fontId="2" fillId="3" borderId="16" xfId="2" applyNumberFormat="1" applyFont="1" applyFill="1" applyBorder="1" applyAlignment="1" applyProtection="1">
      <alignment vertical="center"/>
    </xf>
    <xf numFmtId="0" fontId="1" fillId="2" borderId="20" xfId="1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Protection="1">
      <protection hidden="1"/>
    </xf>
    <xf numFmtId="0" fontId="1" fillId="6" borderId="4" xfId="1" applyFont="1" applyFill="1" applyBorder="1" applyAlignment="1" applyProtection="1">
      <alignment horizontal="left" vertical="center"/>
    </xf>
    <xf numFmtId="0" fontId="18" fillId="5" borderId="0" xfId="0" applyFont="1" applyFill="1" applyProtection="1">
      <protection hidden="1"/>
    </xf>
    <xf numFmtId="0" fontId="13" fillId="5" borderId="0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1" fillId="4" borderId="1" xfId="1" applyFont="1" applyFill="1" applyBorder="1" applyProtection="1">
      <protection hidden="1"/>
    </xf>
    <xf numFmtId="0" fontId="1" fillId="4" borderId="2" xfId="1" applyFont="1" applyFill="1" applyBorder="1" applyProtection="1">
      <protection hidden="1"/>
    </xf>
    <xf numFmtId="0" fontId="1" fillId="4" borderId="2" xfId="1" applyFont="1" applyFill="1" applyBorder="1" applyAlignment="1" applyProtection="1">
      <alignment horizontal="left" vertical="center"/>
      <protection hidden="1"/>
    </xf>
    <xf numFmtId="0" fontId="1" fillId="4" borderId="3" xfId="1" applyFont="1" applyFill="1" applyBorder="1" applyAlignment="1" applyProtection="1">
      <alignment horizontal="left" vertical="center"/>
      <protection hidden="1"/>
    </xf>
    <xf numFmtId="4" fontId="2" fillId="3" borderId="16" xfId="2" applyNumberFormat="1" applyFont="1" applyFill="1" applyBorder="1" applyAlignment="1" applyProtection="1">
      <alignment horizontal="right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49" fontId="6" fillId="6" borderId="14" xfId="0" applyNumberFormat="1" applyFont="1" applyFill="1" applyBorder="1" applyAlignment="1" applyProtection="1">
      <alignment horizontal="center" vertical="center" wrapText="1"/>
      <protection hidden="1"/>
    </xf>
    <xf numFmtId="4" fontId="6" fillId="6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6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Protection="1">
      <protection hidden="1"/>
    </xf>
    <xf numFmtId="0" fontId="17" fillId="6" borderId="5" xfId="1" applyFont="1" applyFill="1" applyBorder="1" applyAlignment="1" applyProtection="1">
      <alignment vertical="center"/>
    </xf>
    <xf numFmtId="0" fontId="17" fillId="6" borderId="4" xfId="1" applyFont="1" applyFill="1" applyBorder="1" applyAlignment="1" applyProtection="1">
      <alignment vertical="center"/>
    </xf>
    <xf numFmtId="0" fontId="1" fillId="6" borderId="4" xfId="1" applyFont="1" applyFill="1" applyBorder="1" applyAlignment="1" applyProtection="1">
      <alignment vertical="center"/>
      <protection locked="0"/>
    </xf>
    <xf numFmtId="0" fontId="1" fillId="6" borderId="19" xfId="1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horizontal="center"/>
      <protection hidden="1"/>
    </xf>
    <xf numFmtId="0" fontId="7" fillId="5" borderId="20" xfId="0" applyFont="1" applyFill="1" applyBorder="1" applyAlignment="1" applyProtection="1">
      <alignment horizontal="center" vertical="center"/>
      <protection hidden="1"/>
    </xf>
    <xf numFmtId="0" fontId="9" fillId="6" borderId="27" xfId="1" applyFont="1" applyFill="1" applyBorder="1" applyAlignment="1" applyProtection="1">
      <alignment horizontal="left" vertical="center" wrapText="1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0" fontId="3" fillId="6" borderId="1" xfId="1" applyFont="1" applyFill="1" applyBorder="1" applyAlignment="1" applyProtection="1">
      <alignment horizontal="center" vertical="center"/>
      <protection hidden="1"/>
    </xf>
    <xf numFmtId="0" fontId="3" fillId="6" borderId="6" xfId="1" applyFont="1" applyFill="1" applyBorder="1" applyAlignment="1" applyProtection="1">
      <alignment horizontal="center" vertical="center"/>
      <protection hidden="1"/>
    </xf>
    <xf numFmtId="0" fontId="3" fillId="6" borderId="35" xfId="1" applyFont="1" applyFill="1" applyBorder="1" applyAlignment="1" applyProtection="1">
      <alignment horizontal="center" vertical="center"/>
      <protection hidden="1"/>
    </xf>
    <xf numFmtId="0" fontId="3" fillId="6" borderId="43" xfId="1" applyFont="1" applyFill="1" applyBorder="1" applyAlignment="1" applyProtection="1">
      <alignment horizontal="center" vertical="center"/>
      <protection hidden="1"/>
    </xf>
    <xf numFmtId="0" fontId="3" fillId="6" borderId="18" xfId="1" applyFont="1" applyFill="1" applyBorder="1" applyAlignment="1" applyProtection="1">
      <alignment horizontal="center" vertical="center" wrapText="1"/>
      <protection hidden="1"/>
    </xf>
    <xf numFmtId="0" fontId="3" fillId="6" borderId="55" xfId="1" applyFont="1" applyFill="1" applyBorder="1" applyAlignment="1" applyProtection="1">
      <alignment horizontal="center" vertical="center" wrapText="1"/>
      <protection hidden="1"/>
    </xf>
    <xf numFmtId="0" fontId="2" fillId="3" borderId="9" xfId="1" applyFont="1" applyFill="1" applyBorder="1" applyAlignment="1" applyProtection="1">
      <alignment horizontal="right" vertical="center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0" fontId="2" fillId="3" borderId="16" xfId="1" applyFont="1" applyFill="1" applyBorder="1" applyAlignment="1" applyProtection="1">
      <alignment horizontal="right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19" xfId="1" applyFont="1" applyFill="1" applyBorder="1" applyAlignment="1" applyProtection="1">
      <alignment horizontal="right" vertical="center"/>
      <protection hidden="1"/>
    </xf>
    <xf numFmtId="0" fontId="17" fillId="5" borderId="5" xfId="1" applyFont="1" applyFill="1" applyBorder="1" applyAlignment="1" applyProtection="1">
      <alignment horizontal="left" vertical="center"/>
      <protection hidden="1"/>
    </xf>
    <xf numFmtId="0" fontId="17" fillId="5" borderId="4" xfId="1" applyFont="1" applyFill="1" applyBorder="1" applyAlignment="1" applyProtection="1">
      <alignment horizontal="left" vertical="center"/>
      <protection hidden="1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19" xfId="1" applyFont="1" applyFill="1" applyBorder="1" applyAlignment="1" applyProtection="1">
      <alignment horizontal="left" vertical="center"/>
      <protection hidden="1"/>
    </xf>
    <xf numFmtId="0" fontId="1" fillId="6" borderId="4" xfId="1" applyFont="1" applyFill="1" applyBorder="1" applyAlignment="1" applyProtection="1">
      <alignment horizontal="left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9" fillId="6" borderId="6" xfId="1" applyFont="1" applyFill="1" applyBorder="1" applyAlignment="1" applyProtection="1">
      <alignment horizontal="left" vertical="center"/>
      <protection hidden="1"/>
    </xf>
    <xf numFmtId="0" fontId="9" fillId="6" borderId="0" xfId="1" applyFont="1" applyFill="1" applyBorder="1" applyAlignment="1" applyProtection="1">
      <alignment horizontal="left" vertical="center"/>
      <protection hidden="1"/>
    </xf>
    <xf numFmtId="0" fontId="3" fillId="6" borderId="21" xfId="1" applyFont="1" applyFill="1" applyBorder="1" applyAlignment="1" applyProtection="1">
      <alignment horizontal="center" vertical="center"/>
      <protection hidden="1"/>
    </xf>
    <xf numFmtId="0" fontId="3" fillId="6" borderId="53" xfId="1" applyFont="1" applyFill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left" vertical="center" wrapText="1"/>
      <protection hidden="1"/>
    </xf>
    <xf numFmtId="0" fontId="9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11" xfId="1" applyFont="1" applyFill="1" applyBorder="1" applyAlignment="1" applyProtection="1">
      <alignment horizontal="center" vertical="center"/>
      <protection hidden="1"/>
    </xf>
    <xf numFmtId="0" fontId="3" fillId="6" borderId="54" xfId="1" applyFont="1" applyFill="1" applyBorder="1" applyAlignment="1" applyProtection="1">
      <alignment horizontal="center" vertical="center"/>
      <protection hidden="1"/>
    </xf>
    <xf numFmtId="0" fontId="3" fillId="6" borderId="26" xfId="1" applyFont="1" applyFill="1" applyBorder="1" applyAlignment="1" applyProtection="1">
      <alignment horizontal="center" vertical="center"/>
      <protection hidden="1"/>
    </xf>
    <xf numFmtId="0" fontId="3" fillId="6" borderId="22" xfId="1" applyFont="1" applyFill="1" applyBorder="1" applyAlignment="1" applyProtection="1">
      <alignment horizontal="center" vertical="center"/>
      <protection hidden="1"/>
    </xf>
    <xf numFmtId="0" fontId="3" fillId="6" borderId="18" xfId="1" applyFont="1" applyFill="1" applyBorder="1" applyAlignment="1" applyProtection="1">
      <alignment horizontal="center" vertical="center"/>
      <protection hidden="1"/>
    </xf>
    <xf numFmtId="0" fontId="3" fillId="6" borderId="55" xfId="1" applyFont="1" applyFill="1" applyBorder="1" applyAlignment="1" applyProtection="1">
      <alignment horizontal="center" vertical="center"/>
      <protection hidden="1"/>
    </xf>
    <xf numFmtId="164" fontId="1" fillId="5" borderId="34" xfId="0" applyNumberFormat="1" applyFont="1" applyFill="1" applyBorder="1" applyAlignment="1" applyProtection="1">
      <alignment horizontal="center" vertical="center"/>
      <protection locked="0"/>
    </xf>
    <xf numFmtId="164" fontId="1" fillId="5" borderId="32" xfId="0" applyNumberFormat="1" applyFont="1" applyFill="1" applyBorder="1" applyAlignment="1" applyProtection="1">
      <alignment horizontal="center" vertical="center"/>
      <protection locked="0"/>
    </xf>
    <xf numFmtId="164" fontId="1" fillId="5" borderId="39" xfId="0" applyNumberFormat="1" applyFont="1" applyFill="1" applyBorder="1" applyAlignment="1" applyProtection="1">
      <alignment horizontal="center" vertical="center"/>
      <protection locked="0"/>
    </xf>
    <xf numFmtId="0" fontId="12" fillId="6" borderId="34" xfId="1" applyFont="1" applyFill="1" applyBorder="1" applyAlignment="1" applyProtection="1">
      <alignment horizontal="center" vertical="justify"/>
      <protection locked="0"/>
    </xf>
    <xf numFmtId="0" fontId="12" fillId="6" borderId="32" xfId="1" applyFont="1" applyFill="1" applyBorder="1" applyAlignment="1" applyProtection="1">
      <alignment horizontal="center" vertical="justify"/>
      <protection locked="0"/>
    </xf>
    <xf numFmtId="0" fontId="12" fillId="6" borderId="39" xfId="1" applyFont="1" applyFill="1" applyBorder="1" applyAlignment="1" applyProtection="1">
      <alignment horizontal="center" vertical="justify"/>
      <protection locked="0"/>
    </xf>
    <xf numFmtId="0" fontId="12" fillId="5" borderId="2" xfId="1" applyFont="1" applyFill="1" applyBorder="1" applyAlignment="1" applyProtection="1">
      <alignment horizontal="left" vertical="center" wrapText="1"/>
      <protection hidden="1"/>
    </xf>
    <xf numFmtId="0" fontId="12" fillId="5" borderId="3" xfId="1" applyFont="1" applyFill="1" applyBorder="1" applyAlignment="1" applyProtection="1">
      <alignment horizontal="left" vertical="center" wrapText="1"/>
      <protection hidden="1"/>
    </xf>
    <xf numFmtId="0" fontId="15" fillId="6" borderId="0" xfId="0" applyFont="1" applyFill="1" applyBorder="1" applyAlignment="1" applyProtection="1">
      <alignment horizontal="left" vertical="center" wrapText="1"/>
      <protection hidden="1"/>
    </xf>
    <xf numFmtId="0" fontId="15" fillId="6" borderId="17" xfId="0" applyFont="1" applyFill="1" applyBorder="1" applyAlignment="1" applyProtection="1">
      <alignment horizontal="left" vertical="center" wrapText="1"/>
      <protection hidden="1"/>
    </xf>
    <xf numFmtId="0" fontId="12" fillId="6" borderId="0" xfId="1" applyFont="1" applyFill="1" applyBorder="1" applyAlignment="1" applyProtection="1">
      <alignment horizontal="left" vertical="center" wrapText="1"/>
      <protection hidden="1"/>
    </xf>
    <xf numFmtId="0" fontId="12" fillId="6" borderId="17" xfId="1" applyFont="1" applyFill="1" applyBorder="1" applyAlignment="1" applyProtection="1">
      <alignment horizontal="left" vertical="center" wrapText="1"/>
      <protection hidden="1"/>
    </xf>
    <xf numFmtId="0" fontId="5" fillId="6" borderId="9" xfId="1" applyFont="1" applyFill="1" applyBorder="1" applyAlignment="1" applyProtection="1">
      <alignment horizontal="center"/>
    </xf>
    <xf numFmtId="0" fontId="5" fillId="6" borderId="10" xfId="1" applyFont="1" applyFill="1" applyBorder="1" applyAlignment="1" applyProtection="1">
      <alignment horizontal="center"/>
    </xf>
    <xf numFmtId="0" fontId="5" fillId="6" borderId="16" xfId="1" applyFont="1" applyFill="1" applyBorder="1" applyAlignment="1" applyProtection="1">
      <alignment horizontal="center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0" fontId="9" fillId="6" borderId="27" xfId="1" applyFont="1" applyFill="1" applyBorder="1" applyAlignment="1" applyProtection="1">
      <alignment horizontal="left" vertical="center" wrapText="1"/>
      <protection hidden="1"/>
    </xf>
    <xf numFmtId="0" fontId="12" fillId="6" borderId="34" xfId="1" applyFont="1" applyFill="1" applyBorder="1" applyAlignment="1" applyProtection="1">
      <alignment horizontal="center" vertical="center"/>
      <protection locked="0"/>
    </xf>
    <xf numFmtId="0" fontId="12" fillId="6" borderId="32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horizontal="center" vertical="center"/>
      <protection locked="0"/>
    </xf>
    <xf numFmtId="0" fontId="12" fillId="6" borderId="37" xfId="1" applyFont="1" applyFill="1" applyBorder="1" applyAlignment="1" applyProtection="1">
      <alignment horizontal="center" vertical="center" wrapText="1"/>
      <protection locked="0"/>
    </xf>
    <xf numFmtId="0" fontId="12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3" xfId="1" applyFont="1" applyFill="1" applyBorder="1" applyAlignment="1" applyProtection="1">
      <alignment horizontal="center" vertical="center" wrapText="1"/>
      <protection locked="0"/>
    </xf>
    <xf numFmtId="0" fontId="12" fillId="6" borderId="26" xfId="1" applyFont="1" applyFill="1" applyBorder="1" applyAlignment="1" applyProtection="1">
      <alignment horizontal="center" vertical="center" wrapText="1"/>
      <protection locked="0"/>
    </xf>
    <xf numFmtId="0" fontId="12" fillId="6" borderId="8" xfId="1" applyFont="1" applyFill="1" applyBorder="1" applyAlignment="1" applyProtection="1">
      <alignment horizontal="center" vertical="center" wrapText="1"/>
      <protection locked="0"/>
    </xf>
    <xf numFmtId="0" fontId="12" fillId="6" borderId="38" xfId="1" applyFont="1" applyFill="1" applyBorder="1" applyAlignment="1" applyProtection="1">
      <alignment horizontal="center" vertical="center" wrapText="1"/>
      <protection locked="0"/>
    </xf>
    <xf numFmtId="0" fontId="13" fillId="6" borderId="6" xfId="1" applyFont="1" applyFill="1" applyBorder="1" applyAlignment="1" applyProtection="1">
      <alignment horizontal="left" vertical="center"/>
      <protection hidden="1"/>
    </xf>
    <xf numFmtId="0" fontId="13" fillId="6" borderId="0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horizontal="left" vertical="center" wrapText="1"/>
      <protection hidden="1"/>
    </xf>
    <xf numFmtId="0" fontId="13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9" xfId="1" applyFont="1" applyFill="1" applyBorder="1" applyAlignment="1" applyProtection="1">
      <alignment horizontal="center"/>
    </xf>
    <xf numFmtId="0" fontId="3" fillId="6" borderId="10" xfId="1" applyFont="1" applyFill="1" applyBorder="1" applyAlignment="1" applyProtection="1">
      <alignment horizontal="center"/>
    </xf>
    <xf numFmtId="0" fontId="3" fillId="6" borderId="16" xfId="1" applyFont="1" applyFill="1" applyBorder="1" applyAlignment="1" applyProtection="1">
      <alignment horizontal="center"/>
    </xf>
    <xf numFmtId="0" fontId="12" fillId="5" borderId="2" xfId="1" applyFont="1" applyFill="1" applyBorder="1" applyAlignment="1" applyProtection="1">
      <alignment horizontal="left" vertical="center"/>
      <protection hidden="1"/>
    </xf>
    <xf numFmtId="0" fontId="12" fillId="5" borderId="3" xfId="1" applyFont="1" applyFill="1" applyBorder="1" applyAlignment="1" applyProtection="1">
      <alignment horizontal="left" vertical="center"/>
      <protection hidden="1"/>
    </xf>
    <xf numFmtId="0" fontId="12" fillId="6" borderId="0" xfId="1" applyFont="1" applyFill="1" applyBorder="1" applyAlignment="1" applyProtection="1">
      <alignment horizontal="left" vertical="center"/>
      <protection hidden="1"/>
    </xf>
    <xf numFmtId="0" fontId="12" fillId="6" borderId="17" xfId="1" applyFont="1" applyFill="1" applyBorder="1" applyAlignment="1" applyProtection="1">
      <alignment horizontal="left" vertical="center"/>
      <protection hidden="1"/>
    </xf>
    <xf numFmtId="0" fontId="13" fillId="6" borderId="12" xfId="1" applyFont="1" applyFill="1" applyBorder="1" applyAlignment="1" applyProtection="1">
      <alignment horizontal="center" vertical="center"/>
      <protection locked="0"/>
    </xf>
    <xf numFmtId="0" fontId="13" fillId="6" borderId="48" xfId="1" applyFont="1" applyFill="1" applyBorder="1" applyAlignment="1" applyProtection="1">
      <alignment horizontal="center" vertical="center"/>
      <protection locked="0"/>
    </xf>
    <xf numFmtId="0" fontId="13" fillId="6" borderId="7" xfId="1" applyFont="1" applyFill="1" applyBorder="1" applyAlignment="1" applyProtection="1">
      <alignment horizontal="left" vertical="center" wrapText="1"/>
      <protection hidden="1"/>
    </xf>
    <xf numFmtId="0" fontId="13" fillId="6" borderId="27" xfId="1" applyFont="1" applyFill="1" applyBorder="1" applyAlignment="1" applyProtection="1">
      <alignment horizontal="left" vertical="center" wrapText="1"/>
      <protection hidden="1"/>
    </xf>
    <xf numFmtId="0" fontId="1" fillId="6" borderId="34" xfId="1" applyFont="1" applyFill="1" applyBorder="1" applyAlignment="1" applyProtection="1">
      <alignment horizontal="center" vertical="center"/>
      <protection locked="0"/>
    </xf>
    <xf numFmtId="0" fontId="1" fillId="6" borderId="32" xfId="1" applyFont="1" applyFill="1" applyBorder="1" applyAlignment="1" applyProtection="1">
      <alignment horizontal="center" vertical="center"/>
      <protection locked="0"/>
    </xf>
    <xf numFmtId="0" fontId="1" fillId="6" borderId="39" xfId="1" applyFont="1" applyFill="1" applyBorder="1" applyAlignment="1" applyProtection="1">
      <alignment horizontal="center" vertical="center"/>
      <protection locked="0"/>
    </xf>
    <xf numFmtId="0" fontId="1" fillId="6" borderId="34" xfId="1" applyFont="1" applyFill="1" applyBorder="1" applyAlignment="1" applyProtection="1">
      <alignment horizontal="center" vertical="justify"/>
      <protection locked="0"/>
    </xf>
    <xf numFmtId="0" fontId="1" fillId="6" borderId="32" xfId="1" applyFont="1" applyFill="1" applyBorder="1" applyAlignment="1" applyProtection="1">
      <alignment horizontal="center" vertical="justify"/>
      <protection locked="0"/>
    </xf>
    <xf numFmtId="0" fontId="1" fillId="6" borderId="39" xfId="1" applyFont="1" applyFill="1" applyBorder="1" applyAlignment="1" applyProtection="1">
      <alignment horizontal="center" vertical="justify"/>
      <protection locked="0"/>
    </xf>
    <xf numFmtId="0" fontId="1" fillId="6" borderId="37" xfId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6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38" xfId="1" applyFont="1" applyFill="1" applyBorder="1" applyAlignment="1" applyProtection="1">
      <alignment horizontal="center" vertical="center" wrapText="1"/>
      <protection locked="0"/>
    </xf>
    <xf numFmtId="0" fontId="17" fillId="6" borderId="5" xfId="1" applyFont="1" applyFill="1" applyBorder="1" applyAlignment="1" applyProtection="1">
      <alignment horizontal="left" vertical="center"/>
    </xf>
    <xf numFmtId="0" fontId="17" fillId="6" borderId="4" xfId="1" applyFont="1" applyFill="1" applyBorder="1" applyAlignment="1" applyProtection="1">
      <alignment horizontal="left" vertical="center"/>
    </xf>
    <xf numFmtId="0" fontId="1" fillId="6" borderId="4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19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19" xfId="1" applyNumberFormat="1" applyFont="1" applyFill="1" applyBorder="1" applyAlignment="1" applyProtection="1">
      <alignment horizontal="center" vertical="center"/>
      <protection hidden="1"/>
    </xf>
    <xf numFmtId="0" fontId="3" fillId="6" borderId="28" xfId="1" applyFont="1" applyFill="1" applyBorder="1" applyAlignment="1" applyProtection="1">
      <alignment horizontal="center" vertical="center"/>
      <protection hidden="1"/>
    </xf>
    <xf numFmtId="0" fontId="3" fillId="6" borderId="48" xfId="1" applyFont="1" applyFill="1" applyBorder="1" applyAlignment="1" applyProtection="1">
      <alignment horizontal="center" vertical="center"/>
      <protection hidden="1"/>
    </xf>
    <xf numFmtId="49" fontId="6" fillId="6" borderId="35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43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36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42" xfId="0" applyFont="1" applyFill="1" applyBorder="1" applyAlignment="1" applyProtection="1">
      <alignment horizontal="center" vertical="center" wrapText="1"/>
      <protection hidden="1"/>
    </xf>
    <xf numFmtId="0" fontId="6" fillId="6" borderId="45" xfId="0" applyFont="1" applyFill="1" applyBorder="1" applyAlignment="1" applyProtection="1">
      <alignment horizontal="center" vertical="center" wrapText="1"/>
      <protection hidden="1"/>
    </xf>
    <xf numFmtId="0" fontId="6" fillId="6" borderId="47" xfId="0" applyFont="1" applyFill="1" applyBorder="1" applyAlignment="1" applyProtection="1">
      <alignment horizontal="center" vertical="center" wrapText="1"/>
      <protection hidden="1"/>
    </xf>
    <xf numFmtId="0" fontId="6" fillId="6" borderId="50" xfId="0" applyFont="1" applyFill="1" applyBorder="1" applyAlignment="1" applyProtection="1">
      <alignment horizontal="center" vertical="center" wrapText="1"/>
      <protection hidden="1"/>
    </xf>
    <xf numFmtId="0" fontId="6" fillId="6" borderId="51" xfId="0" applyFont="1" applyFill="1" applyBorder="1" applyAlignment="1" applyProtection="1">
      <alignment horizontal="center" vertical="center" wrapText="1"/>
      <protection hidden="1"/>
    </xf>
    <xf numFmtId="0" fontId="6" fillId="6" borderId="52" xfId="0" applyFont="1" applyFill="1" applyBorder="1" applyAlignment="1" applyProtection="1">
      <alignment horizontal="center" vertical="center" wrapText="1"/>
      <protection hidden="1"/>
    </xf>
    <xf numFmtId="0" fontId="3" fillId="6" borderId="14" xfId="1" applyFont="1" applyFill="1" applyBorder="1" applyAlignment="1" applyProtection="1">
      <alignment horizontal="center" vertical="center"/>
      <protection hidden="1"/>
    </xf>
    <xf numFmtId="0" fontId="3" fillId="6" borderId="12" xfId="1" applyFont="1" applyFill="1" applyBorder="1" applyAlignment="1" applyProtection="1">
      <alignment horizontal="center" vertical="center"/>
      <protection hidden="1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2" fillId="3" borderId="5" xfId="1" applyFont="1" applyFill="1" applyBorder="1" applyAlignment="1" applyProtection="1">
      <alignment horizontal="right" vertical="center"/>
    </xf>
    <xf numFmtId="0" fontId="2" fillId="3" borderId="4" xfId="1" applyFont="1" applyFill="1" applyBorder="1" applyAlignment="1" applyProtection="1">
      <alignment horizontal="right" vertical="center"/>
    </xf>
    <xf numFmtId="4" fontId="2" fillId="3" borderId="5" xfId="2" applyNumberFormat="1" applyFont="1" applyFill="1" applyBorder="1" applyAlignment="1" applyProtection="1">
      <alignment horizontal="right" vertical="center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19" xfId="2" applyNumberFormat="1" applyFont="1" applyFill="1" applyBorder="1" applyAlignment="1" applyProtection="1">
      <alignment horizontal="right" vertical="center"/>
    </xf>
    <xf numFmtId="0" fontId="1" fillId="6" borderId="41" xfId="1" applyFont="1" applyFill="1" applyBorder="1" applyAlignment="1" applyProtection="1">
      <alignment horizontal="center" vertical="center"/>
      <protection hidden="1"/>
    </xf>
    <xf numFmtId="0" fontId="1" fillId="6" borderId="44" xfId="1" applyFont="1" applyFill="1" applyBorder="1" applyAlignment="1" applyProtection="1">
      <alignment horizontal="center" vertical="center"/>
      <protection hidden="1"/>
    </xf>
    <xf numFmtId="0" fontId="1" fillId="6" borderId="40" xfId="1" applyFont="1" applyFill="1" applyBorder="1" applyAlignment="1" applyProtection="1">
      <alignment horizontal="center" vertical="center"/>
      <protection hidden="1"/>
    </xf>
    <xf numFmtId="0" fontId="3" fillId="6" borderId="7" xfId="1" applyFont="1" applyFill="1" applyBorder="1" applyAlignment="1" applyProtection="1">
      <alignment horizontal="center" vertical="center"/>
      <protection hidden="1"/>
    </xf>
    <xf numFmtId="0" fontId="3" fillId="6" borderId="15" xfId="1" applyFont="1" applyFill="1" applyBorder="1" applyAlignment="1" applyProtection="1">
      <alignment horizontal="center" vertical="center"/>
      <protection hidden="1"/>
    </xf>
    <xf numFmtId="0" fontId="3" fillId="6" borderId="20" xfId="1" applyFont="1" applyFill="1" applyBorder="1" applyAlignment="1" applyProtection="1">
      <alignment horizontal="center" vertical="center"/>
      <protection hidden="1"/>
    </xf>
    <xf numFmtId="0" fontId="1" fillId="6" borderId="19" xfId="1" applyFont="1" applyFill="1" applyBorder="1" applyAlignment="1" applyProtection="1">
      <alignment horizontal="left"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506571</xdr:colOff>
      <xdr:row>23</xdr:row>
      <xdr:rowOff>33616</xdr:rowOff>
    </xdr:from>
    <xdr:ext cx="1541305" cy="571501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8102" y="6951147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262537</xdr:colOff>
      <xdr:row>29</xdr:row>
      <xdr:rowOff>73292</xdr:rowOff>
    </xdr:from>
    <xdr:ext cx="1885697" cy="643165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7449" y="138286645"/>
          <a:ext cx="1885697" cy="64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"/>
  <sheetViews>
    <sheetView tabSelected="1" topLeftCell="A13" zoomScale="80" zoomScaleNormal="80" workbookViewId="0">
      <selection activeCell="F16" sqref="F16"/>
    </sheetView>
  </sheetViews>
  <sheetFormatPr baseColWidth="10" defaultRowHeight="12.75"/>
  <cols>
    <col min="1" max="1" width="7.140625" style="1" customWidth="1"/>
    <col min="2" max="2" width="15.28515625" style="1" bestFit="1" customWidth="1"/>
    <col min="3" max="3" width="9.7109375" style="1" customWidth="1"/>
    <col min="4" max="4" width="11.140625" style="1" customWidth="1"/>
    <col min="5" max="5" width="18.5703125" style="1" customWidth="1"/>
    <col min="6" max="6" width="43.5703125" style="1" customWidth="1"/>
    <col min="7" max="7" width="16.85546875" style="1" customWidth="1"/>
    <col min="8" max="8" width="15.5703125" style="1" bestFit="1" customWidth="1"/>
    <col min="9" max="9" width="11" style="1" customWidth="1"/>
    <col min="10" max="10" width="7.140625" style="1" hidden="1" customWidth="1"/>
    <col min="11" max="11" width="32.140625" style="1" customWidth="1"/>
    <col min="12" max="16384" width="11.42578125" style="1"/>
  </cols>
  <sheetData>
    <row r="1" spans="2:11" ht="13.5" thickBot="1"/>
    <row r="2" spans="2:11" ht="15" customHeight="1">
      <c r="B2" s="128" t="s">
        <v>60</v>
      </c>
      <c r="C2" s="129"/>
      <c r="D2" s="129"/>
      <c r="E2" s="129"/>
      <c r="F2" s="129"/>
      <c r="G2" s="129"/>
      <c r="H2" s="129"/>
      <c r="I2" s="129"/>
      <c r="J2" s="129"/>
      <c r="K2" s="130"/>
    </row>
    <row r="3" spans="2:11" ht="15" customHeight="1">
      <c r="B3" s="131"/>
      <c r="C3" s="132"/>
      <c r="D3" s="132"/>
      <c r="E3" s="132"/>
      <c r="F3" s="132"/>
      <c r="G3" s="132"/>
      <c r="H3" s="132"/>
      <c r="I3" s="132"/>
      <c r="J3" s="132"/>
      <c r="K3" s="133"/>
    </row>
    <row r="4" spans="2:11" ht="15" customHeight="1" thickBot="1">
      <c r="B4" s="134"/>
      <c r="C4" s="135"/>
      <c r="D4" s="135"/>
      <c r="E4" s="135"/>
      <c r="F4" s="135"/>
      <c r="G4" s="135"/>
      <c r="H4" s="135"/>
      <c r="I4" s="135"/>
      <c r="J4" s="135"/>
      <c r="K4" s="136"/>
    </row>
    <row r="5" spans="2:11" ht="18.75" customHeight="1" thickBot="1">
      <c r="B5" s="137" t="s">
        <v>9</v>
      </c>
      <c r="C5" s="138"/>
      <c r="D5" s="155" t="s">
        <v>155</v>
      </c>
      <c r="E5" s="155"/>
      <c r="F5" s="155"/>
      <c r="G5" s="156"/>
      <c r="H5" s="161" t="s">
        <v>12</v>
      </c>
      <c r="I5" s="162"/>
      <c r="J5" s="162"/>
      <c r="K5" s="163"/>
    </row>
    <row r="6" spans="2:11" ht="30" customHeight="1">
      <c r="B6" s="137" t="s">
        <v>25</v>
      </c>
      <c r="C6" s="138"/>
      <c r="D6" s="157" t="s">
        <v>147</v>
      </c>
      <c r="E6" s="157"/>
      <c r="F6" s="157"/>
      <c r="G6" s="158"/>
      <c r="H6" s="164" t="s">
        <v>8</v>
      </c>
      <c r="I6" s="169"/>
      <c r="J6" s="170"/>
      <c r="K6" s="171"/>
    </row>
    <row r="7" spans="2:11" ht="15.75" customHeight="1">
      <c r="B7" s="9" t="s">
        <v>21</v>
      </c>
      <c r="C7" s="10"/>
      <c r="D7" s="159" t="s">
        <v>154</v>
      </c>
      <c r="E7" s="159"/>
      <c r="F7" s="159"/>
      <c r="G7" s="160"/>
      <c r="H7" s="165"/>
      <c r="I7" s="172"/>
      <c r="J7" s="173"/>
      <c r="K7" s="174"/>
    </row>
    <row r="8" spans="2:11" ht="15.75" customHeight="1">
      <c r="B8" s="141" t="s">
        <v>10</v>
      </c>
      <c r="C8" s="142"/>
      <c r="D8" s="159" t="s">
        <v>153</v>
      </c>
      <c r="E8" s="159"/>
      <c r="F8" s="159"/>
      <c r="G8" s="160"/>
      <c r="H8" s="109" t="s">
        <v>27</v>
      </c>
      <c r="I8" s="166"/>
      <c r="J8" s="167"/>
      <c r="K8" s="168"/>
    </row>
    <row r="9" spans="2:11" ht="16.5" customHeight="1">
      <c r="B9" s="141"/>
      <c r="C9" s="142"/>
      <c r="D9" s="159"/>
      <c r="E9" s="159"/>
      <c r="F9" s="159"/>
      <c r="G9" s="160"/>
      <c r="H9" s="11" t="s">
        <v>1</v>
      </c>
      <c r="I9" s="166"/>
      <c r="J9" s="167"/>
      <c r="K9" s="168"/>
    </row>
    <row r="10" spans="2:11" ht="16.5" customHeight="1">
      <c r="B10" s="141"/>
      <c r="C10" s="142"/>
      <c r="D10" s="159"/>
      <c r="E10" s="159"/>
      <c r="F10" s="159"/>
      <c r="G10" s="160"/>
      <c r="H10" s="11" t="s">
        <v>2</v>
      </c>
      <c r="I10" s="152"/>
      <c r="J10" s="153"/>
      <c r="K10" s="154"/>
    </row>
    <row r="11" spans="2:11" ht="15">
      <c r="B11" s="15"/>
      <c r="C11" s="16"/>
      <c r="D11" s="80"/>
      <c r="E11" s="16"/>
      <c r="F11" s="10"/>
      <c r="G11" s="10"/>
      <c r="H11" s="12" t="s">
        <v>5</v>
      </c>
      <c r="I11" s="149"/>
      <c r="J11" s="150"/>
      <c r="K11" s="151"/>
    </row>
    <row r="12" spans="2:11" ht="13.5" thickBot="1">
      <c r="B12" s="17"/>
      <c r="C12" s="18"/>
      <c r="D12" s="18"/>
      <c r="E12" s="19"/>
      <c r="F12" s="18"/>
      <c r="G12" s="18"/>
      <c r="H12" s="13"/>
      <c r="I12" s="20"/>
      <c r="J12" s="20"/>
      <c r="K12" s="14"/>
    </row>
    <row r="13" spans="2:11" ht="15" customHeight="1">
      <c r="B13" s="139" t="s">
        <v>55</v>
      </c>
      <c r="C13" s="143" t="s">
        <v>11</v>
      </c>
      <c r="D13" s="143" t="s">
        <v>3</v>
      </c>
      <c r="E13" s="145" t="s">
        <v>4</v>
      </c>
      <c r="F13" s="147" t="s">
        <v>30</v>
      </c>
      <c r="G13" s="115" t="s">
        <v>54</v>
      </c>
      <c r="H13" s="113" t="s">
        <v>31</v>
      </c>
      <c r="I13" s="113" t="s">
        <v>32</v>
      </c>
      <c r="J13" s="111" t="s">
        <v>33</v>
      </c>
      <c r="K13" s="113" t="s">
        <v>34</v>
      </c>
    </row>
    <row r="14" spans="2:11" ht="15.75" customHeight="1" thickBot="1">
      <c r="B14" s="140"/>
      <c r="C14" s="144"/>
      <c r="D14" s="144"/>
      <c r="E14" s="146"/>
      <c r="F14" s="148"/>
      <c r="G14" s="116"/>
      <c r="H14" s="114"/>
      <c r="I14" s="114"/>
      <c r="J14" s="112"/>
      <c r="K14" s="114"/>
    </row>
    <row r="15" spans="2:11" ht="57" customHeight="1">
      <c r="B15" s="2">
        <f>+'Completar SOFSE'!A21</f>
        <v>1</v>
      </c>
      <c r="C15" s="3">
        <v>100</v>
      </c>
      <c r="D15" s="3" t="str">
        <f>VLOOKUP(B15,'Completar SOFSE'!$A$19:$E$501,3,0)</f>
        <v>UN</v>
      </c>
      <c r="E15" s="3">
        <v>1000027163</v>
      </c>
      <c r="F15" s="4" t="s">
        <v>149</v>
      </c>
      <c r="G15" s="99" t="s">
        <v>146</v>
      </c>
      <c r="H15" s="100">
        <v>0</v>
      </c>
      <c r="I15" s="52"/>
      <c r="J15" s="45">
        <f>+(C15*H15)*I15</f>
        <v>0</v>
      </c>
      <c r="K15" s="21">
        <f>+C15*H15</f>
        <v>0</v>
      </c>
    </row>
    <row r="16" spans="2:11" ht="60" customHeight="1">
      <c r="B16" s="5">
        <f>+B15+1</f>
        <v>2</v>
      </c>
      <c r="C16" s="6">
        <v>100</v>
      </c>
      <c r="D16" s="6" t="str">
        <f>VLOOKUP(B16,'Completar SOFSE'!$A$19:$E$501,3,0)</f>
        <v>UN</v>
      </c>
      <c r="E16" s="6">
        <v>1000027222</v>
      </c>
      <c r="F16" s="8" t="s">
        <v>150</v>
      </c>
      <c r="G16" s="101" t="s">
        <v>146</v>
      </c>
      <c r="H16" s="46">
        <v>0</v>
      </c>
      <c r="I16" s="53"/>
      <c r="J16" s="47">
        <f t="shared" ref="J16" si="0">+(C16*H16)*I16</f>
        <v>0</v>
      </c>
      <c r="K16" s="48">
        <f t="shared" ref="K16" si="1">+C16*H16</f>
        <v>0</v>
      </c>
    </row>
    <row r="17" spans="2:11" ht="19.5" customHeight="1" thickBot="1">
      <c r="B17" s="117" t="s">
        <v>18</v>
      </c>
      <c r="C17" s="118"/>
      <c r="D17" s="118"/>
      <c r="E17" s="118"/>
      <c r="F17" s="119"/>
      <c r="G17" s="110"/>
      <c r="H17" s="82"/>
      <c r="I17" s="82"/>
      <c r="J17" s="96">
        <f>SUM(J15:J16)</f>
        <v>0</v>
      </c>
      <c r="K17" s="96">
        <f>SUM(K15:K16)</f>
        <v>0</v>
      </c>
    </row>
    <row r="18" spans="2:11" ht="16.5" customHeight="1" thickBot="1">
      <c r="B18" s="120" t="s">
        <v>19</v>
      </c>
      <c r="C18" s="121"/>
      <c r="D18" s="121"/>
      <c r="E18" s="121"/>
      <c r="F18" s="122"/>
      <c r="G18" s="110"/>
      <c r="H18" s="82"/>
      <c r="I18" s="82"/>
      <c r="J18" s="83"/>
      <c r="K18" s="84">
        <f>J17</f>
        <v>0</v>
      </c>
    </row>
    <row r="19" spans="2:11" ht="18.75" thickBot="1">
      <c r="B19" s="120" t="s">
        <v>0</v>
      </c>
      <c r="C19" s="121"/>
      <c r="D19" s="121"/>
      <c r="E19" s="121"/>
      <c r="F19" s="122"/>
      <c r="G19" s="110"/>
      <c r="H19" s="82"/>
      <c r="I19" s="82"/>
      <c r="J19" s="83"/>
      <c r="K19" s="85">
        <f>+K17+K18</f>
        <v>0</v>
      </c>
    </row>
    <row r="20" spans="2:11" ht="19.5" customHeight="1" thickBot="1">
      <c r="B20" s="123" t="s">
        <v>20</v>
      </c>
      <c r="C20" s="124"/>
      <c r="D20" s="127" t="s">
        <v>148</v>
      </c>
      <c r="E20" s="127"/>
      <c r="F20" s="127"/>
      <c r="G20" s="127"/>
      <c r="H20" s="127"/>
      <c r="I20" s="127"/>
      <c r="J20" s="127"/>
      <c r="K20" s="235"/>
    </row>
    <row r="21" spans="2:11" ht="18" customHeight="1" thickBot="1">
      <c r="B21" s="123" t="s">
        <v>6</v>
      </c>
      <c r="C21" s="124"/>
      <c r="D21" s="127" t="s">
        <v>143</v>
      </c>
      <c r="E21" s="127"/>
      <c r="F21" s="127"/>
      <c r="G21" s="127"/>
      <c r="H21" s="127"/>
      <c r="I21" s="127"/>
      <c r="J21" s="127"/>
      <c r="K21" s="235"/>
    </row>
    <row r="22" spans="2:11" ht="18" customHeight="1" thickBot="1">
      <c r="B22" s="123" t="s">
        <v>56</v>
      </c>
      <c r="C22" s="124"/>
      <c r="D22" s="125" t="s">
        <v>145</v>
      </c>
      <c r="E22" s="125"/>
      <c r="F22" s="125"/>
      <c r="G22" s="125"/>
      <c r="H22" s="125"/>
      <c r="I22" s="125"/>
      <c r="J22" s="125"/>
      <c r="K22" s="126"/>
    </row>
    <row r="23" spans="2:11" ht="24" customHeight="1" thickBot="1">
      <c r="B23" s="123" t="s">
        <v>7</v>
      </c>
      <c r="C23" s="124"/>
      <c r="D23" s="127" t="s">
        <v>144</v>
      </c>
      <c r="E23" s="127"/>
      <c r="F23" s="127"/>
      <c r="G23" s="127"/>
      <c r="H23" s="127"/>
      <c r="I23" s="127"/>
      <c r="J23" s="127"/>
      <c r="K23" s="235"/>
    </row>
    <row r="24" spans="2:11">
      <c r="B24" s="22"/>
      <c r="C24" s="23"/>
      <c r="D24" s="23"/>
      <c r="E24" s="23"/>
      <c r="F24" s="24"/>
      <c r="G24" s="24"/>
      <c r="H24" s="24"/>
      <c r="I24" s="24"/>
      <c r="J24" s="24"/>
      <c r="K24" s="25"/>
    </row>
    <row r="25" spans="2:11">
      <c r="B25" s="22"/>
      <c r="C25" s="23"/>
      <c r="D25" s="23"/>
      <c r="E25" s="23"/>
      <c r="F25" s="24"/>
      <c r="G25" s="24"/>
      <c r="H25" s="24"/>
      <c r="I25" s="24"/>
      <c r="J25" s="24"/>
      <c r="K25" s="25"/>
    </row>
    <row r="26" spans="2:11">
      <c r="B26" s="22"/>
      <c r="C26" s="23"/>
      <c r="D26" s="23"/>
      <c r="E26" s="23"/>
      <c r="F26" s="24"/>
      <c r="G26" s="24"/>
      <c r="H26" s="24"/>
      <c r="I26" s="24"/>
      <c r="J26" s="24"/>
      <c r="K26" s="25"/>
    </row>
    <row r="27" spans="2:11" ht="13.5" thickBot="1">
      <c r="B27" s="26"/>
      <c r="C27" s="27"/>
      <c r="D27" s="27"/>
      <c r="E27" s="27"/>
      <c r="F27" s="28"/>
      <c r="G27" s="28"/>
      <c r="H27" s="28"/>
      <c r="I27" s="28"/>
      <c r="J27" s="28"/>
      <c r="K27" s="29"/>
    </row>
  </sheetData>
  <mergeCells count="39">
    <mergeCell ref="B6:C6"/>
    <mergeCell ref="H6:H7"/>
    <mergeCell ref="I8:K8"/>
    <mergeCell ref="I9:K9"/>
    <mergeCell ref="I6:K7"/>
    <mergeCell ref="I10:K10"/>
    <mergeCell ref="D5:G5"/>
    <mergeCell ref="D6:G6"/>
    <mergeCell ref="D7:G7"/>
    <mergeCell ref="D8:G10"/>
    <mergeCell ref="H5:K5"/>
    <mergeCell ref="D23:G23"/>
    <mergeCell ref="H23:K23"/>
    <mergeCell ref="B2:K4"/>
    <mergeCell ref="B23:C23"/>
    <mergeCell ref="B20:C20"/>
    <mergeCell ref="B21:C21"/>
    <mergeCell ref="B5:C5"/>
    <mergeCell ref="B13:B14"/>
    <mergeCell ref="B8:C10"/>
    <mergeCell ref="H13:H14"/>
    <mergeCell ref="I13:I14"/>
    <mergeCell ref="C13:C14"/>
    <mergeCell ref="D13:D14"/>
    <mergeCell ref="E13:E14"/>
    <mergeCell ref="F13:F14"/>
    <mergeCell ref="I11:K11"/>
    <mergeCell ref="B19:F19"/>
    <mergeCell ref="B22:C22"/>
    <mergeCell ref="D22:K22"/>
    <mergeCell ref="D20:G20"/>
    <mergeCell ref="H20:K20"/>
    <mergeCell ref="D21:G21"/>
    <mergeCell ref="H21:K21"/>
    <mergeCell ref="J13:J14"/>
    <mergeCell ref="K13:K14"/>
    <mergeCell ref="G13:G14"/>
    <mergeCell ref="B17:F17"/>
    <mergeCell ref="B18:F18"/>
  </mergeCells>
  <dataValidations count="4">
    <dataValidation allowBlank="1" showInputMessage="1" showErrorMessage="1" promptTitle="Completar por el oferente" prompt="Completar por el oferente" sqref="J15:J16"/>
    <dataValidation allowBlank="1" showErrorMessage="1" promptTitle="Completar por el oferente" prompt="Completar por el oferente" sqref="K15:K16"/>
    <dataValidation allowBlank="1" showInputMessage="1" showErrorMessage="1" promptTitle="Completar por el Oferente" prompt=" " sqref="H15:H16"/>
    <dataValidation operator="equal" allowBlank="1" showInputMessage="1" showErrorMessage="1" promptTitle="Completar por el Oferente" prompt=" " sqref="I6 I8:K10"/>
  </dataValidation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pletar por el oferente" prompt=" ">
          <x14:formula1>
            <xm:f>'Completar SOFSE'!$L$5:$L$7</xm:f>
          </x14:formula1>
          <xm:sqref>I15:I16</xm:sqref>
        </x14:dataValidation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I11:K11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zoomScale="85" zoomScaleNormal="85" workbookViewId="0">
      <selection activeCell="F15" sqref="F15:F19"/>
    </sheetView>
  </sheetViews>
  <sheetFormatPr baseColWidth="10" defaultRowHeight="12.75"/>
  <cols>
    <col min="1" max="1" width="4.7109375" style="1" customWidth="1"/>
    <col min="2" max="2" width="13.42578125" style="1" customWidth="1"/>
    <col min="3" max="3" width="8.7109375" style="1" bestFit="1" customWidth="1"/>
    <col min="4" max="4" width="9.28515625" style="1" bestFit="1" customWidth="1"/>
    <col min="5" max="5" width="7.140625" style="1" customWidth="1"/>
    <col min="6" max="6" width="17.5703125" style="1" bestFit="1" customWidth="1"/>
    <col min="7" max="7" width="36" style="1" bestFit="1" customWidth="1"/>
    <col min="8" max="8" width="36" style="1" hidden="1" customWidth="1"/>
    <col min="9" max="9" width="16" style="1" bestFit="1" customWidth="1"/>
    <col min="10" max="11" width="16" style="1" customWidth="1"/>
    <col min="12" max="12" width="17.42578125" style="1" bestFit="1" customWidth="1"/>
    <col min="13" max="16384" width="11.42578125" style="1"/>
  </cols>
  <sheetData>
    <row r="1" spans="2:12">
      <c r="B1" s="43"/>
      <c r="C1" s="43"/>
      <c r="D1" s="43"/>
      <c r="E1" s="43"/>
      <c r="F1" s="43"/>
      <c r="G1" s="44"/>
      <c r="H1" s="44"/>
      <c r="I1" s="44"/>
      <c r="J1" s="44"/>
      <c r="K1" s="44"/>
      <c r="L1" s="44"/>
    </row>
    <row r="2" spans="2:12" ht="13.5" thickBot="1">
      <c r="B2" s="43"/>
      <c r="C2" s="43"/>
      <c r="D2" s="43"/>
      <c r="E2" s="43"/>
      <c r="F2" s="43"/>
      <c r="G2" s="44"/>
      <c r="H2" s="44"/>
      <c r="I2" s="44"/>
      <c r="J2" s="44"/>
      <c r="K2" s="44"/>
      <c r="L2" s="44"/>
    </row>
    <row r="3" spans="2:12" ht="23.25" customHeight="1">
      <c r="B3" s="128" t="s">
        <v>61</v>
      </c>
      <c r="C3" s="129"/>
      <c r="D3" s="129"/>
      <c r="E3" s="129"/>
      <c r="F3" s="129"/>
      <c r="G3" s="129"/>
      <c r="H3" s="129"/>
      <c r="I3" s="129"/>
      <c r="J3" s="129"/>
      <c r="K3" s="129"/>
      <c r="L3" s="130"/>
    </row>
    <row r="4" spans="2:12" ht="13.5" thickBot="1"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6"/>
    </row>
    <row r="5" spans="2:12" ht="15" thickBot="1">
      <c r="B5" s="175" t="s">
        <v>9</v>
      </c>
      <c r="C5" s="176"/>
      <c r="D5" s="182" t="s">
        <v>155</v>
      </c>
      <c r="E5" s="182"/>
      <c r="F5" s="182"/>
      <c r="G5" s="182"/>
      <c r="H5" s="183"/>
      <c r="I5" s="179" t="s">
        <v>12</v>
      </c>
      <c r="J5" s="180"/>
      <c r="K5" s="180"/>
      <c r="L5" s="181"/>
    </row>
    <row r="6" spans="2:12" ht="14.25">
      <c r="B6" s="175" t="s">
        <v>25</v>
      </c>
      <c r="C6" s="176"/>
      <c r="D6" s="184" t="s">
        <v>147</v>
      </c>
      <c r="E6" s="184"/>
      <c r="F6" s="184"/>
      <c r="G6" s="184"/>
      <c r="H6" s="185"/>
      <c r="I6" s="188" t="s">
        <v>8</v>
      </c>
      <c r="J6" s="196"/>
      <c r="K6" s="197"/>
      <c r="L6" s="198"/>
    </row>
    <row r="7" spans="2:12" ht="14.25">
      <c r="B7" s="54" t="s">
        <v>51</v>
      </c>
      <c r="C7" s="91"/>
      <c r="D7" s="184" t="s">
        <v>152</v>
      </c>
      <c r="E7" s="184"/>
      <c r="F7" s="184"/>
      <c r="G7" s="184"/>
      <c r="H7" s="185"/>
      <c r="I7" s="189"/>
      <c r="J7" s="199"/>
      <c r="K7" s="200"/>
      <c r="L7" s="201"/>
    </row>
    <row r="8" spans="2:12" ht="25.5" customHeight="1">
      <c r="B8" s="177" t="s">
        <v>10</v>
      </c>
      <c r="C8" s="178"/>
      <c r="D8" s="184" t="s">
        <v>153</v>
      </c>
      <c r="E8" s="184"/>
      <c r="F8" s="184"/>
      <c r="G8" s="184"/>
      <c r="H8" s="185"/>
      <c r="I8" s="55" t="s">
        <v>52</v>
      </c>
      <c r="J8" s="190"/>
      <c r="K8" s="191"/>
      <c r="L8" s="192"/>
    </row>
    <row r="9" spans="2:12" ht="12.75" customHeight="1">
      <c r="B9" s="177"/>
      <c r="C9" s="178"/>
      <c r="D9" s="184"/>
      <c r="E9" s="184"/>
      <c r="F9" s="184"/>
      <c r="G9" s="184"/>
      <c r="H9" s="185"/>
      <c r="I9" s="56" t="s">
        <v>1</v>
      </c>
      <c r="J9" s="190"/>
      <c r="K9" s="191"/>
      <c r="L9" s="192"/>
    </row>
    <row r="10" spans="2:12" ht="18" customHeight="1">
      <c r="B10" s="177"/>
      <c r="C10" s="178"/>
      <c r="D10" s="184"/>
      <c r="E10" s="184"/>
      <c r="F10" s="184"/>
      <c r="G10" s="184"/>
      <c r="H10" s="185"/>
      <c r="I10" s="56" t="s">
        <v>2</v>
      </c>
      <c r="J10" s="193"/>
      <c r="K10" s="194"/>
      <c r="L10" s="195"/>
    </row>
    <row r="11" spans="2:12" ht="15" customHeight="1">
      <c r="B11" s="57"/>
      <c r="C11" s="64"/>
      <c r="D11" s="159"/>
      <c r="E11" s="159"/>
      <c r="F11" s="159"/>
      <c r="G11" s="159"/>
      <c r="H11" s="78"/>
      <c r="I11" s="68" t="s">
        <v>5</v>
      </c>
      <c r="J11" s="149"/>
      <c r="K11" s="150"/>
      <c r="L11" s="151"/>
    </row>
    <row r="12" spans="2:12" ht="15.75" customHeight="1" thickBot="1">
      <c r="B12" s="65"/>
      <c r="C12" s="64"/>
      <c r="D12" s="64"/>
      <c r="E12" s="64"/>
      <c r="F12" s="64"/>
      <c r="G12" s="64"/>
      <c r="H12" s="81"/>
      <c r="I12" s="69"/>
      <c r="J12" s="186"/>
      <c r="K12" s="186"/>
      <c r="L12" s="187"/>
    </row>
    <row r="13" spans="2:12" ht="13.5" thickBot="1">
      <c r="B13" s="232" t="s">
        <v>49</v>
      </c>
      <c r="C13" s="219" t="s">
        <v>55</v>
      </c>
      <c r="D13" s="219" t="s">
        <v>11</v>
      </c>
      <c r="E13" s="219" t="s">
        <v>3</v>
      </c>
      <c r="F13" s="219" t="s">
        <v>4</v>
      </c>
      <c r="G13" s="208" t="s">
        <v>30</v>
      </c>
      <c r="H13" s="208" t="s">
        <v>54</v>
      </c>
      <c r="I13" s="221" t="s">
        <v>35</v>
      </c>
      <c r="J13" s="222"/>
      <c r="K13" s="222"/>
      <c r="L13" s="223"/>
    </row>
    <row r="14" spans="2:12" ht="13.5" thickBot="1">
      <c r="B14" s="233"/>
      <c r="C14" s="220"/>
      <c r="D14" s="220"/>
      <c r="E14" s="220"/>
      <c r="F14" s="220"/>
      <c r="G14" s="209"/>
      <c r="H14" s="209"/>
      <c r="I14" s="74" t="s">
        <v>36</v>
      </c>
      <c r="J14" s="75" t="s">
        <v>37</v>
      </c>
      <c r="K14" s="76" t="s">
        <v>38</v>
      </c>
      <c r="L14" s="77" t="s">
        <v>18</v>
      </c>
    </row>
    <row r="15" spans="2:12" ht="15" customHeight="1">
      <c r="B15" s="66" t="s">
        <v>39</v>
      </c>
      <c r="C15" s="229">
        <f>+'Completar SOFSE'!A21</f>
        <v>1</v>
      </c>
      <c r="D15" s="213">
        <v>100</v>
      </c>
      <c r="E15" s="213" t="s">
        <v>151</v>
      </c>
      <c r="F15" s="213">
        <v>1000027163</v>
      </c>
      <c r="G15" s="216" t="s">
        <v>149</v>
      </c>
      <c r="H15" s="210">
        <f>VLOOKUP(C15,'Completar SOFSE'!$A$19:$F$501,6,0)</f>
        <v>8235946</v>
      </c>
      <c r="I15" s="58"/>
      <c r="J15" s="70"/>
      <c r="K15" s="71"/>
      <c r="L15" s="21">
        <f>I15*$D$15+J15*$D$15+K15*$D$15</f>
        <v>0</v>
      </c>
    </row>
    <row r="16" spans="2:12" ht="15" customHeight="1">
      <c r="B16" s="67" t="s">
        <v>40</v>
      </c>
      <c r="C16" s="230"/>
      <c r="D16" s="214"/>
      <c r="E16" s="214"/>
      <c r="F16" s="214"/>
      <c r="G16" s="217"/>
      <c r="H16" s="211"/>
      <c r="I16" s="59"/>
      <c r="J16" s="72"/>
      <c r="K16" s="73"/>
      <c r="L16" s="48">
        <f t="shared" ref="L16:L19" si="0">I16*$D$15+J16*$D$15+K16*$D$15</f>
        <v>0</v>
      </c>
    </row>
    <row r="17" spans="2:12" ht="15" customHeight="1">
      <c r="B17" s="67" t="s">
        <v>41</v>
      </c>
      <c r="C17" s="230"/>
      <c r="D17" s="214"/>
      <c r="E17" s="214"/>
      <c r="F17" s="214"/>
      <c r="G17" s="217"/>
      <c r="H17" s="211"/>
      <c r="I17" s="59"/>
      <c r="J17" s="72"/>
      <c r="K17" s="73"/>
      <c r="L17" s="48">
        <f t="shared" si="0"/>
        <v>0</v>
      </c>
    </row>
    <row r="18" spans="2:12" ht="15" customHeight="1">
      <c r="B18" s="67" t="s">
        <v>42</v>
      </c>
      <c r="C18" s="230"/>
      <c r="D18" s="214"/>
      <c r="E18" s="214"/>
      <c r="F18" s="214"/>
      <c r="G18" s="217"/>
      <c r="H18" s="211"/>
      <c r="I18" s="59"/>
      <c r="J18" s="46"/>
      <c r="K18" s="73"/>
      <c r="L18" s="48">
        <f t="shared" si="0"/>
        <v>0</v>
      </c>
    </row>
    <row r="19" spans="2:12" ht="15.75" customHeight="1" thickBot="1">
      <c r="B19" s="67" t="s">
        <v>43</v>
      </c>
      <c r="C19" s="231"/>
      <c r="D19" s="215"/>
      <c r="E19" s="215"/>
      <c r="F19" s="215"/>
      <c r="G19" s="218"/>
      <c r="H19" s="212"/>
      <c r="I19" s="60"/>
      <c r="J19" s="49"/>
      <c r="K19" s="61"/>
      <c r="L19" s="48">
        <f t="shared" si="0"/>
        <v>0</v>
      </c>
    </row>
    <row r="20" spans="2:12" ht="15" customHeight="1">
      <c r="B20" s="66" t="s">
        <v>39</v>
      </c>
      <c r="C20" s="229">
        <f>+C15+1</f>
        <v>2</v>
      </c>
      <c r="D20" s="213">
        <v>100</v>
      </c>
      <c r="E20" s="213" t="s">
        <v>151</v>
      </c>
      <c r="F20" s="213">
        <v>1000027222</v>
      </c>
      <c r="G20" s="216" t="s">
        <v>150</v>
      </c>
      <c r="H20" s="210">
        <f>VLOOKUP(C20,'Completar SOFSE'!$A$19:$F$501,6,0)</f>
        <v>8397176</v>
      </c>
      <c r="I20" s="62"/>
      <c r="J20" s="73"/>
      <c r="K20" s="73"/>
      <c r="L20" s="21">
        <f>I20*$D$20+J20*$D$20+K20*$D$20</f>
        <v>0</v>
      </c>
    </row>
    <row r="21" spans="2:12">
      <c r="B21" s="67" t="s">
        <v>40</v>
      </c>
      <c r="C21" s="230"/>
      <c r="D21" s="214"/>
      <c r="E21" s="214"/>
      <c r="F21" s="214"/>
      <c r="G21" s="217"/>
      <c r="H21" s="211"/>
      <c r="I21" s="59"/>
      <c r="J21" s="73"/>
      <c r="K21" s="73"/>
      <c r="L21" s="48">
        <f t="shared" ref="L21:L24" si="1">I21*$D$20+J21*$D$20+K21*$D$20</f>
        <v>0</v>
      </c>
    </row>
    <row r="22" spans="2:12">
      <c r="B22" s="67" t="s">
        <v>41</v>
      </c>
      <c r="C22" s="230"/>
      <c r="D22" s="214"/>
      <c r="E22" s="214"/>
      <c r="F22" s="214"/>
      <c r="G22" s="217"/>
      <c r="H22" s="211"/>
      <c r="I22" s="59"/>
      <c r="J22" s="73"/>
      <c r="K22" s="73"/>
      <c r="L22" s="48">
        <f t="shared" si="1"/>
        <v>0</v>
      </c>
    </row>
    <row r="23" spans="2:12">
      <c r="B23" s="67" t="s">
        <v>42</v>
      </c>
      <c r="C23" s="230"/>
      <c r="D23" s="214"/>
      <c r="E23" s="214"/>
      <c r="F23" s="214"/>
      <c r="G23" s="217"/>
      <c r="H23" s="211"/>
      <c r="I23" s="59"/>
      <c r="J23" s="46"/>
      <c r="K23" s="73"/>
      <c r="L23" s="48">
        <f t="shared" si="1"/>
        <v>0</v>
      </c>
    </row>
    <row r="24" spans="2:12" ht="13.5" thickBot="1">
      <c r="B24" s="67" t="s">
        <v>43</v>
      </c>
      <c r="C24" s="231"/>
      <c r="D24" s="215"/>
      <c r="E24" s="215"/>
      <c r="F24" s="215"/>
      <c r="G24" s="218"/>
      <c r="H24" s="212"/>
      <c r="I24" s="60"/>
      <c r="J24" s="49"/>
      <c r="K24" s="61"/>
      <c r="L24" s="50">
        <f t="shared" si="1"/>
        <v>0</v>
      </c>
    </row>
    <row r="25" spans="2:12" ht="18" customHeight="1" thickBot="1">
      <c r="B25" s="224" t="s">
        <v>28</v>
      </c>
      <c r="C25" s="225"/>
      <c r="D25" s="225"/>
      <c r="E25" s="225"/>
      <c r="F25" s="225"/>
      <c r="G25" s="225"/>
      <c r="H25" s="63"/>
      <c r="I25" s="226">
        <f>SUM(L15:L24)</f>
        <v>0</v>
      </c>
      <c r="J25" s="227"/>
      <c r="K25" s="227"/>
      <c r="L25" s="228"/>
    </row>
    <row r="26" spans="2:12" ht="18.75" customHeight="1" thickBot="1">
      <c r="B26" s="103" t="s">
        <v>44</v>
      </c>
      <c r="C26" s="104"/>
      <c r="D26" s="104"/>
      <c r="E26" s="105"/>
      <c r="F26" s="105"/>
      <c r="G26" s="105"/>
      <c r="H26" s="105"/>
      <c r="I26" s="105"/>
      <c r="J26" s="105"/>
      <c r="K26" s="105"/>
      <c r="L26" s="106"/>
    </row>
    <row r="27" spans="2:12" ht="18.75" customHeight="1" thickBot="1">
      <c r="B27" s="202" t="s">
        <v>45</v>
      </c>
      <c r="C27" s="203"/>
      <c r="D27" s="127" t="s">
        <v>148</v>
      </c>
      <c r="E27" s="127"/>
      <c r="F27" s="127"/>
      <c r="G27" s="127"/>
      <c r="H27" s="88"/>
      <c r="I27" s="204"/>
      <c r="J27" s="204"/>
      <c r="K27" s="204"/>
      <c r="L27" s="205"/>
    </row>
    <row r="28" spans="2:12" ht="18.75" customHeight="1" thickBot="1">
      <c r="B28" s="202" t="s">
        <v>46</v>
      </c>
      <c r="C28" s="203"/>
      <c r="D28" s="127" t="s">
        <v>143</v>
      </c>
      <c r="E28" s="127"/>
      <c r="F28" s="127"/>
      <c r="G28" s="127"/>
      <c r="H28" s="88"/>
      <c r="I28" s="204"/>
      <c r="J28" s="204"/>
      <c r="K28" s="204"/>
      <c r="L28" s="205"/>
    </row>
    <row r="29" spans="2:12" ht="18.75" customHeight="1" thickBot="1">
      <c r="B29" s="202" t="s">
        <v>47</v>
      </c>
      <c r="C29" s="203"/>
      <c r="D29" s="127" t="s">
        <v>144</v>
      </c>
      <c r="E29" s="127"/>
      <c r="F29" s="127"/>
      <c r="G29" s="127"/>
      <c r="H29" s="88"/>
      <c r="I29" s="206"/>
      <c r="J29" s="206"/>
      <c r="K29" s="206"/>
      <c r="L29" s="207"/>
    </row>
    <row r="30" spans="2:12">
      <c r="B30" s="92"/>
      <c r="C30" s="93"/>
      <c r="D30" s="93"/>
      <c r="E30" s="93"/>
      <c r="F30" s="93"/>
      <c r="G30" s="94"/>
      <c r="H30" s="94"/>
      <c r="I30" s="94"/>
      <c r="J30" s="94"/>
      <c r="K30" s="94"/>
      <c r="L30" s="95"/>
    </row>
    <row r="31" spans="2:12">
      <c r="B31" s="22"/>
      <c r="C31" s="23"/>
      <c r="D31" s="23"/>
      <c r="E31" s="23"/>
      <c r="F31" s="23"/>
      <c r="G31" s="24"/>
      <c r="H31" s="24"/>
      <c r="I31" s="24"/>
      <c r="J31" s="24"/>
      <c r="K31" s="24"/>
      <c r="L31" s="25"/>
    </row>
    <row r="32" spans="2:12">
      <c r="B32" s="22"/>
      <c r="C32" s="23"/>
      <c r="D32" s="23"/>
      <c r="E32" s="23"/>
      <c r="F32" s="23"/>
      <c r="G32" s="24"/>
      <c r="H32" s="24"/>
      <c r="I32" s="24"/>
      <c r="J32" s="24"/>
      <c r="K32" s="24"/>
      <c r="L32" s="25"/>
    </row>
    <row r="33" spans="2:12">
      <c r="B33" s="22"/>
      <c r="C33" s="23"/>
      <c r="D33" s="23"/>
      <c r="E33" s="23"/>
      <c r="F33" s="23"/>
      <c r="G33" s="24"/>
      <c r="H33" s="24"/>
      <c r="I33" s="24"/>
      <c r="J33" s="24"/>
      <c r="K33" s="24"/>
      <c r="L33" s="25"/>
    </row>
    <row r="34" spans="2:12" ht="13.5" thickBot="1">
      <c r="B34" s="26"/>
      <c r="C34" s="27"/>
      <c r="D34" s="27"/>
      <c r="E34" s="27"/>
      <c r="F34" s="27"/>
      <c r="G34" s="28"/>
      <c r="H34" s="28"/>
      <c r="I34" s="28"/>
      <c r="J34" s="28"/>
      <c r="K34" s="28"/>
      <c r="L34" s="29"/>
    </row>
  </sheetData>
  <mergeCells count="48">
    <mergeCell ref="I13:L13"/>
    <mergeCell ref="B25:G25"/>
    <mergeCell ref="I25:L25"/>
    <mergeCell ref="I27:L27"/>
    <mergeCell ref="C15:C19"/>
    <mergeCell ref="C20:C24"/>
    <mergeCell ref="B13:B14"/>
    <mergeCell ref="C13:C14"/>
    <mergeCell ref="D11:G11"/>
    <mergeCell ref="G13:G14"/>
    <mergeCell ref="H13:H14"/>
    <mergeCell ref="H15:H19"/>
    <mergeCell ref="H20:H24"/>
    <mergeCell ref="F20:F24"/>
    <mergeCell ref="G20:G24"/>
    <mergeCell ref="E20:E24"/>
    <mergeCell ref="D20:D24"/>
    <mergeCell ref="F15:F19"/>
    <mergeCell ref="G15:G19"/>
    <mergeCell ref="D13:D14"/>
    <mergeCell ref="E13:E14"/>
    <mergeCell ref="F13:F14"/>
    <mergeCell ref="E15:E19"/>
    <mergeCell ref="D15:D19"/>
    <mergeCell ref="B29:C29"/>
    <mergeCell ref="D27:G27"/>
    <mergeCell ref="D28:G28"/>
    <mergeCell ref="D29:G29"/>
    <mergeCell ref="I28:L28"/>
    <mergeCell ref="I29:L29"/>
    <mergeCell ref="B27:C27"/>
    <mergeCell ref="B28:C28"/>
    <mergeCell ref="J12:L12"/>
    <mergeCell ref="I6:I7"/>
    <mergeCell ref="J8:L8"/>
    <mergeCell ref="J9:L9"/>
    <mergeCell ref="J10:L10"/>
    <mergeCell ref="J11:L11"/>
    <mergeCell ref="J6:L7"/>
    <mergeCell ref="B5:C5"/>
    <mergeCell ref="B6:C6"/>
    <mergeCell ref="B8:C10"/>
    <mergeCell ref="B3:L4"/>
    <mergeCell ref="I5:L5"/>
    <mergeCell ref="D5:H5"/>
    <mergeCell ref="D6:H6"/>
    <mergeCell ref="D7:H7"/>
    <mergeCell ref="D8:H10"/>
  </mergeCells>
  <conditionalFormatting sqref="K15:K19 K24">
    <cfRule type="cellIs" dxfId="2" priority="52" stopIfTrue="1" operator="equal">
      <formula>#REF!</formula>
    </cfRule>
  </conditionalFormatting>
  <conditionalFormatting sqref="J20:K22">
    <cfRule type="cellIs" dxfId="1" priority="51" stopIfTrue="1" operator="equal">
      <formula>#REF!</formula>
    </cfRule>
  </conditionalFormatting>
  <conditionalFormatting sqref="K23">
    <cfRule type="cellIs" dxfId="0" priority="50" stopIfTrue="1" operator="equal">
      <formula>#REF!</formula>
    </cfRule>
  </conditionalFormatting>
  <dataValidations count="2">
    <dataValidation allowBlank="1" showInputMessage="1" showErrorMessage="1" promptTitle="Completar por el Oferente" prompt=" " sqref="J18 J19:K19 J23 J24:K24 E26 I15:I24"/>
    <dataValidation operator="equal" allowBlank="1" showInputMessage="1" showErrorMessage="1" promptTitle="Completar por el Oferente" prompt=" " sqref="J6:L10"/>
  </dataValidations>
  <printOptions horizontalCentered="1" verticalCentered="1"/>
  <pageMargins left="0" right="0" top="0" bottom="0" header="0" footer="0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J11:L11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00"/>
  <sheetViews>
    <sheetView zoomScaleNormal="100" workbookViewId="0">
      <selection activeCell="A17" sqref="A17"/>
    </sheetView>
  </sheetViews>
  <sheetFormatPr baseColWidth="10" defaultRowHeight="12.75"/>
  <cols>
    <col min="1" max="1" width="24" style="31" customWidth="1"/>
    <col min="2" max="2" width="19.7109375" style="31" customWidth="1"/>
    <col min="3" max="3" width="11.42578125" style="31"/>
    <col min="4" max="4" width="20.140625" style="31" customWidth="1"/>
    <col min="5" max="5" width="47.7109375" style="31" customWidth="1"/>
    <col min="6" max="6" width="19.42578125" style="31" customWidth="1"/>
    <col min="7" max="7" width="11.42578125" style="31"/>
    <col min="8" max="12" width="11.42578125" style="31" hidden="1" customWidth="1"/>
    <col min="13" max="13" width="0" style="31" hidden="1" customWidth="1"/>
    <col min="14" max="16384" width="11.42578125" style="31"/>
  </cols>
  <sheetData>
    <row r="3" spans="1:12" ht="15.75">
      <c r="A3" s="87" t="s">
        <v>22</v>
      </c>
      <c r="B3" s="30"/>
    </row>
    <row r="4" spans="1:12">
      <c r="A4" s="32"/>
    </row>
    <row r="5" spans="1:12">
      <c r="A5" s="51" t="s">
        <v>9</v>
      </c>
      <c r="B5" s="102" t="s">
        <v>138</v>
      </c>
      <c r="H5" s="33" t="s">
        <v>13</v>
      </c>
      <c r="I5" s="34" t="s">
        <v>14</v>
      </c>
      <c r="J5" s="34"/>
      <c r="K5" s="33" t="s">
        <v>19</v>
      </c>
      <c r="L5" s="35">
        <v>0.105</v>
      </c>
    </row>
    <row r="6" spans="1:12">
      <c r="A6" s="51" t="s">
        <v>25</v>
      </c>
      <c r="B6" s="31" t="s">
        <v>48</v>
      </c>
      <c r="H6" s="36"/>
      <c r="I6" s="37" t="s">
        <v>15</v>
      </c>
      <c r="J6" s="37"/>
      <c r="K6" s="36"/>
      <c r="L6" s="38">
        <v>0.21</v>
      </c>
    </row>
    <row r="7" spans="1:12">
      <c r="A7" s="51" t="s">
        <v>26</v>
      </c>
      <c r="B7" s="31" t="s">
        <v>139</v>
      </c>
      <c r="H7" s="36"/>
      <c r="I7" s="37" t="s">
        <v>16</v>
      </c>
      <c r="J7" s="37"/>
      <c r="K7" s="36"/>
      <c r="L7" s="38">
        <v>0.27</v>
      </c>
    </row>
    <row r="8" spans="1:12">
      <c r="A8" s="51" t="s">
        <v>10</v>
      </c>
      <c r="B8" s="31" t="s">
        <v>137</v>
      </c>
      <c r="H8" s="36"/>
      <c r="I8" s="37" t="s">
        <v>17</v>
      </c>
      <c r="J8" s="37"/>
      <c r="K8" s="36"/>
      <c r="L8" s="39"/>
    </row>
    <row r="9" spans="1:12">
      <c r="A9" s="51"/>
      <c r="H9" s="40"/>
      <c r="I9" s="41"/>
      <c r="J9" s="42"/>
      <c r="K9" s="40"/>
      <c r="L9" s="42"/>
    </row>
    <row r="10" spans="1:12">
      <c r="A10" s="89" t="s">
        <v>23</v>
      </c>
      <c r="H10" s="37"/>
      <c r="I10" s="37"/>
      <c r="J10" s="37"/>
    </row>
    <row r="11" spans="1:12">
      <c r="A11" s="51" t="s">
        <v>29</v>
      </c>
      <c r="B11" s="31" t="s">
        <v>59</v>
      </c>
      <c r="H11" s="37"/>
      <c r="I11" s="37"/>
      <c r="J11" s="37"/>
    </row>
    <row r="12" spans="1:12">
      <c r="A12" s="90" t="s">
        <v>20</v>
      </c>
      <c r="B12" s="37" t="s">
        <v>142</v>
      </c>
      <c r="G12" s="37"/>
      <c r="H12" s="37"/>
      <c r="I12" s="37"/>
      <c r="J12" s="37"/>
      <c r="K12" s="37"/>
    </row>
    <row r="13" spans="1:12">
      <c r="A13" s="90" t="s">
        <v>6</v>
      </c>
      <c r="B13" s="37" t="s">
        <v>58</v>
      </c>
      <c r="G13" s="37"/>
      <c r="H13" s="37"/>
      <c r="I13" s="37"/>
      <c r="J13" s="37"/>
      <c r="K13" s="37"/>
    </row>
    <row r="14" spans="1:12">
      <c r="A14" s="90" t="s">
        <v>56</v>
      </c>
      <c r="B14" s="37" t="s">
        <v>140</v>
      </c>
      <c r="G14" s="37"/>
      <c r="H14" s="37"/>
      <c r="I14" s="37"/>
      <c r="J14" s="37"/>
      <c r="K14" s="37"/>
    </row>
    <row r="15" spans="1:12">
      <c r="A15" s="90" t="s">
        <v>7</v>
      </c>
      <c r="B15" s="37" t="s">
        <v>141</v>
      </c>
      <c r="G15" s="37"/>
      <c r="H15" s="37"/>
      <c r="I15" s="37"/>
      <c r="J15" s="37"/>
      <c r="K15" s="37"/>
    </row>
    <row r="16" spans="1:12">
      <c r="G16" s="37"/>
      <c r="H16" s="37"/>
      <c r="I16" s="37"/>
      <c r="J16" s="37"/>
      <c r="K16" s="37"/>
    </row>
    <row r="17" spans="1:6" ht="15.75">
      <c r="A17" s="87" t="s">
        <v>50</v>
      </c>
      <c r="B17" s="51"/>
    </row>
    <row r="19" spans="1:6">
      <c r="A19" s="234" t="s">
        <v>24</v>
      </c>
      <c r="B19" s="234" t="s">
        <v>11</v>
      </c>
      <c r="C19" s="234" t="s">
        <v>3</v>
      </c>
      <c r="D19" s="234" t="s">
        <v>57</v>
      </c>
      <c r="E19" s="234" t="s">
        <v>30</v>
      </c>
      <c r="F19" s="234" t="s">
        <v>53</v>
      </c>
    </row>
    <row r="20" spans="1:6">
      <c r="A20" s="234"/>
      <c r="B20" s="234"/>
      <c r="C20" s="234"/>
      <c r="D20" s="234"/>
      <c r="E20" s="234"/>
      <c r="F20" s="234"/>
    </row>
    <row r="21" spans="1:6" ht="15">
      <c r="A21" s="86">
        <v>1</v>
      </c>
      <c r="B21" s="97">
        <v>6</v>
      </c>
      <c r="C21" s="7" t="s">
        <v>136</v>
      </c>
      <c r="D21" s="97">
        <v>1000000175</v>
      </c>
      <c r="E21" s="97" t="s">
        <v>62</v>
      </c>
      <c r="F21" s="8">
        <v>8235946</v>
      </c>
    </row>
    <row r="22" spans="1:6" ht="15">
      <c r="A22" s="86">
        <f>+A21+1</f>
        <v>2</v>
      </c>
      <c r="B22" s="97">
        <v>50</v>
      </c>
      <c r="C22" s="7" t="s">
        <v>136</v>
      </c>
      <c r="D22" s="97">
        <v>1000000185</v>
      </c>
      <c r="E22" s="97" t="s">
        <v>63</v>
      </c>
      <c r="F22" s="107">
        <v>8397176</v>
      </c>
    </row>
    <row r="23" spans="1:6" ht="15">
      <c r="A23" s="86">
        <f t="shared" ref="A23:A86" si="0">+A22+1</f>
        <v>3</v>
      </c>
      <c r="B23" s="97">
        <v>2</v>
      </c>
      <c r="C23" s="7" t="s">
        <v>136</v>
      </c>
      <c r="D23" s="97">
        <v>1000000206</v>
      </c>
      <c r="E23" s="97" t="s">
        <v>64</v>
      </c>
      <c r="F23" s="107">
        <v>7498819</v>
      </c>
    </row>
    <row r="24" spans="1:6" ht="17.25" customHeight="1">
      <c r="A24" s="86">
        <f t="shared" si="0"/>
        <v>4</v>
      </c>
      <c r="B24" s="97">
        <v>4</v>
      </c>
      <c r="C24" s="7" t="s">
        <v>136</v>
      </c>
      <c r="D24" s="97">
        <v>1000000207</v>
      </c>
      <c r="E24" s="97" t="s">
        <v>65</v>
      </c>
      <c r="F24" s="107">
        <v>7494211</v>
      </c>
    </row>
    <row r="25" spans="1:6" ht="15">
      <c r="A25" s="86">
        <f t="shared" si="0"/>
        <v>5</v>
      </c>
      <c r="B25" s="97">
        <v>10</v>
      </c>
      <c r="C25" s="7" t="s">
        <v>136</v>
      </c>
      <c r="D25" s="97">
        <v>1000000221</v>
      </c>
      <c r="E25" s="97" t="s">
        <v>66</v>
      </c>
      <c r="F25" s="107">
        <v>8452817</v>
      </c>
    </row>
    <row r="26" spans="1:6" ht="15">
      <c r="A26" s="86">
        <f t="shared" si="0"/>
        <v>6</v>
      </c>
      <c r="B26" s="97">
        <v>8</v>
      </c>
      <c r="C26" s="7" t="s">
        <v>136</v>
      </c>
      <c r="D26" s="97">
        <v>1000000242</v>
      </c>
      <c r="E26" s="97" t="s">
        <v>67</v>
      </c>
      <c r="F26" s="107">
        <v>8456140</v>
      </c>
    </row>
    <row r="27" spans="1:6" ht="15">
      <c r="A27" s="86">
        <f t="shared" si="0"/>
        <v>7</v>
      </c>
      <c r="B27" s="97">
        <v>20</v>
      </c>
      <c r="C27" s="7" t="s">
        <v>136</v>
      </c>
      <c r="D27" s="97">
        <v>1000000244</v>
      </c>
      <c r="E27" s="97" t="s">
        <v>68</v>
      </c>
      <c r="F27" s="107">
        <v>8335535</v>
      </c>
    </row>
    <row r="28" spans="1:6" ht="15">
      <c r="A28" s="86">
        <f t="shared" si="0"/>
        <v>8</v>
      </c>
      <c r="B28" s="97">
        <v>20</v>
      </c>
      <c r="C28" s="7" t="s">
        <v>136</v>
      </c>
      <c r="D28" s="97">
        <v>1000000246</v>
      </c>
      <c r="E28" s="97" t="s">
        <v>69</v>
      </c>
      <c r="F28" s="107">
        <v>271659</v>
      </c>
    </row>
    <row r="29" spans="1:6" ht="15">
      <c r="A29" s="86">
        <f t="shared" si="0"/>
        <v>9</v>
      </c>
      <c r="B29" s="97">
        <v>12</v>
      </c>
      <c r="C29" s="7" t="s">
        <v>136</v>
      </c>
      <c r="D29" s="97">
        <v>1000000296</v>
      </c>
      <c r="E29" s="97" t="s">
        <v>70</v>
      </c>
      <c r="F29" s="107">
        <v>4993721</v>
      </c>
    </row>
    <row r="30" spans="1:6" ht="15">
      <c r="A30" s="86">
        <f t="shared" si="0"/>
        <v>10</v>
      </c>
      <c r="B30" s="97">
        <v>4</v>
      </c>
      <c r="C30" s="7" t="s">
        <v>136</v>
      </c>
      <c r="D30" s="97">
        <v>1000000304</v>
      </c>
      <c r="E30" s="97" t="s">
        <v>71</v>
      </c>
      <c r="F30" s="107">
        <v>8453188</v>
      </c>
    </row>
    <row r="31" spans="1:6" ht="15">
      <c r="A31" s="86">
        <f t="shared" si="0"/>
        <v>11</v>
      </c>
      <c r="B31" s="97">
        <v>4</v>
      </c>
      <c r="C31" s="7" t="s">
        <v>136</v>
      </c>
      <c r="D31" s="97">
        <v>1000000318</v>
      </c>
      <c r="E31" s="97" t="s">
        <v>72</v>
      </c>
      <c r="F31" s="107">
        <v>8236357</v>
      </c>
    </row>
    <row r="32" spans="1:6" ht="15">
      <c r="A32" s="86">
        <f t="shared" si="0"/>
        <v>12</v>
      </c>
      <c r="B32" s="97">
        <v>2</v>
      </c>
      <c r="C32" s="7" t="s">
        <v>136</v>
      </c>
      <c r="D32" s="97">
        <v>1000000320</v>
      </c>
      <c r="E32" s="97" t="s">
        <v>73</v>
      </c>
      <c r="F32" s="107">
        <v>8296285</v>
      </c>
    </row>
    <row r="33" spans="1:6" ht="15">
      <c r="A33" s="86">
        <f t="shared" si="0"/>
        <v>13</v>
      </c>
      <c r="B33" s="97">
        <v>6</v>
      </c>
      <c r="C33" s="7" t="s">
        <v>136</v>
      </c>
      <c r="D33" s="97">
        <v>1000000326</v>
      </c>
      <c r="E33" s="97" t="s">
        <v>74</v>
      </c>
      <c r="F33" s="107">
        <v>9085371</v>
      </c>
    </row>
    <row r="34" spans="1:6" ht="15">
      <c r="A34" s="86">
        <f t="shared" si="0"/>
        <v>14</v>
      </c>
      <c r="B34" s="97">
        <v>10</v>
      </c>
      <c r="C34" s="7" t="s">
        <v>136</v>
      </c>
      <c r="D34" s="97">
        <v>1000000328</v>
      </c>
      <c r="E34" s="97" t="s">
        <v>75</v>
      </c>
      <c r="F34" s="107">
        <v>9329630</v>
      </c>
    </row>
    <row r="35" spans="1:6" ht="15">
      <c r="A35" s="86">
        <f t="shared" si="0"/>
        <v>15</v>
      </c>
      <c r="B35" s="97">
        <v>20</v>
      </c>
      <c r="C35" s="7" t="s">
        <v>136</v>
      </c>
      <c r="D35" s="97">
        <v>1000000331</v>
      </c>
      <c r="E35" s="97" t="s">
        <v>76</v>
      </c>
      <c r="F35" s="107">
        <v>9089551</v>
      </c>
    </row>
    <row r="36" spans="1:6" ht="15">
      <c r="A36" s="86">
        <f t="shared" si="0"/>
        <v>16</v>
      </c>
      <c r="B36" s="97">
        <v>6</v>
      </c>
      <c r="C36" s="7" t="s">
        <v>136</v>
      </c>
      <c r="D36" s="97">
        <v>1000000335</v>
      </c>
      <c r="E36" s="97" t="s">
        <v>77</v>
      </c>
      <c r="F36" s="107">
        <v>8362027</v>
      </c>
    </row>
    <row r="37" spans="1:6" ht="15">
      <c r="A37" s="86">
        <f t="shared" si="0"/>
        <v>17</v>
      </c>
      <c r="B37" s="97">
        <v>6</v>
      </c>
      <c r="C37" s="7" t="s">
        <v>136</v>
      </c>
      <c r="D37" s="97">
        <v>1000000346</v>
      </c>
      <c r="E37" s="97" t="s">
        <v>78</v>
      </c>
      <c r="F37" s="107">
        <v>8456059</v>
      </c>
    </row>
    <row r="38" spans="1:6" ht="15">
      <c r="A38" s="86">
        <f t="shared" si="0"/>
        <v>18</v>
      </c>
      <c r="B38" s="97">
        <v>4</v>
      </c>
      <c r="C38" s="7" t="s">
        <v>136</v>
      </c>
      <c r="D38" s="97">
        <v>1000000359</v>
      </c>
      <c r="E38" s="97" t="s">
        <v>79</v>
      </c>
      <c r="F38" s="107">
        <v>8052336</v>
      </c>
    </row>
    <row r="39" spans="1:6" ht="15">
      <c r="A39" s="86">
        <f t="shared" si="0"/>
        <v>19</v>
      </c>
      <c r="B39" s="97">
        <v>6</v>
      </c>
      <c r="C39" s="7" t="s">
        <v>136</v>
      </c>
      <c r="D39" s="97">
        <v>1000000364</v>
      </c>
      <c r="E39" s="97" t="s">
        <v>80</v>
      </c>
      <c r="F39" s="107">
        <v>8065520</v>
      </c>
    </row>
    <row r="40" spans="1:6" ht="15">
      <c r="A40" s="86">
        <f t="shared" si="0"/>
        <v>20</v>
      </c>
      <c r="B40" s="97">
        <v>6</v>
      </c>
      <c r="C40" s="7" t="s">
        <v>136</v>
      </c>
      <c r="D40" s="97">
        <v>1000000378</v>
      </c>
      <c r="E40" s="97" t="s">
        <v>81</v>
      </c>
      <c r="F40" s="107">
        <v>8235916</v>
      </c>
    </row>
    <row r="41" spans="1:6" ht="15">
      <c r="A41" s="86">
        <f t="shared" si="0"/>
        <v>21</v>
      </c>
      <c r="B41" s="97">
        <v>6</v>
      </c>
      <c r="C41" s="7" t="s">
        <v>136</v>
      </c>
      <c r="D41" s="97">
        <v>1000000383</v>
      </c>
      <c r="E41" s="97" t="s">
        <v>82</v>
      </c>
      <c r="F41" s="107">
        <v>8457314</v>
      </c>
    </row>
    <row r="42" spans="1:6" ht="15">
      <c r="A42" s="86">
        <f t="shared" si="0"/>
        <v>22</v>
      </c>
      <c r="B42" s="97">
        <v>26</v>
      </c>
      <c r="C42" s="7" t="s">
        <v>136</v>
      </c>
      <c r="D42" s="97">
        <v>1000000389</v>
      </c>
      <c r="E42" s="97" t="s">
        <v>83</v>
      </c>
      <c r="F42" s="107">
        <v>8235906</v>
      </c>
    </row>
    <row r="43" spans="1:6" ht="15">
      <c r="A43" s="86">
        <f t="shared" si="0"/>
        <v>23</v>
      </c>
      <c r="B43" s="97">
        <v>12</v>
      </c>
      <c r="C43" s="7" t="s">
        <v>136</v>
      </c>
      <c r="D43" s="97">
        <v>1000000399</v>
      </c>
      <c r="E43" s="97" t="s">
        <v>84</v>
      </c>
      <c r="F43" s="107">
        <v>8379609</v>
      </c>
    </row>
    <row r="44" spans="1:6" ht="15">
      <c r="A44" s="86">
        <f t="shared" si="0"/>
        <v>24</v>
      </c>
      <c r="B44" s="97">
        <v>6</v>
      </c>
      <c r="C44" s="7" t="s">
        <v>136</v>
      </c>
      <c r="D44" s="97">
        <v>1000000425</v>
      </c>
      <c r="E44" s="97" t="s">
        <v>85</v>
      </c>
      <c r="F44" s="107">
        <v>8401937</v>
      </c>
    </row>
    <row r="45" spans="1:6" ht="15">
      <c r="A45" s="86">
        <f t="shared" si="0"/>
        <v>25</v>
      </c>
      <c r="B45" s="97">
        <v>6</v>
      </c>
      <c r="C45" s="7" t="s">
        <v>136</v>
      </c>
      <c r="D45" s="97">
        <v>1000000437</v>
      </c>
      <c r="E45" s="97" t="s">
        <v>86</v>
      </c>
      <c r="F45" s="107">
        <v>40039041</v>
      </c>
    </row>
    <row r="46" spans="1:6" ht="15">
      <c r="A46" s="86">
        <f t="shared" si="0"/>
        <v>26</v>
      </c>
      <c r="B46" s="97">
        <v>6</v>
      </c>
      <c r="C46" s="7" t="s">
        <v>136</v>
      </c>
      <c r="D46" s="97">
        <v>1000000439</v>
      </c>
      <c r="E46" s="97" t="s">
        <v>87</v>
      </c>
      <c r="F46" s="107">
        <v>9513012</v>
      </c>
    </row>
    <row r="47" spans="1:6" ht="15">
      <c r="A47" s="86">
        <f t="shared" si="0"/>
        <v>27</v>
      </c>
      <c r="B47" s="97">
        <v>6</v>
      </c>
      <c r="C47" s="7" t="s">
        <v>136</v>
      </c>
      <c r="D47" s="97">
        <v>1000000446</v>
      </c>
      <c r="E47" s="97" t="s">
        <v>88</v>
      </c>
      <c r="F47" s="107">
        <v>9087972</v>
      </c>
    </row>
    <row r="48" spans="1:6" ht="15">
      <c r="A48" s="86">
        <f t="shared" si="0"/>
        <v>28</v>
      </c>
      <c r="B48" s="97">
        <v>6</v>
      </c>
      <c r="C48" s="7" t="s">
        <v>136</v>
      </c>
      <c r="D48" s="97">
        <v>1000000449</v>
      </c>
      <c r="E48" s="97" t="s">
        <v>89</v>
      </c>
      <c r="F48" s="107" t="s">
        <v>90</v>
      </c>
    </row>
    <row r="49" spans="1:6" ht="15">
      <c r="A49" s="86">
        <f t="shared" si="0"/>
        <v>29</v>
      </c>
      <c r="B49" s="97">
        <v>6</v>
      </c>
      <c r="C49" s="7" t="s">
        <v>136</v>
      </c>
      <c r="D49" s="97">
        <v>1000000450</v>
      </c>
      <c r="E49" s="97" t="s">
        <v>91</v>
      </c>
      <c r="F49" s="107">
        <v>8235909</v>
      </c>
    </row>
    <row r="50" spans="1:6" ht="15">
      <c r="A50" s="86">
        <f t="shared" si="0"/>
        <v>30</v>
      </c>
      <c r="B50" s="97">
        <v>6</v>
      </c>
      <c r="C50" s="7" t="s">
        <v>136</v>
      </c>
      <c r="D50" s="97">
        <v>1000000458</v>
      </c>
      <c r="E50" s="97" t="s">
        <v>92</v>
      </c>
      <c r="F50" s="107" t="s">
        <v>90</v>
      </c>
    </row>
    <row r="51" spans="1:6" ht="15">
      <c r="A51" s="86">
        <f t="shared" si="0"/>
        <v>31</v>
      </c>
      <c r="B51" s="97">
        <v>6</v>
      </c>
      <c r="C51" s="7" t="s">
        <v>136</v>
      </c>
      <c r="D51" s="97">
        <v>1000000475</v>
      </c>
      <c r="E51" s="97" t="s">
        <v>93</v>
      </c>
      <c r="F51" s="107" t="s">
        <v>90</v>
      </c>
    </row>
    <row r="52" spans="1:6" ht="15">
      <c r="A52" s="86">
        <f t="shared" si="0"/>
        <v>32</v>
      </c>
      <c r="B52" s="97">
        <v>90</v>
      </c>
      <c r="C52" s="7" t="s">
        <v>136</v>
      </c>
      <c r="D52" s="97">
        <v>1000000477</v>
      </c>
      <c r="E52" s="97" t="s">
        <v>94</v>
      </c>
      <c r="F52" s="107">
        <v>8407505</v>
      </c>
    </row>
    <row r="53" spans="1:6" ht="15">
      <c r="A53" s="86">
        <f t="shared" si="0"/>
        <v>33</v>
      </c>
      <c r="B53" s="97">
        <v>4</v>
      </c>
      <c r="C53" s="7" t="s">
        <v>136</v>
      </c>
      <c r="D53" s="97">
        <v>1000000479</v>
      </c>
      <c r="E53" s="97" t="s">
        <v>95</v>
      </c>
      <c r="F53" s="107">
        <v>9310001</v>
      </c>
    </row>
    <row r="54" spans="1:6" ht="18" customHeight="1">
      <c r="A54" s="86">
        <f t="shared" si="0"/>
        <v>34</v>
      </c>
      <c r="B54" s="97">
        <v>20</v>
      </c>
      <c r="C54" s="7" t="s">
        <v>136</v>
      </c>
      <c r="D54" s="97">
        <v>1000000483</v>
      </c>
      <c r="E54" s="97" t="s">
        <v>96</v>
      </c>
      <c r="F54" s="108">
        <v>8301948</v>
      </c>
    </row>
    <row r="55" spans="1:6" ht="15">
      <c r="A55" s="86">
        <f t="shared" si="0"/>
        <v>35</v>
      </c>
      <c r="B55" s="97">
        <v>10</v>
      </c>
      <c r="C55" s="7" t="s">
        <v>136</v>
      </c>
      <c r="D55" s="97">
        <v>1000000488</v>
      </c>
      <c r="E55" s="97" t="s">
        <v>97</v>
      </c>
      <c r="F55" s="107">
        <v>9540306</v>
      </c>
    </row>
    <row r="56" spans="1:6" ht="15">
      <c r="A56" s="86">
        <f t="shared" si="0"/>
        <v>36</v>
      </c>
      <c r="B56" s="97">
        <v>130</v>
      </c>
      <c r="C56" s="7" t="s">
        <v>136</v>
      </c>
      <c r="D56" s="97">
        <v>1000000493</v>
      </c>
      <c r="E56" s="97" t="s">
        <v>98</v>
      </c>
      <c r="F56" s="107">
        <v>8250270</v>
      </c>
    </row>
    <row r="57" spans="1:6" ht="15">
      <c r="A57" s="86">
        <f t="shared" si="0"/>
        <v>37</v>
      </c>
      <c r="B57" s="97">
        <v>10</v>
      </c>
      <c r="C57" s="7" t="s">
        <v>136</v>
      </c>
      <c r="D57" s="97">
        <v>1000000496</v>
      </c>
      <c r="E57" s="97" t="s">
        <v>99</v>
      </c>
      <c r="F57" s="107">
        <v>9535376</v>
      </c>
    </row>
    <row r="58" spans="1:6" ht="15">
      <c r="A58" s="86">
        <f t="shared" si="0"/>
        <v>38</v>
      </c>
      <c r="B58" s="97">
        <v>20</v>
      </c>
      <c r="C58" s="7" t="s">
        <v>136</v>
      </c>
      <c r="D58" s="97">
        <v>1000000510</v>
      </c>
      <c r="E58" s="97" t="s">
        <v>100</v>
      </c>
      <c r="F58" s="107">
        <v>8126056</v>
      </c>
    </row>
    <row r="59" spans="1:6" ht="15">
      <c r="A59" s="86">
        <f t="shared" si="0"/>
        <v>39</v>
      </c>
      <c r="B59" s="97">
        <v>16</v>
      </c>
      <c r="C59" s="7" t="s">
        <v>136</v>
      </c>
      <c r="D59" s="97">
        <v>1000000511</v>
      </c>
      <c r="E59" s="97" t="s">
        <v>101</v>
      </c>
      <c r="F59" s="107">
        <v>8322027</v>
      </c>
    </row>
    <row r="60" spans="1:6" ht="15">
      <c r="A60" s="86">
        <f t="shared" si="0"/>
        <v>40</v>
      </c>
      <c r="B60" s="97">
        <v>50</v>
      </c>
      <c r="C60" s="7" t="s">
        <v>136</v>
      </c>
      <c r="D60" s="97">
        <v>1000000513</v>
      </c>
      <c r="E60" s="97" t="s">
        <v>102</v>
      </c>
      <c r="F60" s="107">
        <v>8032750</v>
      </c>
    </row>
    <row r="61" spans="1:6" ht="15" customHeight="1">
      <c r="A61" s="86">
        <f t="shared" si="0"/>
        <v>41</v>
      </c>
      <c r="B61" s="97">
        <v>7</v>
      </c>
      <c r="C61" s="7" t="s">
        <v>136</v>
      </c>
      <c r="D61" s="97">
        <v>1000000523</v>
      </c>
      <c r="E61" s="97" t="s">
        <v>103</v>
      </c>
      <c r="F61" s="107">
        <v>40047537</v>
      </c>
    </row>
    <row r="62" spans="1:6" ht="15">
      <c r="A62" s="86">
        <f t="shared" si="0"/>
        <v>42</v>
      </c>
      <c r="B62" s="97">
        <v>15</v>
      </c>
      <c r="C62" s="7" t="s">
        <v>136</v>
      </c>
      <c r="D62" s="97">
        <v>1000000524</v>
      </c>
      <c r="E62" s="97" t="s">
        <v>104</v>
      </c>
      <c r="F62" s="107">
        <v>8107342</v>
      </c>
    </row>
    <row r="63" spans="1:6" ht="15">
      <c r="A63" s="86">
        <f t="shared" si="0"/>
        <v>43</v>
      </c>
      <c r="B63" s="97">
        <v>10</v>
      </c>
      <c r="C63" s="7" t="s">
        <v>136</v>
      </c>
      <c r="D63" s="97">
        <v>1000000531</v>
      </c>
      <c r="E63" s="97" t="s">
        <v>105</v>
      </c>
      <c r="F63" s="107">
        <v>8455980</v>
      </c>
    </row>
    <row r="64" spans="1:6" ht="15">
      <c r="A64" s="86">
        <f t="shared" si="0"/>
        <v>44</v>
      </c>
      <c r="B64" s="97">
        <v>10</v>
      </c>
      <c r="C64" s="7" t="s">
        <v>136</v>
      </c>
      <c r="D64" s="97">
        <v>1000000532</v>
      </c>
      <c r="E64" s="97" t="s">
        <v>106</v>
      </c>
      <c r="F64" s="107">
        <v>8455981</v>
      </c>
    </row>
    <row r="65" spans="1:6" ht="15">
      <c r="A65" s="86">
        <f t="shared" si="0"/>
        <v>45</v>
      </c>
      <c r="B65" s="97">
        <v>10</v>
      </c>
      <c r="C65" s="7" t="s">
        <v>136</v>
      </c>
      <c r="D65" s="97">
        <v>1000000534</v>
      </c>
      <c r="E65" s="97" t="s">
        <v>106</v>
      </c>
      <c r="F65" s="107">
        <v>8455982</v>
      </c>
    </row>
    <row r="66" spans="1:6" ht="15">
      <c r="A66" s="86">
        <f t="shared" si="0"/>
        <v>46</v>
      </c>
      <c r="B66" s="97">
        <v>10</v>
      </c>
      <c r="C66" s="7" t="s">
        <v>136</v>
      </c>
      <c r="D66" s="97">
        <v>1000000535</v>
      </c>
      <c r="E66" s="97" t="s">
        <v>107</v>
      </c>
      <c r="F66" s="107">
        <v>8112192</v>
      </c>
    </row>
    <row r="67" spans="1:6" ht="15">
      <c r="A67" s="86">
        <f t="shared" si="0"/>
        <v>47</v>
      </c>
      <c r="B67" s="97">
        <v>10</v>
      </c>
      <c r="C67" s="7" t="s">
        <v>136</v>
      </c>
      <c r="D67" s="97">
        <v>1000000536</v>
      </c>
      <c r="E67" s="97" t="s">
        <v>108</v>
      </c>
      <c r="F67" s="107">
        <v>8455983</v>
      </c>
    </row>
    <row r="68" spans="1:6" ht="15">
      <c r="A68" s="86">
        <f t="shared" si="0"/>
        <v>48</v>
      </c>
      <c r="B68" s="97">
        <v>10</v>
      </c>
      <c r="C68" s="7" t="s">
        <v>136</v>
      </c>
      <c r="D68" s="97">
        <v>1000000537</v>
      </c>
      <c r="E68" s="97" t="s">
        <v>106</v>
      </c>
      <c r="F68" s="107">
        <v>8223384</v>
      </c>
    </row>
    <row r="69" spans="1:6" ht="22.5" customHeight="1">
      <c r="A69" s="86">
        <f t="shared" si="0"/>
        <v>49</v>
      </c>
      <c r="B69" s="97">
        <v>20</v>
      </c>
      <c r="C69" s="7" t="s">
        <v>136</v>
      </c>
      <c r="D69" s="97">
        <v>1000004316</v>
      </c>
      <c r="E69" s="97" t="s">
        <v>109</v>
      </c>
      <c r="F69" s="108">
        <v>8472177</v>
      </c>
    </row>
    <row r="70" spans="1:6" ht="15">
      <c r="A70" s="86">
        <f t="shared" si="0"/>
        <v>50</v>
      </c>
      <c r="B70" s="97">
        <v>20</v>
      </c>
      <c r="C70" s="7" t="s">
        <v>136</v>
      </c>
      <c r="D70" s="97">
        <v>1000004318</v>
      </c>
      <c r="E70" s="97" t="s">
        <v>110</v>
      </c>
      <c r="F70" s="107">
        <v>8472178</v>
      </c>
    </row>
    <row r="71" spans="1:6" ht="15">
      <c r="A71" s="86">
        <f t="shared" si="0"/>
        <v>51</v>
      </c>
      <c r="B71" s="97">
        <v>34</v>
      </c>
      <c r="C71" s="7" t="s">
        <v>136</v>
      </c>
      <c r="D71" s="97">
        <v>1000020775</v>
      </c>
      <c r="E71" s="97" t="s">
        <v>111</v>
      </c>
      <c r="F71" s="107" t="s">
        <v>90</v>
      </c>
    </row>
    <row r="72" spans="1:6" ht="15">
      <c r="A72" s="86">
        <f t="shared" si="0"/>
        <v>52</v>
      </c>
      <c r="B72" s="97">
        <v>24</v>
      </c>
      <c r="C72" s="7" t="s">
        <v>136</v>
      </c>
      <c r="D72" s="97">
        <v>1000020840</v>
      </c>
      <c r="E72" s="97" t="s">
        <v>112</v>
      </c>
      <c r="F72" s="107">
        <v>8025977</v>
      </c>
    </row>
    <row r="73" spans="1:6" ht="15">
      <c r="A73" s="86">
        <f t="shared" si="0"/>
        <v>53</v>
      </c>
      <c r="B73" s="97">
        <v>16</v>
      </c>
      <c r="C73" s="7" t="s">
        <v>136</v>
      </c>
      <c r="D73" s="97">
        <v>1000020847</v>
      </c>
      <c r="E73" s="97" t="s">
        <v>113</v>
      </c>
      <c r="F73" s="107" t="s">
        <v>114</v>
      </c>
    </row>
    <row r="74" spans="1:6" ht="15">
      <c r="A74" s="86">
        <f t="shared" si="0"/>
        <v>54</v>
      </c>
      <c r="B74" s="97">
        <v>22</v>
      </c>
      <c r="C74" s="7" t="s">
        <v>136</v>
      </c>
      <c r="D74" s="97">
        <v>1000020855</v>
      </c>
      <c r="E74" s="97" t="s">
        <v>115</v>
      </c>
      <c r="F74" s="107" t="s">
        <v>116</v>
      </c>
    </row>
    <row r="75" spans="1:6" ht="15">
      <c r="A75" s="86">
        <f t="shared" si="0"/>
        <v>55</v>
      </c>
      <c r="B75" s="97">
        <v>38</v>
      </c>
      <c r="C75" s="7" t="s">
        <v>136</v>
      </c>
      <c r="D75" s="97">
        <v>1000022236</v>
      </c>
      <c r="E75" s="97" t="s">
        <v>117</v>
      </c>
      <c r="F75" s="108">
        <v>8101930</v>
      </c>
    </row>
    <row r="76" spans="1:6" ht="15">
      <c r="A76" s="86">
        <f t="shared" si="0"/>
        <v>56</v>
      </c>
      <c r="B76" s="97">
        <v>40</v>
      </c>
      <c r="C76" s="7" t="s">
        <v>136</v>
      </c>
      <c r="D76" s="97">
        <v>1000022398</v>
      </c>
      <c r="E76" s="97" t="s">
        <v>118</v>
      </c>
      <c r="F76" s="107">
        <v>8020225</v>
      </c>
    </row>
    <row r="77" spans="1:6" ht="15">
      <c r="A77" s="86">
        <f t="shared" si="0"/>
        <v>57</v>
      </c>
      <c r="B77" s="97">
        <v>10</v>
      </c>
      <c r="C77" s="7" t="s">
        <v>136</v>
      </c>
      <c r="D77" s="97">
        <v>1000023164</v>
      </c>
      <c r="E77" s="97" t="s">
        <v>119</v>
      </c>
      <c r="F77" s="107">
        <v>8321934</v>
      </c>
    </row>
    <row r="78" spans="1:6" ht="15">
      <c r="A78" s="86">
        <f t="shared" si="0"/>
        <v>58</v>
      </c>
      <c r="B78" s="97">
        <v>40</v>
      </c>
      <c r="C78" s="7" t="s">
        <v>136</v>
      </c>
      <c r="D78" s="97">
        <v>1000023181</v>
      </c>
      <c r="E78" s="97" t="s">
        <v>120</v>
      </c>
      <c r="F78" s="107">
        <v>7493646</v>
      </c>
    </row>
    <row r="79" spans="1:6" ht="15">
      <c r="A79" s="86">
        <f t="shared" si="0"/>
        <v>59</v>
      </c>
      <c r="B79" s="97">
        <v>160</v>
      </c>
      <c r="C79" s="7" t="s">
        <v>136</v>
      </c>
      <c r="D79" s="97">
        <v>1000000248</v>
      </c>
      <c r="E79" s="97" t="s">
        <v>121</v>
      </c>
      <c r="F79" s="107">
        <v>40012412</v>
      </c>
    </row>
    <row r="80" spans="1:6" ht="15">
      <c r="A80" s="86">
        <f t="shared" si="0"/>
        <v>60</v>
      </c>
      <c r="B80" s="97">
        <v>10</v>
      </c>
      <c r="C80" s="7" t="s">
        <v>136</v>
      </c>
      <c r="D80" s="97">
        <v>1000000301</v>
      </c>
      <c r="E80" s="97" t="s">
        <v>122</v>
      </c>
      <c r="F80" s="107">
        <v>4974695</v>
      </c>
    </row>
    <row r="81" spans="1:6" ht="15">
      <c r="A81" s="86">
        <f t="shared" si="0"/>
        <v>61</v>
      </c>
      <c r="B81" s="97">
        <v>4</v>
      </c>
      <c r="C81" s="7" t="s">
        <v>136</v>
      </c>
      <c r="D81" s="97">
        <v>1000000414</v>
      </c>
      <c r="E81" s="97" t="s">
        <v>123</v>
      </c>
      <c r="F81" s="107">
        <v>8065284</v>
      </c>
    </row>
    <row r="82" spans="1:6" ht="15">
      <c r="A82" s="86">
        <f t="shared" si="0"/>
        <v>62</v>
      </c>
      <c r="B82" s="97">
        <v>6</v>
      </c>
      <c r="C82" s="7" t="s">
        <v>136</v>
      </c>
      <c r="D82" s="97">
        <v>1000000432</v>
      </c>
      <c r="E82" s="97" t="s">
        <v>124</v>
      </c>
      <c r="F82" s="108">
        <v>9334229</v>
      </c>
    </row>
    <row r="83" spans="1:6" ht="15">
      <c r="A83" s="86">
        <f t="shared" si="0"/>
        <v>63</v>
      </c>
      <c r="B83" s="97">
        <v>4</v>
      </c>
      <c r="C83" s="7" t="s">
        <v>136</v>
      </c>
      <c r="D83" s="97">
        <v>1000000345</v>
      </c>
      <c r="E83" s="97" t="s">
        <v>125</v>
      </c>
      <c r="F83" s="107">
        <v>8466632</v>
      </c>
    </row>
    <row r="84" spans="1:6" ht="15">
      <c r="A84" s="86">
        <f t="shared" si="0"/>
        <v>64</v>
      </c>
      <c r="B84" s="97">
        <v>12</v>
      </c>
      <c r="C84" s="7" t="s">
        <v>136</v>
      </c>
      <c r="D84" s="97">
        <v>1000000367</v>
      </c>
      <c r="E84" s="97" t="s">
        <v>126</v>
      </c>
      <c r="F84" s="107">
        <v>8052337</v>
      </c>
    </row>
    <row r="85" spans="1:6" ht="15">
      <c r="A85" s="86">
        <f t="shared" si="0"/>
        <v>65</v>
      </c>
      <c r="B85" s="97">
        <v>6</v>
      </c>
      <c r="C85" s="7" t="s">
        <v>136</v>
      </c>
      <c r="D85" s="97">
        <v>1000000369</v>
      </c>
      <c r="E85" s="97" t="s">
        <v>127</v>
      </c>
      <c r="F85" s="107">
        <v>8236188</v>
      </c>
    </row>
    <row r="86" spans="1:6" ht="15">
      <c r="A86" s="86">
        <f t="shared" si="0"/>
        <v>66</v>
      </c>
      <c r="B86" s="97">
        <v>20</v>
      </c>
      <c r="C86" s="7" t="s">
        <v>136</v>
      </c>
      <c r="D86" s="97">
        <v>1000000394</v>
      </c>
      <c r="E86" s="97" t="s">
        <v>128</v>
      </c>
      <c r="F86" s="107">
        <v>8235910</v>
      </c>
    </row>
    <row r="87" spans="1:6" ht="15">
      <c r="A87" s="86">
        <f t="shared" ref="A87:A150" si="1">+A86+1</f>
        <v>67</v>
      </c>
      <c r="B87" s="97">
        <v>6</v>
      </c>
      <c r="C87" s="7" t="s">
        <v>136</v>
      </c>
      <c r="D87" s="97">
        <v>1000000451</v>
      </c>
      <c r="E87" s="97" t="s">
        <v>129</v>
      </c>
      <c r="F87" s="107">
        <v>8133931</v>
      </c>
    </row>
    <row r="88" spans="1:6" ht="15">
      <c r="A88" s="86">
        <f t="shared" si="1"/>
        <v>68</v>
      </c>
      <c r="B88" s="97">
        <v>6</v>
      </c>
      <c r="C88" s="7" t="s">
        <v>136</v>
      </c>
      <c r="D88" s="97">
        <v>1000000459</v>
      </c>
      <c r="E88" s="97" t="s">
        <v>130</v>
      </c>
      <c r="F88" s="107">
        <v>8090839</v>
      </c>
    </row>
    <row r="89" spans="1:6" ht="15">
      <c r="A89" s="86">
        <f t="shared" si="1"/>
        <v>69</v>
      </c>
      <c r="B89" s="97">
        <v>6</v>
      </c>
      <c r="C89" s="7" t="s">
        <v>136</v>
      </c>
      <c r="D89" s="97">
        <v>1000000473</v>
      </c>
      <c r="E89" s="97" t="s">
        <v>131</v>
      </c>
      <c r="F89" s="107">
        <v>8336980</v>
      </c>
    </row>
    <row r="90" spans="1:6" ht="15">
      <c r="A90" s="86">
        <f t="shared" si="1"/>
        <v>70</v>
      </c>
      <c r="B90" s="97">
        <v>6</v>
      </c>
      <c r="C90" s="7" t="s">
        <v>136</v>
      </c>
      <c r="D90" s="97">
        <v>1000000474</v>
      </c>
      <c r="E90" s="97" t="s">
        <v>132</v>
      </c>
      <c r="F90" s="107">
        <v>8439002</v>
      </c>
    </row>
    <row r="91" spans="1:6" ht="15">
      <c r="A91" s="86">
        <f t="shared" si="1"/>
        <v>71</v>
      </c>
      <c r="B91" s="97">
        <v>6</v>
      </c>
      <c r="C91" s="7" t="s">
        <v>136</v>
      </c>
      <c r="D91" s="97">
        <v>1000000517</v>
      </c>
      <c r="E91" s="97" t="s">
        <v>133</v>
      </c>
      <c r="F91" s="107">
        <v>8104188</v>
      </c>
    </row>
    <row r="92" spans="1:6" ht="15">
      <c r="A92" s="86">
        <f t="shared" si="1"/>
        <v>72</v>
      </c>
      <c r="B92" s="97">
        <v>20</v>
      </c>
      <c r="C92" s="7" t="s">
        <v>136</v>
      </c>
      <c r="D92" s="97">
        <v>1000000521</v>
      </c>
      <c r="E92" s="97" t="s">
        <v>134</v>
      </c>
      <c r="F92" s="107">
        <v>8339952</v>
      </c>
    </row>
    <row r="93" spans="1:6" ht="15">
      <c r="A93" s="86">
        <f t="shared" si="1"/>
        <v>73</v>
      </c>
      <c r="B93" s="97">
        <v>20</v>
      </c>
      <c r="C93" s="7" t="s">
        <v>136</v>
      </c>
      <c r="D93" s="97">
        <v>1000000525</v>
      </c>
      <c r="E93" s="97" t="s">
        <v>135</v>
      </c>
      <c r="F93" s="107">
        <v>8098644</v>
      </c>
    </row>
    <row r="94" spans="1:6" ht="15">
      <c r="A94" s="86">
        <f t="shared" si="1"/>
        <v>74</v>
      </c>
      <c r="B94" s="97">
        <v>10</v>
      </c>
      <c r="C94" s="7" t="s">
        <v>136</v>
      </c>
      <c r="D94" s="97">
        <v>1000000533</v>
      </c>
      <c r="E94" s="97" t="s">
        <v>106</v>
      </c>
      <c r="F94" s="107">
        <v>8044686</v>
      </c>
    </row>
    <row r="95" spans="1:6" ht="15">
      <c r="A95" s="86">
        <f t="shared" si="1"/>
        <v>75</v>
      </c>
      <c r="B95" s="97"/>
      <c r="C95" s="7"/>
      <c r="D95" s="97"/>
      <c r="E95" s="97"/>
      <c r="F95" s="79"/>
    </row>
    <row r="96" spans="1:6" ht="15">
      <c r="A96" s="86">
        <f t="shared" si="1"/>
        <v>76</v>
      </c>
      <c r="B96" s="97"/>
      <c r="C96" s="7"/>
      <c r="D96" s="97"/>
      <c r="E96" s="97"/>
      <c r="F96" s="79"/>
    </row>
    <row r="97" spans="1:6" ht="15">
      <c r="A97" s="86">
        <f t="shared" si="1"/>
        <v>77</v>
      </c>
      <c r="B97" s="97"/>
      <c r="C97" s="7"/>
      <c r="D97" s="97"/>
      <c r="E97" s="97"/>
      <c r="F97" s="79"/>
    </row>
    <row r="98" spans="1:6" ht="15">
      <c r="A98" s="86">
        <f t="shared" si="1"/>
        <v>78</v>
      </c>
      <c r="B98" s="97"/>
      <c r="C98" s="7"/>
      <c r="D98" s="97"/>
      <c r="E98" s="97"/>
      <c r="F98" s="79"/>
    </row>
    <row r="99" spans="1:6" ht="15">
      <c r="A99" s="86">
        <f t="shared" si="1"/>
        <v>79</v>
      </c>
      <c r="B99" s="97"/>
      <c r="C99" s="7"/>
      <c r="D99" s="97"/>
      <c r="E99" s="97"/>
      <c r="F99" s="79"/>
    </row>
    <row r="100" spans="1:6" ht="15">
      <c r="A100" s="86">
        <f t="shared" si="1"/>
        <v>80</v>
      </c>
      <c r="B100" s="97"/>
      <c r="C100" s="7"/>
      <c r="D100" s="97"/>
      <c r="E100" s="97"/>
      <c r="F100" s="79"/>
    </row>
    <row r="101" spans="1:6" ht="15">
      <c r="A101" s="86">
        <f t="shared" si="1"/>
        <v>81</v>
      </c>
      <c r="B101" s="97"/>
      <c r="C101" s="7"/>
      <c r="D101" s="97"/>
      <c r="E101" s="97"/>
      <c r="F101" s="79"/>
    </row>
    <row r="102" spans="1:6" ht="15">
      <c r="A102" s="86">
        <f t="shared" si="1"/>
        <v>82</v>
      </c>
      <c r="B102" s="97"/>
      <c r="C102" s="7"/>
      <c r="D102" s="97"/>
      <c r="E102" s="97"/>
      <c r="F102" s="79"/>
    </row>
    <row r="103" spans="1:6" ht="15">
      <c r="A103" s="86">
        <f t="shared" si="1"/>
        <v>83</v>
      </c>
      <c r="B103" s="97"/>
      <c r="C103" s="7"/>
      <c r="D103" s="97"/>
      <c r="E103" s="97"/>
      <c r="F103" s="79"/>
    </row>
    <row r="104" spans="1:6" ht="15">
      <c r="A104" s="86">
        <f t="shared" si="1"/>
        <v>84</v>
      </c>
      <c r="B104" s="97"/>
      <c r="C104" s="7"/>
      <c r="D104" s="97"/>
      <c r="E104" s="97"/>
      <c r="F104" s="79"/>
    </row>
    <row r="105" spans="1:6" ht="15">
      <c r="A105" s="86">
        <f t="shared" si="1"/>
        <v>85</v>
      </c>
      <c r="B105" s="97"/>
      <c r="C105" s="7"/>
      <c r="D105" s="97"/>
      <c r="E105" s="97"/>
      <c r="F105" s="79"/>
    </row>
    <row r="106" spans="1:6" ht="15">
      <c r="A106" s="86">
        <f t="shared" si="1"/>
        <v>86</v>
      </c>
      <c r="B106" s="97"/>
      <c r="C106" s="7"/>
      <c r="D106" s="97"/>
      <c r="E106" s="97"/>
      <c r="F106" s="79"/>
    </row>
    <row r="107" spans="1:6" ht="15">
      <c r="A107" s="86">
        <f t="shared" si="1"/>
        <v>87</v>
      </c>
      <c r="B107" s="97"/>
      <c r="C107" s="7"/>
      <c r="D107" s="97"/>
      <c r="E107" s="97"/>
      <c r="F107" s="79"/>
    </row>
    <row r="108" spans="1:6" ht="15">
      <c r="A108" s="86">
        <f t="shared" si="1"/>
        <v>88</v>
      </c>
      <c r="B108" s="97"/>
      <c r="C108" s="7"/>
      <c r="D108" s="97"/>
      <c r="E108" s="97"/>
      <c r="F108" s="79"/>
    </row>
    <row r="109" spans="1:6" ht="16.5" customHeight="1">
      <c r="A109" s="86">
        <f t="shared" si="1"/>
        <v>89</v>
      </c>
      <c r="B109" s="97"/>
      <c r="C109" s="7"/>
      <c r="D109" s="97"/>
      <c r="E109" s="98"/>
      <c r="F109" s="79"/>
    </row>
    <row r="110" spans="1:6" ht="15">
      <c r="A110" s="86">
        <f t="shared" si="1"/>
        <v>90</v>
      </c>
      <c r="B110" s="97"/>
      <c r="C110" s="7"/>
      <c r="D110" s="97"/>
      <c r="E110" s="97"/>
      <c r="F110" s="79"/>
    </row>
    <row r="111" spans="1:6" ht="15">
      <c r="A111" s="86">
        <f t="shared" si="1"/>
        <v>91</v>
      </c>
      <c r="B111" s="97"/>
      <c r="C111" s="7"/>
      <c r="D111" s="97"/>
      <c r="E111" s="97"/>
      <c r="F111" s="79"/>
    </row>
    <row r="112" spans="1:6" ht="15">
      <c r="A112" s="86">
        <f t="shared" si="1"/>
        <v>92</v>
      </c>
      <c r="B112" s="97"/>
      <c r="C112" s="7"/>
      <c r="D112" s="97"/>
      <c r="E112" s="97"/>
      <c r="F112" s="79"/>
    </row>
    <row r="113" spans="1:6" ht="15">
      <c r="A113" s="86">
        <f t="shared" si="1"/>
        <v>93</v>
      </c>
      <c r="B113" s="97"/>
      <c r="C113" s="7"/>
      <c r="D113" s="97"/>
      <c r="E113" s="97"/>
      <c r="F113" s="79"/>
    </row>
    <row r="114" spans="1:6" ht="15">
      <c r="A114" s="86">
        <f t="shared" si="1"/>
        <v>94</v>
      </c>
      <c r="B114" s="97"/>
      <c r="C114" s="7"/>
      <c r="D114" s="97"/>
      <c r="E114" s="97"/>
      <c r="F114" s="79"/>
    </row>
    <row r="115" spans="1:6" ht="15">
      <c r="A115" s="86">
        <f t="shared" si="1"/>
        <v>95</v>
      </c>
      <c r="B115" s="97"/>
      <c r="C115" s="7"/>
      <c r="D115" s="97"/>
      <c r="E115" s="97"/>
      <c r="F115" s="79"/>
    </row>
    <row r="116" spans="1:6" ht="15">
      <c r="A116" s="86">
        <f t="shared" si="1"/>
        <v>96</v>
      </c>
      <c r="B116" s="97"/>
      <c r="C116" s="7"/>
      <c r="D116" s="97"/>
      <c r="E116" s="97"/>
      <c r="F116" s="79"/>
    </row>
    <row r="117" spans="1:6" ht="15">
      <c r="A117" s="86">
        <f t="shared" si="1"/>
        <v>97</v>
      </c>
      <c r="B117" s="97"/>
      <c r="C117" s="7"/>
      <c r="D117" s="97"/>
      <c r="E117" s="97"/>
      <c r="F117" s="79"/>
    </row>
    <row r="118" spans="1:6" ht="15">
      <c r="A118" s="86">
        <f t="shared" si="1"/>
        <v>98</v>
      </c>
      <c r="B118" s="97"/>
      <c r="C118" s="7"/>
      <c r="D118" s="97"/>
      <c r="E118" s="97"/>
      <c r="F118" s="79"/>
    </row>
    <row r="119" spans="1:6" ht="15">
      <c r="A119" s="86">
        <f t="shared" si="1"/>
        <v>99</v>
      </c>
      <c r="B119" s="97"/>
      <c r="C119" s="7"/>
      <c r="D119" s="97"/>
      <c r="E119" s="97"/>
      <c r="F119" s="79"/>
    </row>
    <row r="120" spans="1:6" ht="15">
      <c r="A120" s="86">
        <f t="shared" si="1"/>
        <v>100</v>
      </c>
      <c r="B120" s="97"/>
      <c r="C120" s="7"/>
      <c r="D120" s="97"/>
      <c r="E120" s="97"/>
      <c r="F120" s="79"/>
    </row>
    <row r="121" spans="1:6" ht="15">
      <c r="A121" s="86">
        <f t="shared" si="1"/>
        <v>101</v>
      </c>
      <c r="B121" s="97"/>
      <c r="C121" s="7"/>
      <c r="D121" s="97"/>
      <c r="E121" s="97"/>
      <c r="F121" s="79"/>
    </row>
    <row r="122" spans="1:6" ht="15">
      <c r="A122" s="86">
        <f t="shared" si="1"/>
        <v>102</v>
      </c>
      <c r="B122" s="97"/>
      <c r="C122" s="7"/>
      <c r="D122" s="97"/>
      <c r="E122" s="97"/>
      <c r="F122" s="79"/>
    </row>
    <row r="123" spans="1:6" ht="15">
      <c r="A123" s="86">
        <f t="shared" si="1"/>
        <v>103</v>
      </c>
      <c r="B123" s="97"/>
      <c r="C123" s="7"/>
      <c r="D123" s="97"/>
      <c r="E123" s="97"/>
      <c r="F123" s="79"/>
    </row>
    <row r="124" spans="1:6" ht="15">
      <c r="A124" s="86">
        <f t="shared" si="1"/>
        <v>104</v>
      </c>
      <c r="B124" s="97"/>
      <c r="C124" s="7"/>
      <c r="D124" s="97"/>
      <c r="E124" s="97"/>
      <c r="F124" s="79"/>
    </row>
    <row r="125" spans="1:6" ht="15">
      <c r="A125" s="86">
        <f t="shared" si="1"/>
        <v>105</v>
      </c>
      <c r="B125" s="97"/>
      <c r="C125" s="7"/>
      <c r="D125" s="97"/>
      <c r="E125" s="97"/>
      <c r="F125" s="79"/>
    </row>
    <row r="126" spans="1:6" ht="15">
      <c r="A126" s="86">
        <f t="shared" si="1"/>
        <v>106</v>
      </c>
      <c r="B126" s="97"/>
      <c r="C126" s="7"/>
      <c r="D126" s="97"/>
      <c r="E126" s="97"/>
      <c r="F126" s="79"/>
    </row>
    <row r="127" spans="1:6" ht="15">
      <c r="A127" s="86">
        <f t="shared" si="1"/>
        <v>107</v>
      </c>
      <c r="B127" s="97"/>
      <c r="C127" s="7"/>
      <c r="D127" s="97"/>
      <c r="E127" s="97"/>
      <c r="F127" s="79"/>
    </row>
    <row r="128" spans="1:6" ht="15">
      <c r="A128" s="86">
        <f t="shared" si="1"/>
        <v>108</v>
      </c>
      <c r="B128" s="97"/>
      <c r="C128" s="7"/>
      <c r="D128" s="97"/>
      <c r="E128" s="97"/>
      <c r="F128" s="79"/>
    </row>
    <row r="129" spans="1:6" ht="15">
      <c r="A129" s="86">
        <f t="shared" si="1"/>
        <v>109</v>
      </c>
      <c r="B129" s="97"/>
      <c r="C129" s="7"/>
      <c r="D129" s="97"/>
      <c r="E129" s="97"/>
      <c r="F129" s="79"/>
    </row>
    <row r="130" spans="1:6" ht="15">
      <c r="A130" s="86">
        <f t="shared" si="1"/>
        <v>110</v>
      </c>
      <c r="B130" s="97"/>
      <c r="C130" s="7"/>
      <c r="D130" s="97"/>
      <c r="E130" s="97"/>
      <c r="F130" s="79"/>
    </row>
    <row r="131" spans="1:6" ht="15">
      <c r="A131" s="86">
        <f t="shared" si="1"/>
        <v>111</v>
      </c>
      <c r="B131" s="97"/>
      <c r="C131" s="7"/>
      <c r="D131" s="97"/>
      <c r="E131" s="97"/>
      <c r="F131" s="79"/>
    </row>
    <row r="132" spans="1:6" ht="15">
      <c r="A132" s="86">
        <f t="shared" si="1"/>
        <v>112</v>
      </c>
      <c r="B132" s="97"/>
      <c r="C132" s="7"/>
      <c r="D132" s="97"/>
      <c r="E132" s="97"/>
      <c r="F132" s="79"/>
    </row>
    <row r="133" spans="1:6" ht="15">
      <c r="A133" s="86">
        <f t="shared" si="1"/>
        <v>113</v>
      </c>
      <c r="B133" s="97"/>
      <c r="C133" s="7"/>
      <c r="D133" s="97"/>
      <c r="E133" s="97"/>
      <c r="F133" s="79"/>
    </row>
    <row r="134" spans="1:6" ht="15">
      <c r="A134" s="86">
        <f t="shared" si="1"/>
        <v>114</v>
      </c>
      <c r="B134" s="97"/>
      <c r="C134" s="7"/>
      <c r="D134" s="97"/>
      <c r="E134" s="97"/>
      <c r="F134" s="79"/>
    </row>
    <row r="135" spans="1:6" ht="15">
      <c r="A135" s="86">
        <f t="shared" si="1"/>
        <v>115</v>
      </c>
      <c r="B135" s="97"/>
      <c r="C135" s="7"/>
      <c r="D135" s="97"/>
      <c r="E135" s="97"/>
      <c r="F135" s="79"/>
    </row>
    <row r="136" spans="1:6" ht="15">
      <c r="A136" s="86">
        <f t="shared" si="1"/>
        <v>116</v>
      </c>
      <c r="B136" s="97"/>
      <c r="C136" s="7"/>
      <c r="D136" s="97"/>
      <c r="E136" s="97"/>
      <c r="F136" s="79"/>
    </row>
    <row r="137" spans="1:6" ht="15">
      <c r="A137" s="86">
        <f t="shared" si="1"/>
        <v>117</v>
      </c>
      <c r="B137" s="97"/>
      <c r="C137" s="7"/>
      <c r="D137" s="97"/>
      <c r="E137" s="97"/>
      <c r="F137" s="79"/>
    </row>
    <row r="138" spans="1:6" ht="15">
      <c r="A138" s="86">
        <f t="shared" si="1"/>
        <v>118</v>
      </c>
      <c r="B138" s="97"/>
      <c r="C138" s="7"/>
      <c r="D138" s="97"/>
      <c r="E138" s="97"/>
      <c r="F138" s="79"/>
    </row>
    <row r="139" spans="1:6" ht="15">
      <c r="A139" s="86">
        <f t="shared" si="1"/>
        <v>119</v>
      </c>
      <c r="B139" s="97"/>
      <c r="C139" s="7"/>
      <c r="D139" s="97"/>
      <c r="E139" s="97"/>
      <c r="F139" s="79"/>
    </row>
    <row r="140" spans="1:6" ht="15">
      <c r="A140" s="86">
        <f t="shared" si="1"/>
        <v>120</v>
      </c>
      <c r="B140" s="97"/>
      <c r="C140" s="7"/>
      <c r="D140" s="97"/>
      <c r="E140" s="97"/>
      <c r="F140" s="79"/>
    </row>
    <row r="141" spans="1:6" ht="15">
      <c r="A141" s="86">
        <f t="shared" si="1"/>
        <v>121</v>
      </c>
      <c r="B141" s="97"/>
      <c r="C141" s="7"/>
      <c r="D141" s="97"/>
      <c r="E141" s="97"/>
      <c r="F141" s="79"/>
    </row>
    <row r="142" spans="1:6" ht="15">
      <c r="A142" s="86">
        <f t="shared" si="1"/>
        <v>122</v>
      </c>
      <c r="B142" s="97"/>
      <c r="C142" s="7"/>
      <c r="D142" s="97"/>
      <c r="E142" s="97"/>
      <c r="F142" s="79"/>
    </row>
    <row r="143" spans="1:6" ht="15">
      <c r="A143" s="86">
        <f t="shared" si="1"/>
        <v>123</v>
      </c>
      <c r="B143" s="97"/>
      <c r="C143" s="7"/>
      <c r="D143" s="97"/>
      <c r="E143" s="97"/>
      <c r="F143" s="79"/>
    </row>
    <row r="144" spans="1:6" ht="15">
      <c r="A144" s="86">
        <f t="shared" si="1"/>
        <v>124</v>
      </c>
      <c r="B144" s="97"/>
      <c r="C144" s="7"/>
      <c r="D144" s="97"/>
      <c r="E144" s="97"/>
      <c r="F144" s="79"/>
    </row>
    <row r="145" spans="1:6" ht="15">
      <c r="A145" s="86">
        <f t="shared" si="1"/>
        <v>125</v>
      </c>
      <c r="B145" s="97"/>
      <c r="C145" s="7"/>
      <c r="D145" s="97"/>
      <c r="E145" s="97"/>
      <c r="F145" s="79"/>
    </row>
    <row r="146" spans="1:6" ht="15">
      <c r="A146" s="86">
        <f t="shared" si="1"/>
        <v>126</v>
      </c>
      <c r="B146" s="97"/>
      <c r="C146" s="7"/>
      <c r="D146" s="97"/>
      <c r="E146" s="97"/>
      <c r="F146" s="79"/>
    </row>
    <row r="147" spans="1:6" ht="15">
      <c r="A147" s="86">
        <f t="shared" si="1"/>
        <v>127</v>
      </c>
      <c r="B147" s="97"/>
      <c r="C147" s="7"/>
      <c r="D147" s="97"/>
      <c r="E147" s="97"/>
      <c r="F147" s="79"/>
    </row>
    <row r="148" spans="1:6" ht="15">
      <c r="A148" s="86">
        <f t="shared" si="1"/>
        <v>128</v>
      </c>
      <c r="B148" s="97"/>
      <c r="C148" s="7"/>
      <c r="D148" s="97"/>
      <c r="E148" s="97"/>
      <c r="F148" s="79"/>
    </row>
    <row r="149" spans="1:6" ht="15">
      <c r="A149" s="86">
        <f t="shared" si="1"/>
        <v>129</v>
      </c>
      <c r="B149" s="97"/>
      <c r="C149" s="7"/>
      <c r="D149" s="97"/>
      <c r="E149" s="97"/>
      <c r="F149" s="79"/>
    </row>
    <row r="150" spans="1:6" ht="15">
      <c r="A150" s="86">
        <f t="shared" si="1"/>
        <v>130</v>
      </c>
      <c r="B150" s="97"/>
      <c r="C150" s="7"/>
      <c r="D150" s="97"/>
      <c r="E150" s="97"/>
      <c r="F150" s="79"/>
    </row>
    <row r="151" spans="1:6" ht="15">
      <c r="A151" s="86">
        <f t="shared" ref="A151:A200" si="2">+A150+1</f>
        <v>131</v>
      </c>
      <c r="B151" s="97"/>
      <c r="C151" s="7"/>
      <c r="D151" s="97"/>
      <c r="E151" s="97"/>
      <c r="F151" s="79"/>
    </row>
    <row r="152" spans="1:6" ht="15">
      <c r="A152" s="86">
        <f t="shared" si="2"/>
        <v>132</v>
      </c>
      <c r="B152" s="97"/>
      <c r="C152" s="7"/>
      <c r="D152" s="97"/>
      <c r="E152" s="97"/>
      <c r="F152" s="79"/>
    </row>
    <row r="153" spans="1:6" ht="15">
      <c r="A153" s="86">
        <f t="shared" si="2"/>
        <v>133</v>
      </c>
      <c r="B153" s="97"/>
      <c r="C153" s="7"/>
      <c r="D153" s="97"/>
      <c r="E153" s="97"/>
      <c r="F153" s="79"/>
    </row>
    <row r="154" spans="1:6" ht="15">
      <c r="A154" s="86">
        <f t="shared" si="2"/>
        <v>134</v>
      </c>
      <c r="B154" s="97"/>
      <c r="C154" s="7"/>
      <c r="D154" s="97"/>
      <c r="E154" s="97"/>
      <c r="F154" s="79"/>
    </row>
    <row r="155" spans="1:6" ht="15">
      <c r="A155" s="86">
        <f t="shared" si="2"/>
        <v>135</v>
      </c>
      <c r="B155" s="97"/>
      <c r="C155" s="7"/>
      <c r="D155" s="97"/>
      <c r="E155" s="97"/>
      <c r="F155" s="79"/>
    </row>
    <row r="156" spans="1:6" ht="15">
      <c r="A156" s="86">
        <f t="shared" si="2"/>
        <v>136</v>
      </c>
      <c r="B156" s="97"/>
      <c r="C156" s="7"/>
      <c r="D156" s="97"/>
      <c r="E156" s="97"/>
      <c r="F156" s="79"/>
    </row>
    <row r="157" spans="1:6" ht="15">
      <c r="A157" s="86">
        <f t="shared" si="2"/>
        <v>137</v>
      </c>
      <c r="B157" s="97"/>
      <c r="C157" s="7"/>
      <c r="D157" s="97"/>
      <c r="E157" s="97"/>
      <c r="F157" s="79"/>
    </row>
    <row r="158" spans="1:6" ht="15">
      <c r="A158" s="86">
        <f t="shared" si="2"/>
        <v>138</v>
      </c>
      <c r="B158" s="97"/>
      <c r="C158" s="7"/>
      <c r="D158" s="97"/>
      <c r="E158" s="97"/>
      <c r="F158" s="79"/>
    </row>
    <row r="159" spans="1:6" ht="15">
      <c r="A159" s="86">
        <f t="shared" si="2"/>
        <v>139</v>
      </c>
      <c r="B159" s="97"/>
      <c r="C159" s="7"/>
      <c r="D159" s="97"/>
      <c r="E159" s="97"/>
      <c r="F159" s="79"/>
    </row>
    <row r="160" spans="1:6" ht="15">
      <c r="A160" s="86">
        <f t="shared" si="2"/>
        <v>140</v>
      </c>
      <c r="B160" s="97"/>
      <c r="C160" s="7"/>
      <c r="D160" s="97"/>
      <c r="E160" s="97"/>
      <c r="F160" s="79"/>
    </row>
    <row r="161" spans="1:6" ht="15">
      <c r="A161" s="86">
        <f t="shared" si="2"/>
        <v>141</v>
      </c>
      <c r="B161" s="97"/>
      <c r="C161" s="7"/>
      <c r="D161" s="97"/>
      <c r="E161" s="97"/>
      <c r="F161" s="79"/>
    </row>
    <row r="162" spans="1:6" ht="15">
      <c r="A162" s="86">
        <f t="shared" si="2"/>
        <v>142</v>
      </c>
      <c r="B162" s="97"/>
      <c r="C162" s="7"/>
      <c r="D162" s="97"/>
      <c r="E162" s="97"/>
      <c r="F162" s="79"/>
    </row>
    <row r="163" spans="1:6" ht="15">
      <c r="A163" s="86">
        <f t="shared" si="2"/>
        <v>143</v>
      </c>
      <c r="B163" s="97"/>
      <c r="C163" s="7"/>
      <c r="D163" s="97"/>
      <c r="E163" s="97"/>
      <c r="F163" s="79"/>
    </row>
    <row r="164" spans="1:6" ht="15">
      <c r="A164" s="86">
        <f t="shared" si="2"/>
        <v>144</v>
      </c>
      <c r="B164" s="97"/>
      <c r="C164" s="7"/>
      <c r="D164" s="97"/>
      <c r="E164" s="97"/>
      <c r="F164" s="79"/>
    </row>
    <row r="165" spans="1:6" ht="15">
      <c r="A165" s="86">
        <f t="shared" si="2"/>
        <v>145</v>
      </c>
      <c r="B165" s="97"/>
      <c r="C165" s="7"/>
      <c r="D165" s="97"/>
      <c r="E165" s="97"/>
      <c r="F165" s="79"/>
    </row>
    <row r="166" spans="1:6" ht="15">
      <c r="A166" s="86">
        <f t="shared" si="2"/>
        <v>146</v>
      </c>
      <c r="B166" s="97"/>
      <c r="C166" s="7"/>
      <c r="D166" s="97"/>
      <c r="E166" s="97"/>
      <c r="F166" s="79"/>
    </row>
    <row r="167" spans="1:6" ht="15">
      <c r="A167" s="86">
        <f t="shared" si="2"/>
        <v>147</v>
      </c>
      <c r="B167" s="97"/>
      <c r="C167" s="7"/>
      <c r="D167" s="97"/>
      <c r="E167" s="97"/>
      <c r="F167" s="79"/>
    </row>
    <row r="168" spans="1:6" ht="15">
      <c r="A168" s="86">
        <f t="shared" si="2"/>
        <v>148</v>
      </c>
      <c r="B168" s="97"/>
      <c r="C168" s="7"/>
      <c r="D168" s="97"/>
      <c r="E168" s="97"/>
      <c r="F168" s="79"/>
    </row>
    <row r="169" spans="1:6" ht="15">
      <c r="A169" s="86">
        <f t="shared" si="2"/>
        <v>149</v>
      </c>
      <c r="B169" s="97"/>
      <c r="C169" s="7"/>
      <c r="D169" s="97"/>
      <c r="E169" s="97"/>
      <c r="F169" s="79"/>
    </row>
    <row r="170" spans="1:6" ht="15">
      <c r="A170" s="86">
        <f t="shared" si="2"/>
        <v>150</v>
      </c>
      <c r="B170" s="97"/>
      <c r="C170" s="7"/>
      <c r="D170" s="97"/>
      <c r="E170" s="97"/>
      <c r="F170" s="79"/>
    </row>
    <row r="171" spans="1:6" ht="15">
      <c r="A171" s="86">
        <f t="shared" si="2"/>
        <v>151</v>
      </c>
      <c r="B171" s="97"/>
      <c r="C171" s="7"/>
      <c r="D171" s="97"/>
      <c r="E171" s="97"/>
      <c r="F171" s="79"/>
    </row>
    <row r="172" spans="1:6" ht="15">
      <c r="A172" s="86">
        <f t="shared" si="2"/>
        <v>152</v>
      </c>
      <c r="B172" s="97"/>
      <c r="C172" s="7"/>
      <c r="D172" s="97"/>
      <c r="E172" s="97"/>
      <c r="F172" s="79"/>
    </row>
    <row r="173" spans="1:6" ht="15">
      <c r="A173" s="86">
        <f t="shared" si="2"/>
        <v>153</v>
      </c>
      <c r="B173" s="97"/>
      <c r="C173" s="7"/>
      <c r="D173" s="97"/>
      <c r="E173" s="97"/>
      <c r="F173" s="79"/>
    </row>
    <row r="174" spans="1:6" ht="15">
      <c r="A174" s="86">
        <f t="shared" si="2"/>
        <v>154</v>
      </c>
      <c r="B174" s="97"/>
      <c r="C174" s="7"/>
      <c r="D174" s="97"/>
      <c r="E174" s="97"/>
      <c r="F174" s="79"/>
    </row>
    <row r="175" spans="1:6" ht="15">
      <c r="A175" s="86">
        <f t="shared" si="2"/>
        <v>155</v>
      </c>
      <c r="B175" s="97"/>
      <c r="C175" s="7"/>
      <c r="D175" s="97"/>
      <c r="E175" s="97"/>
      <c r="F175" s="79"/>
    </row>
    <row r="176" spans="1:6" ht="15">
      <c r="A176" s="86">
        <f t="shared" si="2"/>
        <v>156</v>
      </c>
      <c r="B176" s="97"/>
      <c r="C176" s="7"/>
      <c r="D176" s="97"/>
      <c r="E176" s="97"/>
      <c r="F176" s="79"/>
    </row>
    <row r="177" spans="1:6" ht="15">
      <c r="A177" s="86">
        <f t="shared" si="2"/>
        <v>157</v>
      </c>
      <c r="B177" s="97"/>
      <c r="C177" s="7"/>
      <c r="D177" s="97"/>
      <c r="E177" s="97"/>
      <c r="F177" s="79"/>
    </row>
    <row r="178" spans="1:6" ht="15">
      <c r="A178" s="86">
        <f t="shared" si="2"/>
        <v>158</v>
      </c>
      <c r="B178" s="97"/>
      <c r="C178" s="7"/>
      <c r="D178" s="97"/>
      <c r="E178" s="97"/>
      <c r="F178" s="79"/>
    </row>
    <row r="179" spans="1:6" ht="15">
      <c r="A179" s="86">
        <f t="shared" si="2"/>
        <v>159</v>
      </c>
      <c r="B179" s="97"/>
      <c r="C179" s="7"/>
      <c r="D179" s="97"/>
      <c r="E179" s="97"/>
      <c r="F179" s="79"/>
    </row>
    <row r="180" spans="1:6" ht="15">
      <c r="A180" s="86">
        <f t="shared" si="2"/>
        <v>160</v>
      </c>
      <c r="B180" s="97"/>
      <c r="C180" s="7"/>
      <c r="D180" s="97"/>
      <c r="E180" s="97"/>
      <c r="F180" s="79"/>
    </row>
    <row r="181" spans="1:6" ht="15">
      <c r="A181" s="86">
        <f t="shared" si="2"/>
        <v>161</v>
      </c>
      <c r="B181" s="97"/>
      <c r="C181" s="7"/>
      <c r="D181" s="97"/>
      <c r="E181" s="97"/>
      <c r="F181" s="79"/>
    </row>
    <row r="182" spans="1:6" ht="15">
      <c r="A182" s="86">
        <f t="shared" si="2"/>
        <v>162</v>
      </c>
      <c r="B182" s="97"/>
      <c r="C182" s="7"/>
      <c r="D182" s="97"/>
      <c r="E182" s="97"/>
      <c r="F182" s="79"/>
    </row>
    <row r="183" spans="1:6" ht="15">
      <c r="A183" s="86">
        <f t="shared" si="2"/>
        <v>163</v>
      </c>
      <c r="B183" s="97"/>
      <c r="C183" s="7"/>
      <c r="D183" s="97"/>
      <c r="E183" s="97"/>
      <c r="F183" s="79"/>
    </row>
    <row r="184" spans="1:6" ht="15">
      <c r="A184" s="86">
        <f t="shared" si="2"/>
        <v>164</v>
      </c>
      <c r="B184" s="97"/>
      <c r="C184" s="7"/>
      <c r="D184" s="97"/>
      <c r="E184" s="97"/>
      <c r="F184" s="79"/>
    </row>
    <row r="185" spans="1:6" ht="15">
      <c r="A185" s="86">
        <f t="shared" si="2"/>
        <v>165</v>
      </c>
      <c r="B185" s="97"/>
      <c r="C185" s="7"/>
      <c r="D185" s="97"/>
      <c r="E185" s="97"/>
      <c r="F185" s="79"/>
    </row>
    <row r="186" spans="1:6" ht="15">
      <c r="A186" s="86">
        <f t="shared" si="2"/>
        <v>166</v>
      </c>
      <c r="B186" s="97"/>
      <c r="C186" s="7"/>
      <c r="D186" s="97"/>
      <c r="E186" s="97"/>
      <c r="F186" s="79"/>
    </row>
    <row r="187" spans="1:6" ht="15">
      <c r="A187" s="86">
        <f t="shared" si="2"/>
        <v>167</v>
      </c>
      <c r="B187" s="97"/>
      <c r="C187" s="7"/>
      <c r="D187" s="97"/>
      <c r="E187" s="97"/>
      <c r="F187" s="79"/>
    </row>
    <row r="188" spans="1:6" ht="15">
      <c r="A188" s="86">
        <f t="shared" si="2"/>
        <v>168</v>
      </c>
      <c r="B188" s="97"/>
      <c r="C188" s="7"/>
      <c r="D188" s="97"/>
      <c r="E188" s="97"/>
      <c r="F188" s="79"/>
    </row>
    <row r="189" spans="1:6">
      <c r="A189" s="86">
        <f t="shared" si="2"/>
        <v>169</v>
      </c>
      <c r="B189" s="6"/>
      <c r="C189" s="7"/>
      <c r="D189" s="8"/>
      <c r="E189" s="79"/>
      <c r="F189" s="79"/>
    </row>
    <row r="190" spans="1:6">
      <c r="A190" s="86">
        <f t="shared" si="2"/>
        <v>170</v>
      </c>
      <c r="B190" s="6"/>
      <c r="C190" s="7"/>
      <c r="D190" s="8"/>
      <c r="E190" s="8"/>
      <c r="F190" s="79"/>
    </row>
    <row r="191" spans="1:6">
      <c r="A191" s="86">
        <f t="shared" si="2"/>
        <v>171</v>
      </c>
      <c r="B191" s="6"/>
      <c r="C191" s="7"/>
      <c r="D191" s="8"/>
      <c r="E191" s="8"/>
      <c r="F191" s="79"/>
    </row>
    <row r="192" spans="1:6">
      <c r="A192" s="86">
        <f t="shared" si="2"/>
        <v>172</v>
      </c>
      <c r="B192" s="6"/>
      <c r="C192" s="7"/>
      <c r="D192" s="8"/>
      <c r="E192" s="8"/>
      <c r="F192" s="79"/>
    </row>
    <row r="193" spans="1:6">
      <c r="A193" s="86">
        <f t="shared" si="2"/>
        <v>173</v>
      </c>
      <c r="B193" s="6"/>
      <c r="C193" s="7"/>
      <c r="D193" s="8"/>
      <c r="E193" s="8"/>
      <c r="F193" s="79"/>
    </row>
    <row r="194" spans="1:6">
      <c r="A194" s="86">
        <f t="shared" si="2"/>
        <v>174</v>
      </c>
      <c r="B194" s="6"/>
      <c r="C194" s="7"/>
      <c r="D194" s="8"/>
      <c r="E194" s="8"/>
      <c r="F194" s="79"/>
    </row>
    <row r="195" spans="1:6">
      <c r="A195" s="86">
        <f t="shared" si="2"/>
        <v>175</v>
      </c>
      <c r="B195" s="6"/>
      <c r="C195" s="7"/>
      <c r="D195" s="8"/>
      <c r="E195" s="8"/>
      <c r="F195" s="79"/>
    </row>
    <row r="196" spans="1:6">
      <c r="A196" s="86">
        <f t="shared" si="2"/>
        <v>176</v>
      </c>
      <c r="B196" s="6"/>
      <c r="C196" s="7"/>
      <c r="D196" s="8"/>
      <c r="E196" s="8"/>
      <c r="F196" s="79"/>
    </row>
    <row r="197" spans="1:6">
      <c r="A197" s="86">
        <f t="shared" si="2"/>
        <v>177</v>
      </c>
      <c r="B197" s="6"/>
      <c r="C197" s="7"/>
      <c r="D197" s="8"/>
      <c r="E197" s="8"/>
      <c r="F197" s="79"/>
    </row>
    <row r="198" spans="1:6">
      <c r="A198" s="86">
        <f t="shared" si="2"/>
        <v>178</v>
      </c>
      <c r="B198" s="6"/>
      <c r="C198" s="7"/>
      <c r="D198" s="8"/>
      <c r="E198" s="8"/>
      <c r="F198" s="79"/>
    </row>
    <row r="199" spans="1:6">
      <c r="A199" s="86">
        <f t="shared" si="2"/>
        <v>179</v>
      </c>
      <c r="B199" s="6"/>
      <c r="C199" s="7"/>
      <c r="D199" s="8"/>
      <c r="E199" s="8"/>
      <c r="F199" s="79"/>
    </row>
    <row r="200" spans="1:6">
      <c r="A200" s="86">
        <f t="shared" si="2"/>
        <v>180</v>
      </c>
      <c r="B200" s="6"/>
      <c r="C200" s="7"/>
      <c r="D200" s="8"/>
      <c r="E200" s="8"/>
      <c r="F200" s="79"/>
    </row>
  </sheetData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Planilla Nacional</vt:lpstr>
      <vt:lpstr>Planilla Extranjero</vt:lpstr>
      <vt:lpstr>Completar SOFSE</vt:lpstr>
      <vt:lpstr>'Planilla Extranjero'!Área_de_impresión</vt:lpstr>
      <vt:lpstr>'Planilla Nacional'!Área_de_impresión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2021-10-21T15:56:26Z</dcterms:modified>
</cp:coreProperties>
</file>