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odo IV\RAFA\CA 72 - 2018 Exp 1423-2018 Obra Cerramiento Taller Victoria - LM\Publicar\"/>
    </mc:Choice>
  </mc:AlternateContent>
  <bookViews>
    <workbookView xWindow="0" yWindow="0" windowWidth="24000" windowHeight="9735" tabRatio="723"/>
  </bookViews>
  <sheets>
    <sheet name="PLANILLA DE COTIZACION PETP" sheetId="2" r:id="rId1"/>
    <sheet name="PLAN DE TRABAJO Y CURVA" sheetId="3" r:id="rId2"/>
  </sheets>
  <definedNames>
    <definedName name="_xlnm.Print_Area" localSheetId="1">'PLAN DE TRABAJO Y CURVA'!$A$1:$O$108</definedName>
  </definedNames>
  <calcPr calcId="152511"/>
</workbook>
</file>

<file path=xl/calcChain.xml><?xml version="1.0" encoding="utf-8"?>
<calcChain xmlns="http://schemas.openxmlformats.org/spreadsheetml/2006/main">
  <c r="C23" i="3" l="1"/>
  <c r="C20" i="3"/>
  <c r="C17" i="3"/>
  <c r="C14" i="3"/>
  <c r="C11" i="3"/>
  <c r="C8" i="3"/>
  <c r="C5" i="3"/>
  <c r="G55" i="2" l="1"/>
  <c r="G11" i="2"/>
  <c r="G51" i="2"/>
  <c r="G5" i="3"/>
  <c r="G8" i="3"/>
  <c r="G11" i="3"/>
  <c r="G14" i="3"/>
  <c r="G17" i="3"/>
  <c r="G20" i="3"/>
  <c r="G23" i="3"/>
  <c r="G40" i="2" l="1"/>
  <c r="G24" i="2"/>
  <c r="G45" i="2"/>
  <c r="G32" i="2"/>
  <c r="G56" i="2" l="1"/>
  <c r="H45" i="2" l="1"/>
  <c r="G58" i="2"/>
  <c r="N21" i="3" l="1"/>
  <c r="M21" i="3"/>
  <c r="L21" i="3"/>
  <c r="K21" i="3"/>
  <c r="J21" i="3"/>
  <c r="I21" i="3"/>
  <c r="O20" i="3"/>
  <c r="N18" i="3"/>
  <c r="M18" i="3"/>
  <c r="L18" i="3"/>
  <c r="K18" i="3"/>
  <c r="J18" i="3"/>
  <c r="I18" i="3"/>
  <c r="O17" i="3"/>
  <c r="O35" i="3"/>
  <c r="O32" i="3"/>
  <c r="O29" i="3"/>
  <c r="O18" i="3" l="1"/>
  <c r="O21" i="3"/>
  <c r="K9" i="3" l="1"/>
  <c r="K12" i="3"/>
  <c r="L15" i="3"/>
  <c r="L24" i="3"/>
  <c r="K39" i="3"/>
  <c r="J42" i="3"/>
  <c r="L45" i="3"/>
  <c r="K48" i="3"/>
  <c r="K51" i="3"/>
  <c r="N68" i="3"/>
  <c r="M68" i="3"/>
  <c r="L68" i="3"/>
  <c r="K68" i="3"/>
  <c r="J68" i="3"/>
  <c r="I68" i="3"/>
  <c r="O62" i="3"/>
  <c r="L63" i="3"/>
  <c r="K63" i="3"/>
  <c r="O59" i="3"/>
  <c r="K60" i="3"/>
  <c r="O56" i="3"/>
  <c r="L57" i="3"/>
  <c r="O53" i="3"/>
  <c r="O50" i="3"/>
  <c r="O47" i="3"/>
  <c r="O44" i="3"/>
  <c r="O38" i="3"/>
  <c r="N27" i="3"/>
  <c r="M27" i="3"/>
  <c r="L27" i="3"/>
  <c r="J27" i="3"/>
  <c r="I27" i="3"/>
  <c r="O26" i="3"/>
  <c r="K27" i="3"/>
  <c r="O23" i="3"/>
  <c r="K24" i="3"/>
  <c r="O14" i="3"/>
  <c r="K15" i="3"/>
  <c r="O11" i="3"/>
  <c r="O8" i="3"/>
  <c r="O5" i="3"/>
  <c r="K6" i="3"/>
  <c r="N54" i="3"/>
  <c r="L9" i="3"/>
  <c r="N6" i="3"/>
  <c r="I57" i="3"/>
  <c r="L60" i="3"/>
  <c r="M60" i="3"/>
  <c r="J57" i="3"/>
  <c r="M57" i="3"/>
  <c r="I60" i="3"/>
  <c r="K54" i="3"/>
  <c r="I9" i="3"/>
  <c r="M9" i="3"/>
  <c r="I15" i="3"/>
  <c r="M15" i="3"/>
  <c r="K45" i="3"/>
  <c r="L54" i="3"/>
  <c r="J60" i="3"/>
  <c r="N60" i="3"/>
  <c r="I63" i="3"/>
  <c r="M63" i="3"/>
  <c r="J9" i="3"/>
  <c r="N9" i="3"/>
  <c r="J15" i="3"/>
  <c r="N15" i="3"/>
  <c r="J24" i="3"/>
  <c r="N39" i="3"/>
  <c r="N51" i="3"/>
  <c r="I54" i="3"/>
  <c r="M54" i="3"/>
  <c r="J63" i="3"/>
  <c r="N63" i="3"/>
  <c r="J54" i="3"/>
  <c r="K57" i="3" l="1"/>
  <c r="I45" i="3"/>
  <c r="M42" i="3"/>
  <c r="K42" i="3"/>
  <c r="L42" i="3"/>
  <c r="N42" i="3"/>
  <c r="I42" i="3"/>
  <c r="O27" i="3"/>
  <c r="O9" i="3"/>
  <c r="O15" i="3"/>
  <c r="O60" i="3"/>
  <c r="J45" i="3"/>
  <c r="N57" i="3"/>
  <c r="O57" i="3" s="1"/>
  <c r="O54" i="3"/>
  <c r="M24" i="3"/>
  <c r="O63" i="3"/>
  <c r="N24" i="3"/>
  <c r="I24" i="3"/>
  <c r="M45" i="3"/>
  <c r="J12" i="3"/>
  <c r="I6" i="3"/>
  <c r="N36" i="3"/>
  <c r="J36" i="3"/>
  <c r="K33" i="3"/>
  <c r="L30" i="3"/>
  <c r="M33" i="3"/>
  <c r="I33" i="3"/>
  <c r="J30" i="3"/>
  <c r="K36" i="3"/>
  <c r="M30" i="3"/>
  <c r="M36" i="3"/>
  <c r="I36" i="3"/>
  <c r="N33" i="3"/>
  <c r="J33" i="3"/>
  <c r="K30" i="3"/>
  <c r="L36" i="3"/>
  <c r="N30" i="3"/>
  <c r="L33" i="3"/>
  <c r="I30" i="3"/>
  <c r="J39" i="3"/>
  <c r="M6" i="3"/>
  <c r="I12" i="3"/>
  <c r="M39" i="3"/>
  <c r="L6" i="3"/>
  <c r="M12" i="3"/>
  <c r="L39" i="3"/>
  <c r="N12" i="3"/>
  <c r="J48" i="3"/>
  <c r="I39" i="3"/>
  <c r="J6" i="3"/>
  <c r="L12" i="3"/>
  <c r="J51" i="3"/>
  <c r="I51" i="3"/>
  <c r="L51" i="3"/>
  <c r="G65" i="3"/>
  <c r="M51" i="3"/>
  <c r="N48" i="3"/>
  <c r="I48" i="3"/>
  <c r="M48" i="3"/>
  <c r="L48" i="3"/>
  <c r="N45" i="3"/>
  <c r="L72" i="3" l="1"/>
  <c r="K72" i="3"/>
  <c r="J72" i="3"/>
  <c r="O24" i="3"/>
  <c r="O25" i="3" s="1"/>
  <c r="I72" i="3"/>
  <c r="I73" i="3" s="1"/>
  <c r="O42" i="3"/>
  <c r="I22" i="3"/>
  <c r="M22" i="3"/>
  <c r="K22" i="3"/>
  <c r="N22" i="3"/>
  <c r="L22" i="3"/>
  <c r="O22" i="3"/>
  <c r="J22" i="3"/>
  <c r="I19" i="3"/>
  <c r="M19" i="3"/>
  <c r="K19" i="3"/>
  <c r="N19" i="3"/>
  <c r="L19" i="3"/>
  <c r="O19" i="3"/>
  <c r="J19" i="3"/>
  <c r="O6" i="3"/>
  <c r="O7" i="3" s="1"/>
  <c r="O12" i="3"/>
  <c r="O13" i="3" s="1"/>
  <c r="O30" i="3"/>
  <c r="O31" i="3" s="1"/>
  <c r="O33" i="3"/>
  <c r="O34" i="3" s="1"/>
  <c r="O36" i="3"/>
  <c r="O37" i="3" s="1"/>
  <c r="I37" i="3"/>
  <c r="M37" i="3"/>
  <c r="K37" i="3"/>
  <c r="N37" i="3"/>
  <c r="L37" i="3"/>
  <c r="J37" i="3"/>
  <c r="M46" i="3"/>
  <c r="N34" i="3"/>
  <c r="J34" i="3"/>
  <c r="M34" i="3"/>
  <c r="I34" i="3"/>
  <c r="L34" i="3"/>
  <c r="K34" i="3"/>
  <c r="I31" i="3"/>
  <c r="M31" i="3"/>
  <c r="K31" i="3"/>
  <c r="N31" i="3"/>
  <c r="L31" i="3"/>
  <c r="J31" i="3"/>
  <c r="O39" i="3"/>
  <c r="O40" i="3" s="1"/>
  <c r="M72" i="3"/>
  <c r="K16" i="3"/>
  <c r="K64" i="3"/>
  <c r="O64" i="3"/>
  <c r="M10" i="3"/>
  <c r="L7" i="3"/>
  <c r="K13" i="3"/>
  <c r="I49" i="3"/>
  <c r="N52" i="3"/>
  <c r="M52" i="3"/>
  <c r="N43" i="3"/>
  <c r="N64" i="3"/>
  <c r="K25" i="3"/>
  <c r="O55" i="3"/>
  <c r="N28" i="3"/>
  <c r="L43" i="3"/>
  <c r="I28" i="3"/>
  <c r="M49" i="3"/>
  <c r="J55" i="3"/>
  <c r="L13" i="3"/>
  <c r="M43" i="3"/>
  <c r="I61" i="3"/>
  <c r="J25" i="3"/>
  <c r="K7" i="3"/>
  <c r="I25" i="3"/>
  <c r="O61" i="3"/>
  <c r="K55" i="3"/>
  <c r="I55" i="3"/>
  <c r="K40" i="3"/>
  <c r="I43" i="3"/>
  <c r="L58" i="3"/>
  <c r="K52" i="3"/>
  <c r="M55" i="3"/>
  <c r="M16" i="3"/>
  <c r="O16" i="3"/>
  <c r="N49" i="3"/>
  <c r="L28" i="3"/>
  <c r="M7" i="3"/>
  <c r="M40" i="3"/>
  <c r="J46" i="3"/>
  <c r="L49" i="3"/>
  <c r="N16" i="3"/>
  <c r="K61" i="3"/>
  <c r="M64" i="3"/>
  <c r="J64" i="3"/>
  <c r="I16" i="3"/>
  <c r="L55" i="3"/>
  <c r="J52" i="3"/>
  <c r="N61" i="3"/>
  <c r="K49" i="3"/>
  <c r="O58" i="3"/>
  <c r="J13" i="3"/>
  <c r="I64" i="3"/>
  <c r="K10" i="3"/>
  <c r="J28" i="3"/>
  <c r="J43" i="3"/>
  <c r="J7" i="3"/>
  <c r="N25" i="3"/>
  <c r="M13" i="3"/>
  <c r="J10" i="3"/>
  <c r="L64" i="3"/>
  <c r="M28" i="3"/>
  <c r="I40" i="3"/>
  <c r="I58" i="3"/>
  <c r="N10" i="3"/>
  <c r="K46" i="3"/>
  <c r="L10" i="3"/>
  <c r="I13" i="3"/>
  <c r="L61" i="3"/>
  <c r="J49" i="3"/>
  <c r="I10" i="3"/>
  <c r="J58" i="3"/>
  <c r="N40" i="3"/>
  <c r="K28" i="3"/>
  <c r="N7" i="3"/>
  <c r="J40" i="3"/>
  <c r="N58" i="3"/>
  <c r="I52" i="3"/>
  <c r="O43" i="3"/>
  <c r="J61" i="3"/>
  <c r="J16" i="3"/>
  <c r="L40" i="3"/>
  <c r="O10" i="3"/>
  <c r="M25" i="3"/>
  <c r="L16" i="3"/>
  <c r="L25" i="3"/>
  <c r="K43" i="3"/>
  <c r="O28" i="3"/>
  <c r="I7" i="3"/>
  <c r="K58" i="3"/>
  <c r="M58" i="3"/>
  <c r="N13" i="3"/>
  <c r="L46" i="3"/>
  <c r="N55" i="3"/>
  <c r="L52" i="3"/>
  <c r="I46" i="3"/>
  <c r="M61" i="3"/>
  <c r="O51" i="3"/>
  <c r="O52" i="3" s="1"/>
  <c r="O48" i="3"/>
  <c r="O49" i="3" s="1"/>
  <c r="N46" i="3"/>
  <c r="N72" i="3"/>
  <c r="O45" i="3"/>
  <c r="O46" i="3" s="1"/>
  <c r="J73" i="3" l="1"/>
  <c r="K73" i="3" s="1"/>
  <c r="L73" i="3" s="1"/>
  <c r="M73" i="3" s="1"/>
  <c r="N73" i="3" s="1"/>
  <c r="L69" i="3"/>
  <c r="K69" i="3"/>
  <c r="I69" i="3"/>
  <c r="I70" i="3" s="1"/>
  <c r="J69" i="3"/>
  <c r="Q22" i="3"/>
  <c r="Q19" i="3"/>
  <c r="Q16" i="3"/>
  <c r="Q43" i="3"/>
  <c r="Q61" i="3"/>
  <c r="Q40" i="3"/>
  <c r="Q37" i="3"/>
  <c r="Q34" i="3"/>
  <c r="Q31" i="3"/>
  <c r="Q58" i="3"/>
  <c r="Q64" i="3"/>
  <c r="Q7" i="3"/>
  <c r="Q49" i="3"/>
  <c r="Q13" i="3"/>
  <c r="Q25" i="3"/>
  <c r="Q52" i="3"/>
  <c r="Q10" i="3"/>
  <c r="Q28" i="3"/>
  <c r="Q55" i="3"/>
  <c r="Q46" i="3"/>
  <c r="M69" i="3"/>
  <c r="N69" i="3"/>
  <c r="J70" i="3" l="1"/>
  <c r="K70" i="3" s="1"/>
  <c r="L70" i="3" s="1"/>
  <c r="M70" i="3" s="1"/>
  <c r="N70" i="3" s="1"/>
  <c r="Q67" i="3"/>
</calcChain>
</file>

<file path=xl/comments1.xml><?xml version="1.0" encoding="utf-8"?>
<comments xmlns="http://schemas.openxmlformats.org/spreadsheetml/2006/main">
  <authors>
    <author>Aguilar, Leonardo</author>
  </authors>
  <commentList>
    <comment ref="I4" authorId="0" shapeId="0">
      <text>
        <r>
          <rPr>
            <b/>
            <sz val="14"/>
            <color indexed="81"/>
            <rFont val="Tahoma"/>
            <family val="2"/>
          </rPr>
          <t>DEBERA ESTAR CON CONCORDANCIA CON EL PLAZO DE OBRA DESCRIPTO EN EL PLIEGO</t>
        </r>
      </text>
    </comment>
  </commentList>
</comments>
</file>

<file path=xl/sharedStrings.xml><?xml version="1.0" encoding="utf-8"?>
<sst xmlns="http://schemas.openxmlformats.org/spreadsheetml/2006/main" count="226" uniqueCount="112">
  <si>
    <t>ÍTEM</t>
  </si>
  <si>
    <t>DESCRIPCION</t>
  </si>
  <si>
    <t>UNIDAD</t>
  </si>
  <si>
    <t>CANTIDAD</t>
  </si>
  <si>
    <t>VIVIENDA</t>
  </si>
  <si>
    <t>1.1</t>
  </si>
  <si>
    <t xml:space="preserve">Obrador deposito, vestidores  y sanitarios (24 m2) </t>
  </si>
  <si>
    <t>1.2</t>
  </si>
  <si>
    <t>Cartel de Obra</t>
  </si>
  <si>
    <t>SUBTOTAL</t>
  </si>
  <si>
    <t>2.1</t>
  </si>
  <si>
    <t>3.1</t>
  </si>
  <si>
    <t>GL</t>
  </si>
  <si>
    <t>4.1</t>
  </si>
  <si>
    <t>5.1</t>
  </si>
  <si>
    <t>6.1</t>
  </si>
  <si>
    <t>7.1</t>
  </si>
  <si>
    <t>Ingenieria y Planos Conforme a Obra</t>
  </si>
  <si>
    <t>INCIDENCIA (%)</t>
  </si>
  <si>
    <t>TOTAL IVA Incluido</t>
  </si>
  <si>
    <t>%</t>
  </si>
  <si>
    <t>PLAN DE TRABAJO</t>
  </si>
  <si>
    <t>ITEM</t>
  </si>
  <si>
    <t xml:space="preserve">CANTIDAD </t>
  </si>
  <si>
    <t>PRECIO UNITARIO $</t>
  </si>
  <si>
    <t>IMPORTE $</t>
  </si>
  <si>
    <t>UNI</t>
  </si>
  <si>
    <t>MES 1</t>
  </si>
  <si>
    <t>MES 2</t>
  </si>
  <si>
    <t>MES 3</t>
  </si>
  <si>
    <t>MES 4</t>
  </si>
  <si>
    <t>MES 5</t>
  </si>
  <si>
    <t>MES 6</t>
  </si>
  <si>
    <t>INCIDENCIA</t>
  </si>
  <si>
    <t>$</t>
  </si>
  <si>
    <t>% PARC</t>
  </si>
  <si>
    <t>SUBTOTAL SIN IVA</t>
  </si>
  <si>
    <t>CURVA PARCIAL</t>
  </si>
  <si>
    <t>CURVA ACUMULADO</t>
  </si>
  <si>
    <t>mes</t>
  </si>
  <si>
    <t>Baños químicos (alquiler mensual) x 1 unidad</t>
  </si>
  <si>
    <t>2.2</t>
  </si>
  <si>
    <t>6.2</t>
  </si>
  <si>
    <t>INGENIERIA Y PLANOS CONFORME A OBRA</t>
  </si>
  <si>
    <t>Gl</t>
  </si>
  <si>
    <t>4.2</t>
  </si>
  <si>
    <t>PRECIO UNITARIO 
($)</t>
  </si>
  <si>
    <t xml:space="preserve">   PRECIO    FINAL 
($)</t>
  </si>
  <si>
    <t>1.3</t>
  </si>
  <si>
    <t>1.5</t>
  </si>
  <si>
    <t>Desmalezado y limpieza de terreno</t>
  </si>
  <si>
    <t>global</t>
  </si>
  <si>
    <t>2.3</t>
  </si>
  <si>
    <t>Global</t>
  </si>
  <si>
    <t>6.3</t>
  </si>
  <si>
    <t>Precios sin IVA al 03/2018</t>
  </si>
  <si>
    <t>OBRADOR Y MOVILIZACION</t>
  </si>
  <si>
    <t>DEMOLICION Y DESMONTE</t>
  </si>
  <si>
    <t>Desarme</t>
  </si>
  <si>
    <t>2.1.1</t>
  </si>
  <si>
    <t>Desarme de cerramiento existente</t>
  </si>
  <si>
    <t>ml</t>
  </si>
  <si>
    <t xml:space="preserve">Demolicion </t>
  </si>
  <si>
    <t>2.2.1</t>
  </si>
  <si>
    <t>Apertura para anclaje de IPN</t>
  </si>
  <si>
    <t>u</t>
  </si>
  <si>
    <t>Remocion</t>
  </si>
  <si>
    <t>2.3.1</t>
  </si>
  <si>
    <t>Remocion de revoques</t>
  </si>
  <si>
    <t>m2</t>
  </si>
  <si>
    <t>2.3.2</t>
  </si>
  <si>
    <t>Volquete</t>
  </si>
  <si>
    <t>MAMPOSTERIA</t>
  </si>
  <si>
    <t>Revoque grueso filetrado a la cal</t>
  </si>
  <si>
    <t>3.2</t>
  </si>
  <si>
    <t>Reconstruccion de capiteles</t>
  </si>
  <si>
    <t>3.3</t>
  </si>
  <si>
    <t>Reparacion de mamposteria</t>
  </si>
  <si>
    <t>m3</t>
  </si>
  <si>
    <t>3.4</t>
  </si>
  <si>
    <t>Recambio de placas premoldeadas</t>
  </si>
  <si>
    <t>HERRERIA</t>
  </si>
  <si>
    <t>Fabricacion de paño (Según PETP y PETG)</t>
  </si>
  <si>
    <t>Montaje de paño y anclaje de IPN (Según PETP y PETG)</t>
  </si>
  <si>
    <t>4.3</t>
  </si>
  <si>
    <t>Normalizacion de portones</t>
  </si>
  <si>
    <t>4.4</t>
  </si>
  <si>
    <t>Provision y Colocacion de concertina (Según PETP y PETG)</t>
  </si>
  <si>
    <t>PINTURA</t>
  </si>
  <si>
    <t>Latex exterior muro lado interno</t>
  </si>
  <si>
    <t>LIMPIEZA DE OBRA</t>
  </si>
  <si>
    <t>Limpieza de Obra Periodica</t>
  </si>
  <si>
    <t>diario</t>
  </si>
  <si>
    <t>Limpieza de Obra Final</t>
  </si>
  <si>
    <t>Poda, extraccion y retiro de raices</t>
  </si>
  <si>
    <t>gl</t>
  </si>
  <si>
    <t>Obra: REFACCION DE CERRAMIENTO PERIMETRAL EN TALLER VICTORIA – LINEA MITRE</t>
  </si>
  <si>
    <r>
      <t>m</t>
    </r>
    <r>
      <rPr>
        <vertAlign val="superscript"/>
        <sz val="9"/>
        <rFont val="Arial"/>
        <family val="2"/>
      </rPr>
      <t>2</t>
    </r>
  </si>
  <si>
    <t>2.1.2</t>
  </si>
  <si>
    <t>Jornal de Item Desarme</t>
  </si>
  <si>
    <t>2.2.2</t>
  </si>
  <si>
    <t>2.3.3</t>
  </si>
  <si>
    <t>Jornal de Item Demolicion</t>
  </si>
  <si>
    <t>Jornal de Item Remocion</t>
  </si>
  <si>
    <t>Jornal</t>
  </si>
  <si>
    <t>3.5</t>
  </si>
  <si>
    <t>Jornal de Item Mamposteria</t>
  </si>
  <si>
    <t>4.5</t>
  </si>
  <si>
    <t>Jornal de Item Pintura</t>
  </si>
  <si>
    <t>5.2</t>
  </si>
  <si>
    <t>Jornal de Item Herreria</t>
  </si>
  <si>
    <r>
      <rPr>
        <b/>
        <sz val="11"/>
        <color theme="0" tint="-4.9989318521683403E-2"/>
        <rFont val="Arial"/>
        <family val="2"/>
      </rPr>
      <t xml:space="preserve">TOTAL         </t>
    </r>
    <r>
      <rPr>
        <b/>
        <sz val="8"/>
        <color theme="0" tint="-4.9989318521683403E-2"/>
        <rFont val="Arial"/>
        <family val="2"/>
      </rPr>
      <t xml:space="preserve">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</si>
</sst>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\ * #,##0.00_-;\-&quot;$&quot;\ * #,##0.00_-;_-&quot;$&quot;\ * &quot;-&quot;??_-;_-@_-"/>
    <numFmt numFmtId="164" formatCode="#,##0.0"/>
    <numFmt numFmtId="165" formatCode="0.0000%"/>
    <numFmt numFmtId="166" formatCode="&quot;$&quot;\ #,##0.00"/>
    <numFmt numFmtId="167" formatCode="0.0000"/>
    <numFmt numFmtId="168" formatCode="_-&quot;$&quot;\ * #,##0.000_-;\-&quot;$&quot;\ * #,##0.000_-;_-&quot;$&quot;\ * &quot;-&quot;??_-;_-@_-"/>
  </numFmts>
  <fonts count="3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indexed="9"/>
      <name val="Arial"/>
      <family val="2"/>
    </font>
    <font>
      <b/>
      <sz val="14"/>
      <name val="Arial"/>
      <family val="2"/>
    </font>
    <font>
      <b/>
      <sz val="14"/>
      <color indexed="81"/>
      <name val="Tahoma"/>
      <family val="2"/>
    </font>
    <font>
      <b/>
      <sz val="24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9"/>
      <color rgb="FFFF0000"/>
      <name val="Arial"/>
      <family val="2"/>
    </font>
    <font>
      <sz val="12"/>
      <color theme="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sz val="24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b/>
      <sz val="8"/>
      <color theme="0" tint="-4.9989318521683403E-2"/>
      <name val="Arial"/>
      <family val="2"/>
    </font>
    <font>
      <b/>
      <sz val="11"/>
      <color theme="0" tint="-4.9989318521683403E-2"/>
      <name val="Arial"/>
      <family val="2"/>
    </font>
    <font>
      <sz val="8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252">
    <xf numFmtId="0" fontId="0" fillId="0" borderId="0" xfId="0"/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5" fontId="17" fillId="0" borderId="0" xfId="0" applyNumberFormat="1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9" fontId="4" fillId="0" borderId="9" xfId="0" applyNumberFormat="1" applyFont="1" applyFill="1" applyBorder="1" applyAlignment="1">
      <alignment horizontal="center" vertical="center"/>
    </xf>
    <xf numFmtId="9" fontId="4" fillId="0" borderId="14" xfId="0" applyNumberFormat="1" applyFont="1" applyFill="1" applyBorder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  <xf numFmtId="166" fontId="4" fillId="0" borderId="9" xfId="0" applyNumberFormat="1" applyFont="1" applyFill="1" applyBorder="1" applyAlignment="1">
      <alignment horizontal="center" vertical="center"/>
    </xf>
    <xf numFmtId="166" fontId="4" fillId="0" borderId="14" xfId="0" applyNumberFormat="1" applyFont="1" applyFill="1" applyBorder="1" applyAlignment="1">
      <alignment horizontal="center" vertical="center"/>
    </xf>
    <xf numFmtId="166" fontId="4" fillId="0" borderId="13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65" fontId="4" fillId="0" borderId="17" xfId="2" applyNumberFormat="1" applyFont="1" applyFill="1" applyBorder="1" applyAlignment="1">
      <alignment horizontal="center" vertical="center"/>
    </xf>
    <xf numFmtId="165" fontId="4" fillId="0" borderId="18" xfId="2" applyNumberFormat="1" applyFont="1" applyFill="1" applyBorder="1" applyAlignment="1">
      <alignment horizontal="center" vertical="center"/>
    </xf>
    <xf numFmtId="165" fontId="4" fillId="0" borderId="16" xfId="2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66" fontId="4" fillId="0" borderId="19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65" fontId="4" fillId="0" borderId="15" xfId="2" applyNumberFormat="1" applyFont="1" applyBorder="1" applyAlignment="1">
      <alignment horizontal="center" vertical="center" wrapText="1"/>
    </xf>
    <xf numFmtId="167" fontId="4" fillId="0" borderId="0" xfId="0" applyNumberFormat="1" applyFont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44" fontId="4" fillId="0" borderId="15" xfId="1" applyFont="1" applyBorder="1" applyAlignment="1">
      <alignment horizontal="center" vertical="center"/>
    </xf>
    <xf numFmtId="44" fontId="2" fillId="0" borderId="16" xfId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2" xfId="0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44" fontId="8" fillId="0" borderId="2" xfId="1" applyFont="1" applyFill="1" applyBorder="1" applyAlignment="1">
      <alignment horizontal="center" vertical="center"/>
    </xf>
    <xf numFmtId="44" fontId="8" fillId="0" borderId="4" xfId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9" fontId="14" fillId="0" borderId="26" xfId="0" applyNumberFormat="1" applyFont="1" applyFill="1" applyBorder="1" applyAlignment="1">
      <alignment horizontal="center" vertical="center"/>
    </xf>
    <xf numFmtId="9" fontId="14" fillId="0" borderId="27" xfId="0" applyNumberFormat="1" applyFont="1" applyFill="1" applyBorder="1" applyAlignment="1">
      <alignment horizontal="center" vertical="center"/>
    </xf>
    <xf numFmtId="9" fontId="14" fillId="0" borderId="28" xfId="0" applyNumberFormat="1" applyFont="1" applyBorder="1" applyAlignment="1">
      <alignment horizontal="center" vertical="center"/>
    </xf>
    <xf numFmtId="166" fontId="14" fillId="0" borderId="9" xfId="0" applyNumberFormat="1" applyFont="1" applyFill="1" applyBorder="1" applyAlignment="1">
      <alignment horizontal="center" vertical="center"/>
    </xf>
    <xf numFmtId="166" fontId="14" fillId="0" borderId="14" xfId="0" applyNumberFormat="1" applyFont="1" applyFill="1" applyBorder="1" applyAlignment="1">
      <alignment horizontal="center" vertical="center"/>
    </xf>
    <xf numFmtId="166" fontId="14" fillId="0" borderId="13" xfId="0" applyNumberFormat="1" applyFont="1" applyFill="1" applyBorder="1" applyAlignment="1">
      <alignment horizontal="center" vertical="center"/>
    </xf>
    <xf numFmtId="165" fontId="14" fillId="0" borderId="17" xfId="2" applyNumberFormat="1" applyFont="1" applyFill="1" applyBorder="1" applyAlignment="1">
      <alignment horizontal="center" vertical="center"/>
    </xf>
    <xf numFmtId="165" fontId="14" fillId="0" borderId="18" xfId="2" applyNumberFormat="1" applyFont="1" applyFill="1" applyBorder="1" applyAlignment="1">
      <alignment horizontal="center" vertical="center"/>
    </xf>
    <xf numFmtId="165" fontId="14" fillId="0" borderId="16" xfId="2" applyNumberFormat="1" applyFont="1" applyFill="1" applyBorder="1" applyAlignment="1">
      <alignment horizontal="center" vertical="center"/>
    </xf>
    <xf numFmtId="9" fontId="14" fillId="0" borderId="9" xfId="0" applyNumberFormat="1" applyFont="1" applyFill="1" applyBorder="1" applyAlignment="1">
      <alignment horizontal="center" vertical="center"/>
    </xf>
    <xf numFmtId="9" fontId="14" fillId="0" borderId="14" xfId="0" applyNumberFormat="1" applyFont="1" applyFill="1" applyBorder="1" applyAlignment="1">
      <alignment horizontal="center" vertical="center"/>
    </xf>
    <xf numFmtId="9" fontId="14" fillId="0" borderId="15" xfId="0" applyNumberFormat="1" applyFont="1" applyFill="1" applyBorder="1" applyAlignment="1">
      <alignment horizontal="center" vertical="center"/>
    </xf>
    <xf numFmtId="165" fontId="14" fillId="0" borderId="22" xfId="2" applyNumberFormat="1" applyFont="1" applyFill="1" applyBorder="1" applyAlignment="1">
      <alignment horizontal="center" vertical="center" wrapText="1"/>
    </xf>
    <xf numFmtId="165" fontId="14" fillId="0" borderId="23" xfId="2" applyNumberFormat="1" applyFont="1" applyFill="1" applyBorder="1" applyAlignment="1">
      <alignment horizontal="center" vertical="center"/>
    </xf>
    <xf numFmtId="165" fontId="14" fillId="0" borderId="21" xfId="0" applyNumberFormat="1" applyFont="1" applyFill="1" applyBorder="1" applyAlignment="1">
      <alignment horizontal="center" vertical="center"/>
    </xf>
    <xf numFmtId="165" fontId="14" fillId="0" borderId="8" xfId="0" applyNumberFormat="1" applyFont="1" applyFill="1" applyBorder="1" applyAlignment="1">
      <alignment horizontal="center" vertical="center"/>
    </xf>
    <xf numFmtId="168" fontId="14" fillId="0" borderId="15" xfId="1" applyNumberFormat="1" applyFont="1" applyFill="1" applyBorder="1" applyAlignment="1">
      <alignment horizontal="center" vertical="center"/>
    </xf>
    <xf numFmtId="168" fontId="14" fillId="0" borderId="16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44" fontId="3" fillId="0" borderId="0" xfId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4" fillId="4" borderId="2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166" fontId="4" fillId="0" borderId="13" xfId="0" applyNumberFormat="1" applyFont="1" applyFill="1" applyBorder="1" applyAlignment="1">
      <alignment horizontal="center" vertical="center"/>
    </xf>
    <xf numFmtId="165" fontId="4" fillId="0" borderId="16" xfId="2" applyNumberFormat="1" applyFont="1" applyFill="1" applyBorder="1" applyAlignment="1">
      <alignment horizontal="center" vertical="center"/>
    </xf>
    <xf numFmtId="9" fontId="4" fillId="0" borderId="15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165" fontId="14" fillId="0" borderId="16" xfId="2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/>
    </xf>
    <xf numFmtId="2" fontId="28" fillId="0" borderId="2" xfId="0" applyNumberFormat="1" applyFont="1" applyFill="1" applyBorder="1" applyAlignment="1">
      <alignment horizontal="center" vertical="center"/>
    </xf>
    <xf numFmtId="44" fontId="7" fillId="0" borderId="2" xfId="1" applyFont="1" applyFill="1" applyBorder="1" applyAlignment="1">
      <alignment horizontal="center" vertical="center"/>
    </xf>
    <xf numFmtId="44" fontId="8" fillId="3" borderId="22" xfId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4" fontId="16" fillId="0" borderId="10" xfId="0" applyNumberFormat="1" applyFont="1" applyFill="1" applyBorder="1" applyAlignment="1">
      <alignment horizontal="center" vertical="center"/>
    </xf>
    <xf numFmtId="44" fontId="8" fillId="3" borderId="46" xfId="1" applyFont="1" applyFill="1" applyBorder="1" applyAlignment="1">
      <alignment horizontal="center" vertical="center"/>
    </xf>
    <xf numFmtId="44" fontId="14" fillId="4" borderId="29" xfId="1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center" vertical="center"/>
    </xf>
    <xf numFmtId="44" fontId="7" fillId="0" borderId="41" xfId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44" fontId="0" fillId="0" borderId="0" xfId="1" applyFont="1" applyAlignment="1">
      <alignment vertical="center"/>
    </xf>
    <xf numFmtId="2" fontId="0" fillId="0" borderId="0" xfId="0" applyNumberFormat="1" applyAlignment="1">
      <alignment vertical="center"/>
    </xf>
    <xf numFmtId="9" fontId="4" fillId="0" borderId="26" xfId="0" applyNumberFormat="1" applyFont="1" applyFill="1" applyBorder="1" applyAlignment="1">
      <alignment horizontal="center" vertical="center"/>
    </xf>
    <xf numFmtId="3" fontId="14" fillId="4" borderId="42" xfId="0" applyNumberFormat="1" applyFont="1" applyFill="1" applyBorder="1" applyAlignment="1">
      <alignment horizontal="center" vertical="center" wrapText="1"/>
    </xf>
    <xf numFmtId="0" fontId="14" fillId="4" borderId="48" xfId="0" applyFont="1" applyFill="1" applyBorder="1" applyAlignment="1">
      <alignment vertical="center"/>
    </xf>
    <xf numFmtId="44" fontId="8" fillId="3" borderId="49" xfId="1" applyFont="1" applyFill="1" applyBorder="1" applyAlignment="1">
      <alignment horizontal="center" vertical="center"/>
    </xf>
    <xf numFmtId="4" fontId="6" fillId="0" borderId="19" xfId="0" applyNumberFormat="1" applyFont="1" applyFill="1" applyBorder="1" applyAlignment="1">
      <alignment horizontal="center" vertical="center" wrapText="1"/>
    </xf>
    <xf numFmtId="0" fontId="6" fillId="0" borderId="19" xfId="0" applyNumberFormat="1" applyFont="1" applyFill="1" applyBorder="1" applyAlignment="1">
      <alignment horizontal="center" vertical="center" wrapText="1"/>
    </xf>
    <xf numFmtId="2" fontId="6" fillId="0" borderId="19" xfId="0" applyNumberFormat="1" applyFont="1" applyFill="1" applyBorder="1" applyAlignment="1">
      <alignment horizontal="center" vertical="center" wrapText="1"/>
    </xf>
    <xf numFmtId="44" fontId="6" fillId="0" borderId="19" xfId="1" applyFont="1" applyFill="1" applyBorder="1" applyAlignment="1">
      <alignment horizontal="center" vertical="center" wrapText="1"/>
    </xf>
    <xf numFmtId="44" fontId="7" fillId="0" borderId="6" xfId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7" fillId="0" borderId="47" xfId="0" applyFont="1" applyFill="1" applyBorder="1" applyAlignment="1">
      <alignment horizontal="center" vertical="center"/>
    </xf>
    <xf numFmtId="2" fontId="7" fillId="0" borderId="4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44" fontId="7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44" fontId="7" fillId="0" borderId="3" xfId="1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44" fontId="7" fillId="0" borderId="10" xfId="1" applyFont="1" applyFill="1" applyBorder="1" applyAlignment="1">
      <alignment horizontal="center" vertical="center"/>
    </xf>
    <xf numFmtId="44" fontId="8" fillId="3" borderId="6" xfId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vertical="center"/>
    </xf>
    <xf numFmtId="44" fontId="7" fillId="0" borderId="47" xfId="1" applyFont="1" applyFill="1" applyBorder="1" applyAlignment="1">
      <alignment horizontal="center" vertical="center"/>
    </xf>
    <xf numFmtId="44" fontId="7" fillId="0" borderId="51" xfId="1" applyFont="1" applyFill="1" applyBorder="1" applyAlignment="1">
      <alignment horizontal="center" vertical="center"/>
    </xf>
    <xf numFmtId="44" fontId="7" fillId="0" borderId="43" xfId="1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/>
    </xf>
    <xf numFmtId="0" fontId="8" fillId="3" borderId="47" xfId="0" applyFont="1" applyFill="1" applyBorder="1" applyAlignment="1">
      <alignment horizontal="left" vertical="center"/>
    </xf>
    <xf numFmtId="0" fontId="26" fillId="0" borderId="0" xfId="0" applyFont="1" applyBorder="1" applyAlignment="1">
      <alignment horizontal="left" wrapText="1"/>
    </xf>
    <xf numFmtId="0" fontId="14" fillId="4" borderId="48" xfId="0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center" vertical="center"/>
    </xf>
    <xf numFmtId="0" fontId="14" fillId="4" borderId="4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29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27" fillId="0" borderId="12" xfId="0" applyFont="1" applyBorder="1" applyAlignment="1">
      <alignment horizontal="center" vertical="top" wrapText="1"/>
    </xf>
    <xf numFmtId="4" fontId="6" fillId="0" borderId="12" xfId="0" applyNumberFormat="1" applyFont="1" applyFill="1" applyBorder="1" applyAlignment="1">
      <alignment horizontal="left" vertical="center" wrapText="1"/>
    </xf>
    <xf numFmtId="4" fontId="4" fillId="0" borderId="52" xfId="0" applyNumberFormat="1" applyFont="1" applyFill="1" applyBorder="1" applyAlignment="1">
      <alignment horizontal="left" vertical="center" wrapText="1"/>
    </xf>
    <xf numFmtId="4" fontId="4" fillId="0" borderId="53" xfId="0" applyNumberFormat="1" applyFont="1" applyFill="1" applyBorder="1" applyAlignment="1">
      <alignment horizontal="left" vertical="center" wrapText="1"/>
    </xf>
    <xf numFmtId="4" fontId="12" fillId="0" borderId="31" xfId="0" applyNumberFormat="1" applyFont="1" applyBorder="1" applyAlignment="1">
      <alignment horizontal="left" vertical="top" wrapText="1"/>
    </xf>
    <xf numFmtId="0" fontId="23" fillId="0" borderId="31" xfId="0" applyFont="1" applyBorder="1" applyAlignment="1">
      <alignment wrapText="1"/>
    </xf>
    <xf numFmtId="0" fontId="21" fillId="0" borderId="3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166" fontId="22" fillId="0" borderId="22" xfId="0" applyNumberFormat="1" applyFont="1" applyFill="1" applyBorder="1" applyAlignment="1">
      <alignment horizontal="center" vertical="center"/>
    </xf>
    <xf numFmtId="166" fontId="22" fillId="0" borderId="34" xfId="0" applyNumberFormat="1" applyFont="1" applyFill="1" applyBorder="1" applyAlignment="1">
      <alignment horizontal="center" vertical="center"/>
    </xf>
    <xf numFmtId="166" fontId="22" fillId="0" borderId="3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4" fontId="10" fillId="0" borderId="35" xfId="1" applyFont="1" applyBorder="1" applyAlignment="1">
      <alignment horizontal="center" vertical="center" wrapText="1"/>
    </xf>
    <xf numFmtId="44" fontId="2" fillId="0" borderId="36" xfId="1" applyFont="1" applyBorder="1" applyAlignment="1">
      <alignment horizontal="center" vertical="center" wrapText="1"/>
    </xf>
    <xf numFmtId="44" fontId="2" fillId="0" borderId="19" xfId="1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/>
    </xf>
    <xf numFmtId="0" fontId="20" fillId="5" borderId="35" xfId="0" applyFont="1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20" fillId="5" borderId="35" xfId="0" applyFont="1" applyFill="1" applyBorder="1" applyAlignment="1">
      <alignment horizontal="left" vertical="center" wrapText="1"/>
    </xf>
    <xf numFmtId="0" fontId="0" fillId="5" borderId="36" xfId="0" applyFill="1" applyBorder="1" applyAlignment="1">
      <alignment horizontal="left" vertical="center" wrapText="1"/>
    </xf>
    <xf numFmtId="0" fontId="0" fillId="5" borderId="19" xfId="0" applyFill="1" applyBorder="1" applyAlignment="1">
      <alignment horizontal="left" vertical="center" wrapText="1"/>
    </xf>
    <xf numFmtId="44" fontId="10" fillId="0" borderId="36" xfId="1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44" fontId="22" fillId="0" borderId="36" xfId="1" applyFont="1" applyBorder="1" applyAlignment="1">
      <alignment horizontal="center" vertical="center" wrapText="1"/>
    </xf>
    <xf numFmtId="44" fontId="24" fillId="0" borderId="36" xfId="1" applyFont="1" applyBorder="1" applyAlignment="1">
      <alignment horizontal="center" vertical="center" wrapText="1"/>
    </xf>
    <xf numFmtId="44" fontId="24" fillId="0" borderId="19" xfId="1" applyFont="1" applyBorder="1" applyAlignment="1">
      <alignment horizontal="center" vertical="center" wrapText="1"/>
    </xf>
    <xf numFmtId="44" fontId="22" fillId="0" borderId="35" xfId="1" applyFont="1" applyBorder="1" applyAlignment="1">
      <alignment horizontal="center" vertical="center" wrapText="1"/>
    </xf>
    <xf numFmtId="0" fontId="22" fillId="5" borderId="35" xfId="0" applyFont="1" applyFill="1" applyBorder="1" applyAlignment="1">
      <alignment horizontal="left" vertical="center" wrapText="1"/>
    </xf>
    <xf numFmtId="0" fontId="25" fillId="5" borderId="36" xfId="0" applyFont="1" applyFill="1" applyBorder="1" applyAlignment="1">
      <alignment horizontal="left" vertical="center" wrapText="1"/>
    </xf>
    <xf numFmtId="0" fontId="25" fillId="5" borderId="19" xfId="0" applyFont="1" applyFill="1" applyBorder="1" applyAlignment="1">
      <alignment horizontal="left" vertical="center" wrapText="1"/>
    </xf>
    <xf numFmtId="0" fontId="14" fillId="4" borderId="37" xfId="0" applyFont="1" applyFill="1" applyBorder="1" applyAlignment="1">
      <alignment horizontal="left" vertical="center"/>
    </xf>
    <xf numFmtId="0" fontId="14" fillId="4" borderId="38" xfId="0" applyFont="1" applyFill="1" applyBorder="1" applyAlignment="1">
      <alignment horizontal="left" vertical="center"/>
    </xf>
    <xf numFmtId="0" fontId="14" fillId="4" borderId="39" xfId="0" applyFont="1" applyFill="1" applyBorder="1" applyAlignment="1">
      <alignment horizontal="left" vertical="center"/>
    </xf>
    <xf numFmtId="0" fontId="14" fillId="4" borderId="40" xfId="0" applyFont="1" applyFill="1" applyBorder="1" applyAlignment="1">
      <alignment horizontal="left" vertical="center"/>
    </xf>
    <xf numFmtId="0" fontId="10" fillId="4" borderId="38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20" fillId="5" borderId="36" xfId="0" applyFont="1" applyFill="1" applyBorder="1" applyAlignment="1">
      <alignment horizontal="center" vertical="center" wrapText="1"/>
    </xf>
    <xf numFmtId="0" fontId="20" fillId="5" borderId="36" xfId="0" applyFont="1" applyFill="1" applyBorder="1" applyAlignment="1">
      <alignment horizontal="left" vertical="center" wrapText="1"/>
    </xf>
    <xf numFmtId="0" fontId="10" fillId="0" borderId="36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44" fontId="8" fillId="3" borderId="41" xfId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left" vertical="top" wrapText="1"/>
    </xf>
    <xf numFmtId="4" fontId="4" fillId="0" borderId="20" xfId="0" applyNumberFormat="1" applyFont="1" applyFill="1" applyBorder="1" applyAlignment="1">
      <alignment horizontal="left" vertical="center" wrapText="1"/>
    </xf>
    <xf numFmtId="44" fontId="6" fillId="0" borderId="54" xfId="1" applyFont="1" applyFill="1" applyBorder="1" applyAlignment="1">
      <alignment horizontal="center" vertical="center" wrapText="1"/>
    </xf>
    <xf numFmtId="0" fontId="14" fillId="4" borderId="32" xfId="0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 wrapText="1"/>
    </xf>
    <xf numFmtId="10" fontId="29" fillId="0" borderId="55" xfId="2" applyNumberFormat="1" applyFont="1" applyFill="1" applyBorder="1" applyAlignment="1">
      <alignment horizontal="center" vertical="center"/>
    </xf>
    <xf numFmtId="4" fontId="7" fillId="0" borderId="9" xfId="0" applyNumberFormat="1" applyFont="1" applyFill="1" applyBorder="1" applyAlignment="1">
      <alignment horizontal="center" vertical="center" wrapText="1"/>
    </xf>
    <xf numFmtId="44" fontId="7" fillId="0" borderId="55" xfId="1" applyFont="1" applyFill="1" applyBorder="1" applyAlignment="1">
      <alignment horizontal="center" vertical="center"/>
    </xf>
    <xf numFmtId="10" fontId="8" fillId="3" borderId="32" xfId="1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center" vertical="center"/>
    </xf>
    <xf numFmtId="44" fontId="14" fillId="4" borderId="32" xfId="1" applyFont="1" applyFill="1" applyBorder="1" applyAlignment="1">
      <alignment horizontal="center" vertical="center"/>
    </xf>
    <xf numFmtId="44" fontId="7" fillId="0" borderId="32" xfId="1" applyFont="1" applyFill="1" applyBorder="1" applyAlignment="1">
      <alignment horizontal="center" vertical="center"/>
    </xf>
    <xf numFmtId="9" fontId="0" fillId="0" borderId="49" xfId="2" applyFont="1" applyBorder="1" applyAlignment="1">
      <alignment horizontal="center" vertical="center"/>
    </xf>
    <xf numFmtId="10" fontId="8" fillId="3" borderId="49" xfId="1" applyNumberFormat="1" applyFont="1" applyFill="1" applyBorder="1" applyAlignment="1">
      <alignment horizontal="center" vertical="center"/>
    </xf>
    <xf numFmtId="10" fontId="29" fillId="0" borderId="32" xfId="2" applyNumberFormat="1" applyFont="1" applyFill="1" applyBorder="1" applyAlignment="1">
      <alignment horizontal="center" vertical="center"/>
    </xf>
    <xf numFmtId="10" fontId="8" fillId="3" borderId="46" xfId="1" applyNumberFormat="1" applyFont="1" applyFill="1" applyBorder="1" applyAlignment="1">
      <alignment horizontal="center" vertical="center"/>
    </xf>
    <xf numFmtId="3" fontId="14" fillId="4" borderId="56" xfId="0" applyNumberFormat="1" applyFont="1" applyFill="1" applyBorder="1" applyAlignment="1">
      <alignment horizontal="center" vertical="center" wrapText="1"/>
    </xf>
    <xf numFmtId="0" fontId="6" fillId="4" borderId="55" xfId="2" applyNumberFormat="1" applyFont="1" applyFill="1" applyBorder="1" applyAlignment="1">
      <alignment horizontal="center" vertical="center"/>
    </xf>
    <xf numFmtId="0" fontId="6" fillId="0" borderId="55" xfId="2" applyNumberFormat="1" applyFont="1" applyFill="1" applyBorder="1" applyAlignment="1">
      <alignment horizontal="center" vertical="center"/>
    </xf>
    <xf numFmtId="10" fontId="8" fillId="7" borderId="46" xfId="2" applyNumberFormat="1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left" vertical="center" wrapText="1"/>
    </xf>
    <xf numFmtId="0" fontId="26" fillId="0" borderId="32" xfId="0" applyFont="1" applyBorder="1" applyAlignment="1">
      <alignment horizontal="left" wrapText="1"/>
    </xf>
    <xf numFmtId="0" fontId="31" fillId="2" borderId="4" xfId="0" applyFont="1" applyFill="1" applyBorder="1" applyAlignment="1">
      <alignment horizontal="center" vertical="center"/>
    </xf>
    <xf numFmtId="0" fontId="33" fillId="5" borderId="3" xfId="0" applyFont="1" applyFill="1" applyBorder="1" applyAlignment="1">
      <alignment vertical="center"/>
    </xf>
    <xf numFmtId="0" fontId="31" fillId="5" borderId="3" xfId="0" applyFont="1" applyFill="1" applyBorder="1" applyAlignment="1">
      <alignment horizontal="center" vertical="center"/>
    </xf>
    <xf numFmtId="2" fontId="31" fillId="5" borderId="3" xfId="0" applyNumberFormat="1" applyFont="1" applyFill="1" applyBorder="1" applyAlignment="1">
      <alignment horizontal="center" vertical="center"/>
    </xf>
    <xf numFmtId="4" fontId="31" fillId="5" borderId="3" xfId="0" applyNumberFormat="1" applyFont="1" applyFill="1" applyBorder="1" applyAlignment="1">
      <alignment horizontal="right" vertical="center"/>
    </xf>
    <xf numFmtId="4" fontId="6" fillId="5" borderId="3" xfId="0" applyNumberFormat="1" applyFont="1" applyFill="1" applyBorder="1" applyAlignment="1">
      <alignment horizontal="right" vertical="center"/>
    </xf>
    <xf numFmtId="44" fontId="34" fillId="5" borderId="2" xfId="1" applyFont="1" applyFill="1" applyBorder="1" applyAlignment="1">
      <alignment horizontal="center" vertical="center"/>
    </xf>
    <xf numFmtId="10" fontId="34" fillId="5" borderId="50" xfId="2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9" fontId="15" fillId="5" borderId="3" xfId="2" applyFont="1" applyFill="1" applyBorder="1" applyAlignment="1">
      <alignment horizontal="right" vertical="center"/>
    </xf>
    <xf numFmtId="44" fontId="15" fillId="5" borderId="3" xfId="1" applyFont="1" applyFill="1" applyBorder="1" applyAlignment="1">
      <alignment horizontal="right" vertical="center"/>
    </xf>
    <xf numFmtId="10" fontId="15" fillId="5" borderId="50" xfId="1" applyNumberFormat="1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2000" b="1"/>
              <a:t>PLAN DE TRABAJO</a:t>
            </a:r>
            <a:r>
              <a:rPr lang="es-AR" sz="2000" b="1" baseline="0"/>
              <a:t> MODELO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'PLAN DE TRABAJO Y CURVA'!$I$68:$L$68</c:f>
              <c:strCache>
                <c:ptCount val="4"/>
                <c:pt idx="0">
                  <c:v>MES 1</c:v>
                </c:pt>
                <c:pt idx="1">
                  <c:v>MES 2</c:v>
                </c:pt>
                <c:pt idx="2">
                  <c:v>MES 3</c:v>
                </c:pt>
                <c:pt idx="3">
                  <c:v>MES 4</c:v>
                </c:pt>
              </c:strCache>
            </c:strRef>
          </c:cat>
          <c:val>
            <c:numRef>
              <c:f>'PLAN DE TRABAJO Y CURVA'!$I$70:$L$70</c:f>
              <c:numCache>
                <c:formatCode>0.0000%</c:formatCode>
                <c:ptCount val="4"/>
                <c:pt idx="0">
                  <c:v>0.22857142857142856</c:v>
                </c:pt>
                <c:pt idx="1">
                  <c:v>0.43571428571428572</c:v>
                </c:pt>
                <c:pt idx="2">
                  <c:v>0.72857142857142865</c:v>
                </c:pt>
                <c:pt idx="3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1C3-4B60-A3F9-BFC14126C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531120"/>
        <c:axId val="714524048"/>
      </c:lineChart>
      <c:catAx>
        <c:axId val="71453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714524048"/>
        <c:crosses val="autoZero"/>
        <c:auto val="1"/>
        <c:lblAlgn val="ctr"/>
        <c:lblOffset val="100"/>
        <c:noMultiLvlLbl val="0"/>
      </c:catAx>
      <c:valAx>
        <c:axId val="7145240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714531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2000" b="1"/>
              <a:t>CURVA</a:t>
            </a:r>
            <a:r>
              <a:rPr lang="es-AR" sz="2000" b="1" baseline="0"/>
              <a:t> DE INVERSION MODELO</a:t>
            </a:r>
            <a:endParaRPr lang="es-AR" sz="2000" b="1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'PLAN DE TRABAJO Y CURVA'!$I$68:$N$68</c:f>
              <c:strCache>
                <c:ptCount val="4"/>
                <c:pt idx="0">
                  <c:v>MES 1</c:v>
                </c:pt>
                <c:pt idx="1">
                  <c:v>MES 2</c:v>
                </c:pt>
                <c:pt idx="2">
                  <c:v>MES 3</c:v>
                </c:pt>
                <c:pt idx="3">
                  <c:v>MES 4</c:v>
                </c:pt>
              </c:strCache>
            </c:strRef>
          </c:cat>
          <c:val>
            <c:numRef>
              <c:f>'PLAN DE TRABAJO Y CURVA'!$I$73:$N$73</c:f>
              <c:numCache>
                <c:formatCode>_-"$"\ * #,##0.000_-;\-"$"\ * #,##0.000_-;_-"$"\ * "-"??_-;_-@_-</c:formatCode>
                <c:ptCount val="4"/>
                <c:pt idx="0">
                  <c:v>2400</c:v>
                </c:pt>
                <c:pt idx="1">
                  <c:v>4575</c:v>
                </c:pt>
                <c:pt idx="2">
                  <c:v>7650</c:v>
                </c:pt>
                <c:pt idx="3">
                  <c:v>10500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76-48EE-8601-309C06149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396288"/>
        <c:axId val="613400640"/>
      </c:lineChart>
      <c:catAx>
        <c:axId val="61339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613400640"/>
        <c:crosses val="autoZero"/>
        <c:auto val="1"/>
        <c:lblAlgn val="ctr"/>
        <c:lblOffset val="100"/>
        <c:noMultiLvlLbl val="0"/>
      </c:catAx>
      <c:valAx>
        <c:axId val="61340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\ * #,##0.000_-;\-&quot;$&quot;\ * #,##0.000_-;_-&quot;$&quot;\ * &quot;-&quot;??_-;_-@_-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AR"/>
          </a:p>
        </c:txPr>
        <c:crossAx val="613396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140805</xdr:colOff>
      <xdr:row>0</xdr:row>
      <xdr:rowOff>41413</xdr:rowOff>
    </xdr:from>
    <xdr:to>
      <xdr:col>7</xdr:col>
      <xdr:colOff>57979</xdr:colOff>
      <xdr:row>2</xdr:row>
      <xdr:rowOff>115393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3205" y="41413"/>
          <a:ext cx="2260324" cy="4835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114300</xdr:rowOff>
    </xdr:from>
    <xdr:to>
      <xdr:col>2</xdr:col>
      <xdr:colOff>3180484</xdr:colOff>
      <xdr:row>0</xdr:row>
      <xdr:rowOff>771525</xdr:rowOff>
    </xdr:to>
    <xdr:pic>
      <xdr:nvPicPr>
        <xdr:cNvPr id="3095" name="Imagen 1" descr="C:\Users\astrack\AppData\Local\Microsoft\Windows\Temporary Internet Files\Content.Outlook\SFQTO9LX\Logo TAO (002).jpg">
          <a:extLst>
            <a:ext uri="{FF2B5EF4-FFF2-40B4-BE49-F238E27FC236}">
              <a16:creationId xmlns="" xmlns:a16="http://schemas.microsoft.com/office/drawing/2014/main" id="{00000000-0008-0000-0200-00001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14300"/>
          <a:ext cx="33432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73</xdr:row>
      <xdr:rowOff>171450</xdr:rowOff>
    </xdr:from>
    <xdr:to>
      <xdr:col>5</xdr:col>
      <xdr:colOff>571500</xdr:colOff>
      <xdr:row>102</xdr:row>
      <xdr:rowOff>66675</xdr:rowOff>
    </xdr:to>
    <xdr:graphicFrame macro="">
      <xdr:nvGraphicFramePr>
        <xdr:cNvPr id="3096" name="Gráfico 4">
          <a:extLst>
            <a:ext uri="{FF2B5EF4-FFF2-40B4-BE49-F238E27FC236}">
              <a16:creationId xmlns="" xmlns:a16="http://schemas.microsoft.com/office/drawing/2014/main" id="{00000000-0008-0000-0200-000018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1209675</xdr:colOff>
      <xdr:row>74</xdr:row>
      <xdr:rowOff>19050</xdr:rowOff>
    </xdr:from>
    <xdr:to>
      <xdr:col>14</xdr:col>
      <xdr:colOff>1228725</xdr:colOff>
      <xdr:row>103</xdr:row>
      <xdr:rowOff>0</xdr:rowOff>
    </xdr:to>
    <xdr:graphicFrame macro="">
      <xdr:nvGraphicFramePr>
        <xdr:cNvPr id="3097" name="Gráfico 5">
          <a:extLst>
            <a:ext uri="{FF2B5EF4-FFF2-40B4-BE49-F238E27FC236}">
              <a16:creationId xmlns="" xmlns:a16="http://schemas.microsoft.com/office/drawing/2014/main" id="{00000000-0008-0000-0200-000019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2"/>
  <sheetViews>
    <sheetView tabSelected="1" zoomScaleNormal="100" workbookViewId="0">
      <selection activeCell="A58" sqref="A58:H58"/>
    </sheetView>
  </sheetViews>
  <sheetFormatPr baseColWidth="10" defaultRowHeight="15" x14ac:dyDescent="0.25"/>
  <cols>
    <col min="1" max="1" width="9.85546875" style="124" customWidth="1"/>
    <col min="2" max="2" width="69.140625" style="51" bestFit="1" customWidth="1"/>
    <col min="3" max="3" width="8.85546875" style="51" customWidth="1"/>
    <col min="4" max="4" width="14.42578125" style="106" bestFit="1" customWidth="1"/>
    <col min="5" max="5" width="14.28515625" style="104" hidden="1" customWidth="1"/>
    <col min="6" max="6" width="17.140625" style="104" bestFit="1" customWidth="1"/>
    <col min="7" max="7" width="18" style="105" bestFit="1" customWidth="1"/>
    <col min="8" max="8" width="10.5703125" style="140" bestFit="1" customWidth="1"/>
    <col min="9" max="252" width="11.42578125" style="51"/>
    <col min="253" max="253" width="9.85546875" style="51" customWidth="1"/>
    <col min="254" max="254" width="69.140625" style="51" bestFit="1" customWidth="1"/>
    <col min="255" max="255" width="8.85546875" style="51" customWidth="1"/>
    <col min="256" max="256" width="8.85546875" style="51" bestFit="1" customWidth="1"/>
    <col min="257" max="257" width="11.140625" style="51" bestFit="1" customWidth="1"/>
    <col min="258" max="258" width="14.140625" style="51" bestFit="1" customWidth="1"/>
    <col min="259" max="259" width="17.7109375" style="51" bestFit="1" customWidth="1"/>
    <col min="260" max="260" width="7.85546875" style="51" customWidth="1"/>
    <col min="261" max="261" width="16.28515625" style="51" customWidth="1"/>
    <col min="262" max="262" width="4" style="51" bestFit="1" customWidth="1"/>
    <col min="263" max="263" width="7.28515625" style="51" customWidth="1"/>
    <col min="264" max="508" width="11.42578125" style="51"/>
    <col min="509" max="509" width="9.85546875" style="51" customWidth="1"/>
    <col min="510" max="510" width="69.140625" style="51" bestFit="1" customWidth="1"/>
    <col min="511" max="511" width="8.85546875" style="51" customWidth="1"/>
    <col min="512" max="512" width="8.85546875" style="51" bestFit="1" customWidth="1"/>
    <col min="513" max="513" width="11.140625" style="51" bestFit="1" customWidth="1"/>
    <col min="514" max="514" width="14.140625" style="51" bestFit="1" customWidth="1"/>
    <col min="515" max="515" width="17.7109375" style="51" bestFit="1" customWidth="1"/>
    <col min="516" max="516" width="7.85546875" style="51" customWidth="1"/>
    <col min="517" max="517" width="16.28515625" style="51" customWidth="1"/>
    <col min="518" max="518" width="4" style="51" bestFit="1" customWidth="1"/>
    <col min="519" max="519" width="7.28515625" style="51" customWidth="1"/>
    <col min="520" max="764" width="11.42578125" style="51"/>
    <col min="765" max="765" width="9.85546875" style="51" customWidth="1"/>
    <col min="766" max="766" width="69.140625" style="51" bestFit="1" customWidth="1"/>
    <col min="767" max="767" width="8.85546875" style="51" customWidth="1"/>
    <col min="768" max="768" width="8.85546875" style="51" bestFit="1" customWidth="1"/>
    <col min="769" max="769" width="11.140625" style="51" bestFit="1" customWidth="1"/>
    <col min="770" max="770" width="14.140625" style="51" bestFit="1" customWidth="1"/>
    <col min="771" max="771" width="17.7109375" style="51" bestFit="1" customWidth="1"/>
    <col min="772" max="772" width="7.85546875" style="51" customWidth="1"/>
    <col min="773" max="773" width="16.28515625" style="51" customWidth="1"/>
    <col min="774" max="774" width="4" style="51" bestFit="1" customWidth="1"/>
    <col min="775" max="775" width="7.28515625" style="51" customWidth="1"/>
    <col min="776" max="1020" width="11.42578125" style="51"/>
    <col min="1021" max="1021" width="9.85546875" style="51" customWidth="1"/>
    <col min="1022" max="1022" width="69.140625" style="51" bestFit="1" customWidth="1"/>
    <col min="1023" max="1023" width="8.85546875" style="51" customWidth="1"/>
    <col min="1024" max="1024" width="8.85546875" style="51" bestFit="1" customWidth="1"/>
    <col min="1025" max="1025" width="11.140625" style="51" bestFit="1" customWidth="1"/>
    <col min="1026" max="1026" width="14.140625" style="51" bestFit="1" customWidth="1"/>
    <col min="1027" max="1027" width="17.7109375" style="51" bestFit="1" customWidth="1"/>
    <col min="1028" max="1028" width="7.85546875" style="51" customWidth="1"/>
    <col min="1029" max="1029" width="16.28515625" style="51" customWidth="1"/>
    <col min="1030" max="1030" width="4" style="51" bestFit="1" customWidth="1"/>
    <col min="1031" max="1031" width="7.28515625" style="51" customWidth="1"/>
    <col min="1032" max="1276" width="11.42578125" style="51"/>
    <col min="1277" max="1277" width="9.85546875" style="51" customWidth="1"/>
    <col min="1278" max="1278" width="69.140625" style="51" bestFit="1" customWidth="1"/>
    <col min="1279" max="1279" width="8.85546875" style="51" customWidth="1"/>
    <col min="1280" max="1280" width="8.85546875" style="51" bestFit="1" customWidth="1"/>
    <col min="1281" max="1281" width="11.140625" style="51" bestFit="1" customWidth="1"/>
    <col min="1282" max="1282" width="14.140625" style="51" bestFit="1" customWidth="1"/>
    <col min="1283" max="1283" width="17.7109375" style="51" bestFit="1" customWidth="1"/>
    <col min="1284" max="1284" width="7.85546875" style="51" customWidth="1"/>
    <col min="1285" max="1285" width="16.28515625" style="51" customWidth="1"/>
    <col min="1286" max="1286" width="4" style="51" bestFit="1" customWidth="1"/>
    <col min="1287" max="1287" width="7.28515625" style="51" customWidth="1"/>
    <col min="1288" max="1532" width="11.42578125" style="51"/>
    <col min="1533" max="1533" width="9.85546875" style="51" customWidth="1"/>
    <col min="1534" max="1534" width="69.140625" style="51" bestFit="1" customWidth="1"/>
    <col min="1535" max="1535" width="8.85546875" style="51" customWidth="1"/>
    <col min="1536" max="1536" width="8.85546875" style="51" bestFit="1" customWidth="1"/>
    <col min="1537" max="1537" width="11.140625" style="51" bestFit="1" customWidth="1"/>
    <col min="1538" max="1538" width="14.140625" style="51" bestFit="1" customWidth="1"/>
    <col min="1539" max="1539" width="17.7109375" style="51" bestFit="1" customWidth="1"/>
    <col min="1540" max="1540" width="7.85546875" style="51" customWidth="1"/>
    <col min="1541" max="1541" width="16.28515625" style="51" customWidth="1"/>
    <col min="1542" max="1542" width="4" style="51" bestFit="1" customWidth="1"/>
    <col min="1543" max="1543" width="7.28515625" style="51" customWidth="1"/>
    <col min="1544" max="1788" width="11.42578125" style="51"/>
    <col min="1789" max="1789" width="9.85546875" style="51" customWidth="1"/>
    <col min="1790" max="1790" width="69.140625" style="51" bestFit="1" customWidth="1"/>
    <col min="1791" max="1791" width="8.85546875" style="51" customWidth="1"/>
    <col min="1792" max="1792" width="8.85546875" style="51" bestFit="1" customWidth="1"/>
    <col min="1793" max="1793" width="11.140625" style="51" bestFit="1" customWidth="1"/>
    <col min="1794" max="1794" width="14.140625" style="51" bestFit="1" customWidth="1"/>
    <col min="1795" max="1795" width="17.7109375" style="51" bestFit="1" customWidth="1"/>
    <col min="1796" max="1796" width="7.85546875" style="51" customWidth="1"/>
    <col min="1797" max="1797" width="16.28515625" style="51" customWidth="1"/>
    <col min="1798" max="1798" width="4" style="51" bestFit="1" customWidth="1"/>
    <col min="1799" max="1799" width="7.28515625" style="51" customWidth="1"/>
    <col min="1800" max="2044" width="11.42578125" style="51"/>
    <col min="2045" max="2045" width="9.85546875" style="51" customWidth="1"/>
    <col min="2046" max="2046" width="69.140625" style="51" bestFit="1" customWidth="1"/>
    <col min="2047" max="2047" width="8.85546875" style="51" customWidth="1"/>
    <col min="2048" max="2048" width="8.85546875" style="51" bestFit="1" customWidth="1"/>
    <col min="2049" max="2049" width="11.140625" style="51" bestFit="1" customWidth="1"/>
    <col min="2050" max="2050" width="14.140625" style="51" bestFit="1" customWidth="1"/>
    <col min="2051" max="2051" width="17.7109375" style="51" bestFit="1" customWidth="1"/>
    <col min="2052" max="2052" width="7.85546875" style="51" customWidth="1"/>
    <col min="2053" max="2053" width="16.28515625" style="51" customWidth="1"/>
    <col min="2054" max="2054" width="4" style="51" bestFit="1" customWidth="1"/>
    <col min="2055" max="2055" width="7.28515625" style="51" customWidth="1"/>
    <col min="2056" max="2300" width="11.42578125" style="51"/>
    <col min="2301" max="2301" width="9.85546875" style="51" customWidth="1"/>
    <col min="2302" max="2302" width="69.140625" style="51" bestFit="1" customWidth="1"/>
    <col min="2303" max="2303" width="8.85546875" style="51" customWidth="1"/>
    <col min="2304" max="2304" width="8.85546875" style="51" bestFit="1" customWidth="1"/>
    <col min="2305" max="2305" width="11.140625" style="51" bestFit="1" customWidth="1"/>
    <col min="2306" max="2306" width="14.140625" style="51" bestFit="1" customWidth="1"/>
    <col min="2307" max="2307" width="17.7109375" style="51" bestFit="1" customWidth="1"/>
    <col min="2308" max="2308" width="7.85546875" style="51" customWidth="1"/>
    <col min="2309" max="2309" width="16.28515625" style="51" customWidth="1"/>
    <col min="2310" max="2310" width="4" style="51" bestFit="1" customWidth="1"/>
    <col min="2311" max="2311" width="7.28515625" style="51" customWidth="1"/>
    <col min="2312" max="2556" width="11.42578125" style="51"/>
    <col min="2557" max="2557" width="9.85546875" style="51" customWidth="1"/>
    <col min="2558" max="2558" width="69.140625" style="51" bestFit="1" customWidth="1"/>
    <col min="2559" max="2559" width="8.85546875" style="51" customWidth="1"/>
    <col min="2560" max="2560" width="8.85546875" style="51" bestFit="1" customWidth="1"/>
    <col min="2561" max="2561" width="11.140625" style="51" bestFit="1" customWidth="1"/>
    <col min="2562" max="2562" width="14.140625" style="51" bestFit="1" customWidth="1"/>
    <col min="2563" max="2563" width="17.7109375" style="51" bestFit="1" customWidth="1"/>
    <col min="2564" max="2564" width="7.85546875" style="51" customWidth="1"/>
    <col min="2565" max="2565" width="16.28515625" style="51" customWidth="1"/>
    <col min="2566" max="2566" width="4" style="51" bestFit="1" customWidth="1"/>
    <col min="2567" max="2567" width="7.28515625" style="51" customWidth="1"/>
    <col min="2568" max="2812" width="11.42578125" style="51"/>
    <col min="2813" max="2813" width="9.85546875" style="51" customWidth="1"/>
    <col min="2814" max="2814" width="69.140625" style="51" bestFit="1" customWidth="1"/>
    <col min="2815" max="2815" width="8.85546875" style="51" customWidth="1"/>
    <col min="2816" max="2816" width="8.85546875" style="51" bestFit="1" customWidth="1"/>
    <col min="2817" max="2817" width="11.140625" style="51" bestFit="1" customWidth="1"/>
    <col min="2818" max="2818" width="14.140625" style="51" bestFit="1" customWidth="1"/>
    <col min="2819" max="2819" width="17.7109375" style="51" bestFit="1" customWidth="1"/>
    <col min="2820" max="2820" width="7.85546875" style="51" customWidth="1"/>
    <col min="2821" max="2821" width="16.28515625" style="51" customWidth="1"/>
    <col min="2822" max="2822" width="4" style="51" bestFit="1" customWidth="1"/>
    <col min="2823" max="2823" width="7.28515625" style="51" customWidth="1"/>
    <col min="2824" max="3068" width="11.42578125" style="51"/>
    <col min="3069" max="3069" width="9.85546875" style="51" customWidth="1"/>
    <col min="3070" max="3070" width="69.140625" style="51" bestFit="1" customWidth="1"/>
    <col min="3071" max="3071" width="8.85546875" style="51" customWidth="1"/>
    <col min="3072" max="3072" width="8.85546875" style="51" bestFit="1" customWidth="1"/>
    <col min="3073" max="3073" width="11.140625" style="51" bestFit="1" customWidth="1"/>
    <col min="3074" max="3074" width="14.140625" style="51" bestFit="1" customWidth="1"/>
    <col min="3075" max="3075" width="17.7109375" style="51" bestFit="1" customWidth="1"/>
    <col min="3076" max="3076" width="7.85546875" style="51" customWidth="1"/>
    <col min="3077" max="3077" width="16.28515625" style="51" customWidth="1"/>
    <col min="3078" max="3078" width="4" style="51" bestFit="1" customWidth="1"/>
    <col min="3079" max="3079" width="7.28515625" style="51" customWidth="1"/>
    <col min="3080" max="3324" width="11.42578125" style="51"/>
    <col min="3325" max="3325" width="9.85546875" style="51" customWidth="1"/>
    <col min="3326" max="3326" width="69.140625" style="51" bestFit="1" customWidth="1"/>
    <col min="3327" max="3327" width="8.85546875" style="51" customWidth="1"/>
    <col min="3328" max="3328" width="8.85546875" style="51" bestFit="1" customWidth="1"/>
    <col min="3329" max="3329" width="11.140625" style="51" bestFit="1" customWidth="1"/>
    <col min="3330" max="3330" width="14.140625" style="51" bestFit="1" customWidth="1"/>
    <col min="3331" max="3331" width="17.7109375" style="51" bestFit="1" customWidth="1"/>
    <col min="3332" max="3332" width="7.85546875" style="51" customWidth="1"/>
    <col min="3333" max="3333" width="16.28515625" style="51" customWidth="1"/>
    <col min="3334" max="3334" width="4" style="51" bestFit="1" customWidth="1"/>
    <col min="3335" max="3335" width="7.28515625" style="51" customWidth="1"/>
    <col min="3336" max="3580" width="11.42578125" style="51"/>
    <col min="3581" max="3581" width="9.85546875" style="51" customWidth="1"/>
    <col min="3582" max="3582" width="69.140625" style="51" bestFit="1" customWidth="1"/>
    <col min="3583" max="3583" width="8.85546875" style="51" customWidth="1"/>
    <col min="3584" max="3584" width="8.85546875" style="51" bestFit="1" customWidth="1"/>
    <col min="3585" max="3585" width="11.140625" style="51" bestFit="1" customWidth="1"/>
    <col min="3586" max="3586" width="14.140625" style="51" bestFit="1" customWidth="1"/>
    <col min="3587" max="3587" width="17.7109375" style="51" bestFit="1" customWidth="1"/>
    <col min="3588" max="3588" width="7.85546875" style="51" customWidth="1"/>
    <col min="3589" max="3589" width="16.28515625" style="51" customWidth="1"/>
    <col min="3590" max="3590" width="4" style="51" bestFit="1" customWidth="1"/>
    <col min="3591" max="3591" width="7.28515625" style="51" customWidth="1"/>
    <col min="3592" max="3836" width="11.42578125" style="51"/>
    <col min="3837" max="3837" width="9.85546875" style="51" customWidth="1"/>
    <col min="3838" max="3838" width="69.140625" style="51" bestFit="1" customWidth="1"/>
    <col min="3839" max="3839" width="8.85546875" style="51" customWidth="1"/>
    <col min="3840" max="3840" width="8.85546875" style="51" bestFit="1" customWidth="1"/>
    <col min="3841" max="3841" width="11.140625" style="51" bestFit="1" customWidth="1"/>
    <col min="3842" max="3842" width="14.140625" style="51" bestFit="1" customWidth="1"/>
    <col min="3843" max="3843" width="17.7109375" style="51" bestFit="1" customWidth="1"/>
    <col min="3844" max="3844" width="7.85546875" style="51" customWidth="1"/>
    <col min="3845" max="3845" width="16.28515625" style="51" customWidth="1"/>
    <col min="3846" max="3846" width="4" style="51" bestFit="1" customWidth="1"/>
    <col min="3847" max="3847" width="7.28515625" style="51" customWidth="1"/>
    <col min="3848" max="4092" width="11.42578125" style="51"/>
    <col min="4093" max="4093" width="9.85546875" style="51" customWidth="1"/>
    <col min="4094" max="4094" width="69.140625" style="51" bestFit="1" customWidth="1"/>
    <col min="4095" max="4095" width="8.85546875" style="51" customWidth="1"/>
    <col min="4096" max="4096" width="8.85546875" style="51" bestFit="1" customWidth="1"/>
    <col min="4097" max="4097" width="11.140625" style="51" bestFit="1" customWidth="1"/>
    <col min="4098" max="4098" width="14.140625" style="51" bestFit="1" customWidth="1"/>
    <col min="4099" max="4099" width="17.7109375" style="51" bestFit="1" customWidth="1"/>
    <col min="4100" max="4100" width="7.85546875" style="51" customWidth="1"/>
    <col min="4101" max="4101" width="16.28515625" style="51" customWidth="1"/>
    <col min="4102" max="4102" width="4" style="51" bestFit="1" customWidth="1"/>
    <col min="4103" max="4103" width="7.28515625" style="51" customWidth="1"/>
    <col min="4104" max="4348" width="11.42578125" style="51"/>
    <col min="4349" max="4349" width="9.85546875" style="51" customWidth="1"/>
    <col min="4350" max="4350" width="69.140625" style="51" bestFit="1" customWidth="1"/>
    <col min="4351" max="4351" width="8.85546875" style="51" customWidth="1"/>
    <col min="4352" max="4352" width="8.85546875" style="51" bestFit="1" customWidth="1"/>
    <col min="4353" max="4353" width="11.140625" style="51" bestFit="1" customWidth="1"/>
    <col min="4354" max="4354" width="14.140625" style="51" bestFit="1" customWidth="1"/>
    <col min="4355" max="4355" width="17.7109375" style="51" bestFit="1" customWidth="1"/>
    <col min="4356" max="4356" width="7.85546875" style="51" customWidth="1"/>
    <col min="4357" max="4357" width="16.28515625" style="51" customWidth="1"/>
    <col min="4358" max="4358" width="4" style="51" bestFit="1" customWidth="1"/>
    <col min="4359" max="4359" width="7.28515625" style="51" customWidth="1"/>
    <col min="4360" max="4604" width="11.42578125" style="51"/>
    <col min="4605" max="4605" width="9.85546875" style="51" customWidth="1"/>
    <col min="4606" max="4606" width="69.140625" style="51" bestFit="1" customWidth="1"/>
    <col min="4607" max="4607" width="8.85546875" style="51" customWidth="1"/>
    <col min="4608" max="4608" width="8.85546875" style="51" bestFit="1" customWidth="1"/>
    <col min="4609" max="4609" width="11.140625" style="51" bestFit="1" customWidth="1"/>
    <col min="4610" max="4610" width="14.140625" style="51" bestFit="1" customWidth="1"/>
    <col min="4611" max="4611" width="17.7109375" style="51" bestFit="1" customWidth="1"/>
    <col min="4612" max="4612" width="7.85546875" style="51" customWidth="1"/>
    <col min="4613" max="4613" width="16.28515625" style="51" customWidth="1"/>
    <col min="4614" max="4614" width="4" style="51" bestFit="1" customWidth="1"/>
    <col min="4615" max="4615" width="7.28515625" style="51" customWidth="1"/>
    <col min="4616" max="4860" width="11.42578125" style="51"/>
    <col min="4861" max="4861" width="9.85546875" style="51" customWidth="1"/>
    <col min="4862" max="4862" width="69.140625" style="51" bestFit="1" customWidth="1"/>
    <col min="4863" max="4863" width="8.85546875" style="51" customWidth="1"/>
    <col min="4864" max="4864" width="8.85546875" style="51" bestFit="1" customWidth="1"/>
    <col min="4865" max="4865" width="11.140625" style="51" bestFit="1" customWidth="1"/>
    <col min="4866" max="4866" width="14.140625" style="51" bestFit="1" customWidth="1"/>
    <col min="4867" max="4867" width="17.7109375" style="51" bestFit="1" customWidth="1"/>
    <col min="4868" max="4868" width="7.85546875" style="51" customWidth="1"/>
    <col min="4869" max="4869" width="16.28515625" style="51" customWidth="1"/>
    <col min="4870" max="4870" width="4" style="51" bestFit="1" customWidth="1"/>
    <col min="4871" max="4871" width="7.28515625" style="51" customWidth="1"/>
    <col min="4872" max="5116" width="11.42578125" style="51"/>
    <col min="5117" max="5117" width="9.85546875" style="51" customWidth="1"/>
    <col min="5118" max="5118" width="69.140625" style="51" bestFit="1" customWidth="1"/>
    <col min="5119" max="5119" width="8.85546875" style="51" customWidth="1"/>
    <col min="5120" max="5120" width="8.85546875" style="51" bestFit="1" customWidth="1"/>
    <col min="5121" max="5121" width="11.140625" style="51" bestFit="1" customWidth="1"/>
    <col min="5122" max="5122" width="14.140625" style="51" bestFit="1" customWidth="1"/>
    <col min="5123" max="5123" width="17.7109375" style="51" bestFit="1" customWidth="1"/>
    <col min="5124" max="5124" width="7.85546875" style="51" customWidth="1"/>
    <col min="5125" max="5125" width="16.28515625" style="51" customWidth="1"/>
    <col min="5126" max="5126" width="4" style="51" bestFit="1" customWidth="1"/>
    <col min="5127" max="5127" width="7.28515625" style="51" customWidth="1"/>
    <col min="5128" max="5372" width="11.42578125" style="51"/>
    <col min="5373" max="5373" width="9.85546875" style="51" customWidth="1"/>
    <col min="5374" max="5374" width="69.140625" style="51" bestFit="1" customWidth="1"/>
    <col min="5375" max="5375" width="8.85546875" style="51" customWidth="1"/>
    <col min="5376" max="5376" width="8.85546875" style="51" bestFit="1" customWidth="1"/>
    <col min="5377" max="5377" width="11.140625" style="51" bestFit="1" customWidth="1"/>
    <col min="5378" max="5378" width="14.140625" style="51" bestFit="1" customWidth="1"/>
    <col min="5379" max="5379" width="17.7109375" style="51" bestFit="1" customWidth="1"/>
    <col min="5380" max="5380" width="7.85546875" style="51" customWidth="1"/>
    <col min="5381" max="5381" width="16.28515625" style="51" customWidth="1"/>
    <col min="5382" max="5382" width="4" style="51" bestFit="1" customWidth="1"/>
    <col min="5383" max="5383" width="7.28515625" style="51" customWidth="1"/>
    <col min="5384" max="5628" width="11.42578125" style="51"/>
    <col min="5629" max="5629" width="9.85546875" style="51" customWidth="1"/>
    <col min="5630" max="5630" width="69.140625" style="51" bestFit="1" customWidth="1"/>
    <col min="5631" max="5631" width="8.85546875" style="51" customWidth="1"/>
    <col min="5632" max="5632" width="8.85546875" style="51" bestFit="1" customWidth="1"/>
    <col min="5633" max="5633" width="11.140625" style="51" bestFit="1" customWidth="1"/>
    <col min="5634" max="5634" width="14.140625" style="51" bestFit="1" customWidth="1"/>
    <col min="5635" max="5635" width="17.7109375" style="51" bestFit="1" customWidth="1"/>
    <col min="5636" max="5636" width="7.85546875" style="51" customWidth="1"/>
    <col min="5637" max="5637" width="16.28515625" style="51" customWidth="1"/>
    <col min="5638" max="5638" width="4" style="51" bestFit="1" customWidth="1"/>
    <col min="5639" max="5639" width="7.28515625" style="51" customWidth="1"/>
    <col min="5640" max="5884" width="11.42578125" style="51"/>
    <col min="5885" max="5885" width="9.85546875" style="51" customWidth="1"/>
    <col min="5886" max="5886" width="69.140625" style="51" bestFit="1" customWidth="1"/>
    <col min="5887" max="5887" width="8.85546875" style="51" customWidth="1"/>
    <col min="5888" max="5888" width="8.85546875" style="51" bestFit="1" customWidth="1"/>
    <col min="5889" max="5889" width="11.140625" style="51" bestFit="1" customWidth="1"/>
    <col min="5890" max="5890" width="14.140625" style="51" bestFit="1" customWidth="1"/>
    <col min="5891" max="5891" width="17.7109375" style="51" bestFit="1" customWidth="1"/>
    <col min="5892" max="5892" width="7.85546875" style="51" customWidth="1"/>
    <col min="5893" max="5893" width="16.28515625" style="51" customWidth="1"/>
    <col min="5894" max="5894" width="4" style="51" bestFit="1" customWidth="1"/>
    <col min="5895" max="5895" width="7.28515625" style="51" customWidth="1"/>
    <col min="5896" max="6140" width="11.42578125" style="51"/>
    <col min="6141" max="6141" width="9.85546875" style="51" customWidth="1"/>
    <col min="6142" max="6142" width="69.140625" style="51" bestFit="1" customWidth="1"/>
    <col min="6143" max="6143" width="8.85546875" style="51" customWidth="1"/>
    <col min="6144" max="6144" width="8.85546875" style="51" bestFit="1" customWidth="1"/>
    <col min="6145" max="6145" width="11.140625" style="51" bestFit="1" customWidth="1"/>
    <col min="6146" max="6146" width="14.140625" style="51" bestFit="1" customWidth="1"/>
    <col min="6147" max="6147" width="17.7109375" style="51" bestFit="1" customWidth="1"/>
    <col min="6148" max="6148" width="7.85546875" style="51" customWidth="1"/>
    <col min="6149" max="6149" width="16.28515625" style="51" customWidth="1"/>
    <col min="6150" max="6150" width="4" style="51" bestFit="1" customWidth="1"/>
    <col min="6151" max="6151" width="7.28515625" style="51" customWidth="1"/>
    <col min="6152" max="6396" width="11.42578125" style="51"/>
    <col min="6397" max="6397" width="9.85546875" style="51" customWidth="1"/>
    <col min="6398" max="6398" width="69.140625" style="51" bestFit="1" customWidth="1"/>
    <col min="6399" max="6399" width="8.85546875" style="51" customWidth="1"/>
    <col min="6400" max="6400" width="8.85546875" style="51" bestFit="1" customWidth="1"/>
    <col min="6401" max="6401" width="11.140625" style="51" bestFit="1" customWidth="1"/>
    <col min="6402" max="6402" width="14.140625" style="51" bestFit="1" customWidth="1"/>
    <col min="6403" max="6403" width="17.7109375" style="51" bestFit="1" customWidth="1"/>
    <col min="6404" max="6404" width="7.85546875" style="51" customWidth="1"/>
    <col min="6405" max="6405" width="16.28515625" style="51" customWidth="1"/>
    <col min="6406" max="6406" width="4" style="51" bestFit="1" customWidth="1"/>
    <col min="6407" max="6407" width="7.28515625" style="51" customWidth="1"/>
    <col min="6408" max="6652" width="11.42578125" style="51"/>
    <col min="6653" max="6653" width="9.85546875" style="51" customWidth="1"/>
    <col min="6654" max="6654" width="69.140625" style="51" bestFit="1" customWidth="1"/>
    <col min="6655" max="6655" width="8.85546875" style="51" customWidth="1"/>
    <col min="6656" max="6656" width="8.85546875" style="51" bestFit="1" customWidth="1"/>
    <col min="6657" max="6657" width="11.140625" style="51" bestFit="1" customWidth="1"/>
    <col min="6658" max="6658" width="14.140625" style="51" bestFit="1" customWidth="1"/>
    <col min="6659" max="6659" width="17.7109375" style="51" bestFit="1" customWidth="1"/>
    <col min="6660" max="6660" width="7.85546875" style="51" customWidth="1"/>
    <col min="6661" max="6661" width="16.28515625" style="51" customWidth="1"/>
    <col min="6662" max="6662" width="4" style="51" bestFit="1" customWidth="1"/>
    <col min="6663" max="6663" width="7.28515625" style="51" customWidth="1"/>
    <col min="6664" max="6908" width="11.42578125" style="51"/>
    <col min="6909" max="6909" width="9.85546875" style="51" customWidth="1"/>
    <col min="6910" max="6910" width="69.140625" style="51" bestFit="1" customWidth="1"/>
    <col min="6911" max="6911" width="8.85546875" style="51" customWidth="1"/>
    <col min="6912" max="6912" width="8.85546875" style="51" bestFit="1" customWidth="1"/>
    <col min="6913" max="6913" width="11.140625" style="51" bestFit="1" customWidth="1"/>
    <col min="6914" max="6914" width="14.140625" style="51" bestFit="1" customWidth="1"/>
    <col min="6915" max="6915" width="17.7109375" style="51" bestFit="1" customWidth="1"/>
    <col min="6916" max="6916" width="7.85546875" style="51" customWidth="1"/>
    <col min="6917" max="6917" width="16.28515625" style="51" customWidth="1"/>
    <col min="6918" max="6918" width="4" style="51" bestFit="1" customWidth="1"/>
    <col min="6919" max="6919" width="7.28515625" style="51" customWidth="1"/>
    <col min="6920" max="7164" width="11.42578125" style="51"/>
    <col min="7165" max="7165" width="9.85546875" style="51" customWidth="1"/>
    <col min="7166" max="7166" width="69.140625" style="51" bestFit="1" customWidth="1"/>
    <col min="7167" max="7167" width="8.85546875" style="51" customWidth="1"/>
    <col min="7168" max="7168" width="8.85546875" style="51" bestFit="1" customWidth="1"/>
    <col min="7169" max="7169" width="11.140625" style="51" bestFit="1" customWidth="1"/>
    <col min="7170" max="7170" width="14.140625" style="51" bestFit="1" customWidth="1"/>
    <col min="7171" max="7171" width="17.7109375" style="51" bestFit="1" customWidth="1"/>
    <col min="7172" max="7172" width="7.85546875" style="51" customWidth="1"/>
    <col min="7173" max="7173" width="16.28515625" style="51" customWidth="1"/>
    <col min="7174" max="7174" width="4" style="51" bestFit="1" customWidth="1"/>
    <col min="7175" max="7175" width="7.28515625" style="51" customWidth="1"/>
    <col min="7176" max="7420" width="11.42578125" style="51"/>
    <col min="7421" max="7421" width="9.85546875" style="51" customWidth="1"/>
    <col min="7422" max="7422" width="69.140625" style="51" bestFit="1" customWidth="1"/>
    <col min="7423" max="7423" width="8.85546875" style="51" customWidth="1"/>
    <col min="7424" max="7424" width="8.85546875" style="51" bestFit="1" customWidth="1"/>
    <col min="7425" max="7425" width="11.140625" style="51" bestFit="1" customWidth="1"/>
    <col min="7426" max="7426" width="14.140625" style="51" bestFit="1" customWidth="1"/>
    <col min="7427" max="7427" width="17.7109375" style="51" bestFit="1" customWidth="1"/>
    <col min="7428" max="7428" width="7.85546875" style="51" customWidth="1"/>
    <col min="7429" max="7429" width="16.28515625" style="51" customWidth="1"/>
    <col min="7430" max="7430" width="4" style="51" bestFit="1" customWidth="1"/>
    <col min="7431" max="7431" width="7.28515625" style="51" customWidth="1"/>
    <col min="7432" max="7676" width="11.42578125" style="51"/>
    <col min="7677" max="7677" width="9.85546875" style="51" customWidth="1"/>
    <col min="7678" max="7678" width="69.140625" style="51" bestFit="1" customWidth="1"/>
    <col min="7679" max="7679" width="8.85546875" style="51" customWidth="1"/>
    <col min="7680" max="7680" width="8.85546875" style="51" bestFit="1" customWidth="1"/>
    <col min="7681" max="7681" width="11.140625" style="51" bestFit="1" customWidth="1"/>
    <col min="7682" max="7682" width="14.140625" style="51" bestFit="1" customWidth="1"/>
    <col min="7683" max="7683" width="17.7109375" style="51" bestFit="1" customWidth="1"/>
    <col min="7684" max="7684" width="7.85546875" style="51" customWidth="1"/>
    <col min="7685" max="7685" width="16.28515625" style="51" customWidth="1"/>
    <col min="7686" max="7686" width="4" style="51" bestFit="1" customWidth="1"/>
    <col min="7687" max="7687" width="7.28515625" style="51" customWidth="1"/>
    <col min="7688" max="7932" width="11.42578125" style="51"/>
    <col min="7933" max="7933" width="9.85546875" style="51" customWidth="1"/>
    <col min="7934" max="7934" width="69.140625" style="51" bestFit="1" customWidth="1"/>
    <col min="7935" max="7935" width="8.85546875" style="51" customWidth="1"/>
    <col min="7936" max="7936" width="8.85546875" style="51" bestFit="1" customWidth="1"/>
    <col min="7937" max="7937" width="11.140625" style="51" bestFit="1" customWidth="1"/>
    <col min="7938" max="7938" width="14.140625" style="51" bestFit="1" customWidth="1"/>
    <col min="7939" max="7939" width="17.7109375" style="51" bestFit="1" customWidth="1"/>
    <col min="7940" max="7940" width="7.85546875" style="51" customWidth="1"/>
    <col min="7941" max="7941" width="16.28515625" style="51" customWidth="1"/>
    <col min="7942" max="7942" width="4" style="51" bestFit="1" customWidth="1"/>
    <col min="7943" max="7943" width="7.28515625" style="51" customWidth="1"/>
    <col min="7944" max="8188" width="11.42578125" style="51"/>
    <col min="8189" max="8189" width="9.85546875" style="51" customWidth="1"/>
    <col min="8190" max="8190" width="69.140625" style="51" bestFit="1" customWidth="1"/>
    <col min="8191" max="8191" width="8.85546875" style="51" customWidth="1"/>
    <col min="8192" max="8192" width="8.85546875" style="51" bestFit="1" customWidth="1"/>
    <col min="8193" max="8193" width="11.140625" style="51" bestFit="1" customWidth="1"/>
    <col min="8194" max="8194" width="14.140625" style="51" bestFit="1" customWidth="1"/>
    <col min="8195" max="8195" width="17.7109375" style="51" bestFit="1" customWidth="1"/>
    <col min="8196" max="8196" width="7.85546875" style="51" customWidth="1"/>
    <col min="8197" max="8197" width="16.28515625" style="51" customWidth="1"/>
    <col min="8198" max="8198" width="4" style="51" bestFit="1" customWidth="1"/>
    <col min="8199" max="8199" width="7.28515625" style="51" customWidth="1"/>
    <col min="8200" max="8444" width="11.42578125" style="51"/>
    <col min="8445" max="8445" width="9.85546875" style="51" customWidth="1"/>
    <col min="8446" max="8446" width="69.140625" style="51" bestFit="1" customWidth="1"/>
    <col min="8447" max="8447" width="8.85546875" style="51" customWidth="1"/>
    <col min="8448" max="8448" width="8.85546875" style="51" bestFit="1" customWidth="1"/>
    <col min="8449" max="8449" width="11.140625" style="51" bestFit="1" customWidth="1"/>
    <col min="8450" max="8450" width="14.140625" style="51" bestFit="1" customWidth="1"/>
    <col min="8451" max="8451" width="17.7109375" style="51" bestFit="1" customWidth="1"/>
    <col min="8452" max="8452" width="7.85546875" style="51" customWidth="1"/>
    <col min="8453" max="8453" width="16.28515625" style="51" customWidth="1"/>
    <col min="8454" max="8454" width="4" style="51" bestFit="1" customWidth="1"/>
    <col min="8455" max="8455" width="7.28515625" style="51" customWidth="1"/>
    <col min="8456" max="8700" width="11.42578125" style="51"/>
    <col min="8701" max="8701" width="9.85546875" style="51" customWidth="1"/>
    <col min="8702" max="8702" width="69.140625" style="51" bestFit="1" customWidth="1"/>
    <col min="8703" max="8703" width="8.85546875" style="51" customWidth="1"/>
    <col min="8704" max="8704" width="8.85546875" style="51" bestFit="1" customWidth="1"/>
    <col min="8705" max="8705" width="11.140625" style="51" bestFit="1" customWidth="1"/>
    <col min="8706" max="8706" width="14.140625" style="51" bestFit="1" customWidth="1"/>
    <col min="8707" max="8707" width="17.7109375" style="51" bestFit="1" customWidth="1"/>
    <col min="8708" max="8708" width="7.85546875" style="51" customWidth="1"/>
    <col min="8709" max="8709" width="16.28515625" style="51" customWidth="1"/>
    <col min="8710" max="8710" width="4" style="51" bestFit="1" customWidth="1"/>
    <col min="8711" max="8711" width="7.28515625" style="51" customWidth="1"/>
    <col min="8712" max="8956" width="11.42578125" style="51"/>
    <col min="8957" max="8957" width="9.85546875" style="51" customWidth="1"/>
    <col min="8958" max="8958" width="69.140625" style="51" bestFit="1" customWidth="1"/>
    <col min="8959" max="8959" width="8.85546875" style="51" customWidth="1"/>
    <col min="8960" max="8960" width="8.85546875" style="51" bestFit="1" customWidth="1"/>
    <col min="8961" max="8961" width="11.140625" style="51" bestFit="1" customWidth="1"/>
    <col min="8962" max="8962" width="14.140625" style="51" bestFit="1" customWidth="1"/>
    <col min="8963" max="8963" width="17.7109375" style="51" bestFit="1" customWidth="1"/>
    <col min="8964" max="8964" width="7.85546875" style="51" customWidth="1"/>
    <col min="8965" max="8965" width="16.28515625" style="51" customWidth="1"/>
    <col min="8966" max="8966" width="4" style="51" bestFit="1" customWidth="1"/>
    <col min="8967" max="8967" width="7.28515625" style="51" customWidth="1"/>
    <col min="8968" max="9212" width="11.42578125" style="51"/>
    <col min="9213" max="9213" width="9.85546875" style="51" customWidth="1"/>
    <col min="9214" max="9214" width="69.140625" style="51" bestFit="1" customWidth="1"/>
    <col min="9215" max="9215" width="8.85546875" style="51" customWidth="1"/>
    <col min="9216" max="9216" width="8.85546875" style="51" bestFit="1" customWidth="1"/>
    <col min="9217" max="9217" width="11.140625" style="51" bestFit="1" customWidth="1"/>
    <col min="9218" max="9218" width="14.140625" style="51" bestFit="1" customWidth="1"/>
    <col min="9219" max="9219" width="17.7109375" style="51" bestFit="1" customWidth="1"/>
    <col min="9220" max="9220" width="7.85546875" style="51" customWidth="1"/>
    <col min="9221" max="9221" width="16.28515625" style="51" customWidth="1"/>
    <col min="9222" max="9222" width="4" style="51" bestFit="1" customWidth="1"/>
    <col min="9223" max="9223" width="7.28515625" style="51" customWidth="1"/>
    <col min="9224" max="9468" width="11.42578125" style="51"/>
    <col min="9469" max="9469" width="9.85546875" style="51" customWidth="1"/>
    <col min="9470" max="9470" width="69.140625" style="51" bestFit="1" customWidth="1"/>
    <col min="9471" max="9471" width="8.85546875" style="51" customWidth="1"/>
    <col min="9472" max="9472" width="8.85546875" style="51" bestFit="1" customWidth="1"/>
    <col min="9473" max="9473" width="11.140625" style="51" bestFit="1" customWidth="1"/>
    <col min="9474" max="9474" width="14.140625" style="51" bestFit="1" customWidth="1"/>
    <col min="9475" max="9475" width="17.7109375" style="51" bestFit="1" customWidth="1"/>
    <col min="9476" max="9476" width="7.85546875" style="51" customWidth="1"/>
    <col min="9477" max="9477" width="16.28515625" style="51" customWidth="1"/>
    <col min="9478" max="9478" width="4" style="51" bestFit="1" customWidth="1"/>
    <col min="9479" max="9479" width="7.28515625" style="51" customWidth="1"/>
    <col min="9480" max="9724" width="11.42578125" style="51"/>
    <col min="9725" max="9725" width="9.85546875" style="51" customWidth="1"/>
    <col min="9726" max="9726" width="69.140625" style="51" bestFit="1" customWidth="1"/>
    <col min="9727" max="9727" width="8.85546875" style="51" customWidth="1"/>
    <col min="9728" max="9728" width="8.85546875" style="51" bestFit="1" customWidth="1"/>
    <col min="9729" max="9729" width="11.140625" style="51" bestFit="1" customWidth="1"/>
    <col min="9730" max="9730" width="14.140625" style="51" bestFit="1" customWidth="1"/>
    <col min="9731" max="9731" width="17.7109375" style="51" bestFit="1" customWidth="1"/>
    <col min="9732" max="9732" width="7.85546875" style="51" customWidth="1"/>
    <col min="9733" max="9733" width="16.28515625" style="51" customWidth="1"/>
    <col min="9734" max="9734" width="4" style="51" bestFit="1" customWidth="1"/>
    <col min="9735" max="9735" width="7.28515625" style="51" customWidth="1"/>
    <col min="9736" max="9980" width="11.42578125" style="51"/>
    <col min="9981" max="9981" width="9.85546875" style="51" customWidth="1"/>
    <col min="9982" max="9982" width="69.140625" style="51" bestFit="1" customWidth="1"/>
    <col min="9983" max="9983" width="8.85546875" style="51" customWidth="1"/>
    <col min="9984" max="9984" width="8.85546875" style="51" bestFit="1" customWidth="1"/>
    <col min="9985" max="9985" width="11.140625" style="51" bestFit="1" customWidth="1"/>
    <col min="9986" max="9986" width="14.140625" style="51" bestFit="1" customWidth="1"/>
    <col min="9987" max="9987" width="17.7109375" style="51" bestFit="1" customWidth="1"/>
    <col min="9988" max="9988" width="7.85546875" style="51" customWidth="1"/>
    <col min="9989" max="9989" width="16.28515625" style="51" customWidth="1"/>
    <col min="9990" max="9990" width="4" style="51" bestFit="1" customWidth="1"/>
    <col min="9991" max="9991" width="7.28515625" style="51" customWidth="1"/>
    <col min="9992" max="10236" width="11.42578125" style="51"/>
    <col min="10237" max="10237" width="9.85546875" style="51" customWidth="1"/>
    <col min="10238" max="10238" width="69.140625" style="51" bestFit="1" customWidth="1"/>
    <col min="10239" max="10239" width="8.85546875" style="51" customWidth="1"/>
    <col min="10240" max="10240" width="8.85546875" style="51" bestFit="1" customWidth="1"/>
    <col min="10241" max="10241" width="11.140625" style="51" bestFit="1" customWidth="1"/>
    <col min="10242" max="10242" width="14.140625" style="51" bestFit="1" customWidth="1"/>
    <col min="10243" max="10243" width="17.7109375" style="51" bestFit="1" customWidth="1"/>
    <col min="10244" max="10244" width="7.85546875" style="51" customWidth="1"/>
    <col min="10245" max="10245" width="16.28515625" style="51" customWidth="1"/>
    <col min="10246" max="10246" width="4" style="51" bestFit="1" customWidth="1"/>
    <col min="10247" max="10247" width="7.28515625" style="51" customWidth="1"/>
    <col min="10248" max="10492" width="11.42578125" style="51"/>
    <col min="10493" max="10493" width="9.85546875" style="51" customWidth="1"/>
    <col min="10494" max="10494" width="69.140625" style="51" bestFit="1" customWidth="1"/>
    <col min="10495" max="10495" width="8.85546875" style="51" customWidth="1"/>
    <col min="10496" max="10496" width="8.85546875" style="51" bestFit="1" customWidth="1"/>
    <col min="10497" max="10497" width="11.140625" style="51" bestFit="1" customWidth="1"/>
    <col min="10498" max="10498" width="14.140625" style="51" bestFit="1" customWidth="1"/>
    <col min="10499" max="10499" width="17.7109375" style="51" bestFit="1" customWidth="1"/>
    <col min="10500" max="10500" width="7.85546875" style="51" customWidth="1"/>
    <col min="10501" max="10501" width="16.28515625" style="51" customWidth="1"/>
    <col min="10502" max="10502" width="4" style="51" bestFit="1" customWidth="1"/>
    <col min="10503" max="10503" width="7.28515625" style="51" customWidth="1"/>
    <col min="10504" max="10748" width="11.42578125" style="51"/>
    <col min="10749" max="10749" width="9.85546875" style="51" customWidth="1"/>
    <col min="10750" max="10750" width="69.140625" style="51" bestFit="1" customWidth="1"/>
    <col min="10751" max="10751" width="8.85546875" style="51" customWidth="1"/>
    <col min="10752" max="10752" width="8.85546875" style="51" bestFit="1" customWidth="1"/>
    <col min="10753" max="10753" width="11.140625" style="51" bestFit="1" customWidth="1"/>
    <col min="10754" max="10754" width="14.140625" style="51" bestFit="1" customWidth="1"/>
    <col min="10755" max="10755" width="17.7109375" style="51" bestFit="1" customWidth="1"/>
    <col min="10756" max="10756" width="7.85546875" style="51" customWidth="1"/>
    <col min="10757" max="10757" width="16.28515625" style="51" customWidth="1"/>
    <col min="10758" max="10758" width="4" style="51" bestFit="1" customWidth="1"/>
    <col min="10759" max="10759" width="7.28515625" style="51" customWidth="1"/>
    <col min="10760" max="11004" width="11.42578125" style="51"/>
    <col min="11005" max="11005" width="9.85546875" style="51" customWidth="1"/>
    <col min="11006" max="11006" width="69.140625" style="51" bestFit="1" customWidth="1"/>
    <col min="11007" max="11007" width="8.85546875" style="51" customWidth="1"/>
    <col min="11008" max="11008" width="8.85546875" style="51" bestFit="1" customWidth="1"/>
    <col min="11009" max="11009" width="11.140625" style="51" bestFit="1" customWidth="1"/>
    <col min="11010" max="11010" width="14.140625" style="51" bestFit="1" customWidth="1"/>
    <col min="11011" max="11011" width="17.7109375" style="51" bestFit="1" customWidth="1"/>
    <col min="11012" max="11012" width="7.85546875" style="51" customWidth="1"/>
    <col min="11013" max="11013" width="16.28515625" style="51" customWidth="1"/>
    <col min="11014" max="11014" width="4" style="51" bestFit="1" customWidth="1"/>
    <col min="11015" max="11015" width="7.28515625" style="51" customWidth="1"/>
    <col min="11016" max="11260" width="11.42578125" style="51"/>
    <col min="11261" max="11261" width="9.85546875" style="51" customWidth="1"/>
    <col min="11262" max="11262" width="69.140625" style="51" bestFit="1" customWidth="1"/>
    <col min="11263" max="11263" width="8.85546875" style="51" customWidth="1"/>
    <col min="11264" max="11264" width="8.85546875" style="51" bestFit="1" customWidth="1"/>
    <col min="11265" max="11265" width="11.140625" style="51" bestFit="1" customWidth="1"/>
    <col min="11266" max="11266" width="14.140625" style="51" bestFit="1" customWidth="1"/>
    <col min="11267" max="11267" width="17.7109375" style="51" bestFit="1" customWidth="1"/>
    <col min="11268" max="11268" width="7.85546875" style="51" customWidth="1"/>
    <col min="11269" max="11269" width="16.28515625" style="51" customWidth="1"/>
    <col min="11270" max="11270" width="4" style="51" bestFit="1" customWidth="1"/>
    <col min="11271" max="11271" width="7.28515625" style="51" customWidth="1"/>
    <col min="11272" max="11516" width="11.42578125" style="51"/>
    <col min="11517" max="11517" width="9.85546875" style="51" customWidth="1"/>
    <col min="11518" max="11518" width="69.140625" style="51" bestFit="1" customWidth="1"/>
    <col min="11519" max="11519" width="8.85546875" style="51" customWidth="1"/>
    <col min="11520" max="11520" width="8.85546875" style="51" bestFit="1" customWidth="1"/>
    <col min="11521" max="11521" width="11.140625" style="51" bestFit="1" customWidth="1"/>
    <col min="11522" max="11522" width="14.140625" style="51" bestFit="1" customWidth="1"/>
    <col min="11523" max="11523" width="17.7109375" style="51" bestFit="1" customWidth="1"/>
    <col min="11524" max="11524" width="7.85546875" style="51" customWidth="1"/>
    <col min="11525" max="11525" width="16.28515625" style="51" customWidth="1"/>
    <col min="11526" max="11526" width="4" style="51" bestFit="1" customWidth="1"/>
    <col min="11527" max="11527" width="7.28515625" style="51" customWidth="1"/>
    <col min="11528" max="11772" width="11.42578125" style="51"/>
    <col min="11773" max="11773" width="9.85546875" style="51" customWidth="1"/>
    <col min="11774" max="11774" width="69.140625" style="51" bestFit="1" customWidth="1"/>
    <col min="11775" max="11775" width="8.85546875" style="51" customWidth="1"/>
    <col min="11776" max="11776" width="8.85546875" style="51" bestFit="1" customWidth="1"/>
    <col min="11777" max="11777" width="11.140625" style="51" bestFit="1" customWidth="1"/>
    <col min="11778" max="11778" width="14.140625" style="51" bestFit="1" customWidth="1"/>
    <col min="11779" max="11779" width="17.7109375" style="51" bestFit="1" customWidth="1"/>
    <col min="11780" max="11780" width="7.85546875" style="51" customWidth="1"/>
    <col min="11781" max="11781" width="16.28515625" style="51" customWidth="1"/>
    <col min="11782" max="11782" width="4" style="51" bestFit="1" customWidth="1"/>
    <col min="11783" max="11783" width="7.28515625" style="51" customWidth="1"/>
    <col min="11784" max="12028" width="11.42578125" style="51"/>
    <col min="12029" max="12029" width="9.85546875" style="51" customWidth="1"/>
    <col min="12030" max="12030" width="69.140625" style="51" bestFit="1" customWidth="1"/>
    <col min="12031" max="12031" width="8.85546875" style="51" customWidth="1"/>
    <col min="12032" max="12032" width="8.85546875" style="51" bestFit="1" customWidth="1"/>
    <col min="12033" max="12033" width="11.140625" style="51" bestFit="1" customWidth="1"/>
    <col min="12034" max="12034" width="14.140625" style="51" bestFit="1" customWidth="1"/>
    <col min="12035" max="12035" width="17.7109375" style="51" bestFit="1" customWidth="1"/>
    <col min="12036" max="12036" width="7.85546875" style="51" customWidth="1"/>
    <col min="12037" max="12037" width="16.28515625" style="51" customWidth="1"/>
    <col min="12038" max="12038" width="4" style="51" bestFit="1" customWidth="1"/>
    <col min="12039" max="12039" width="7.28515625" style="51" customWidth="1"/>
    <col min="12040" max="12284" width="11.42578125" style="51"/>
    <col min="12285" max="12285" width="9.85546875" style="51" customWidth="1"/>
    <col min="12286" max="12286" width="69.140625" style="51" bestFit="1" customWidth="1"/>
    <col min="12287" max="12287" width="8.85546875" style="51" customWidth="1"/>
    <col min="12288" max="12288" width="8.85546875" style="51" bestFit="1" customWidth="1"/>
    <col min="12289" max="12289" width="11.140625" style="51" bestFit="1" customWidth="1"/>
    <col min="12290" max="12290" width="14.140625" style="51" bestFit="1" customWidth="1"/>
    <col min="12291" max="12291" width="17.7109375" style="51" bestFit="1" customWidth="1"/>
    <col min="12292" max="12292" width="7.85546875" style="51" customWidth="1"/>
    <col min="12293" max="12293" width="16.28515625" style="51" customWidth="1"/>
    <col min="12294" max="12294" width="4" style="51" bestFit="1" customWidth="1"/>
    <col min="12295" max="12295" width="7.28515625" style="51" customWidth="1"/>
    <col min="12296" max="12540" width="11.42578125" style="51"/>
    <col min="12541" max="12541" width="9.85546875" style="51" customWidth="1"/>
    <col min="12542" max="12542" width="69.140625" style="51" bestFit="1" customWidth="1"/>
    <col min="12543" max="12543" width="8.85546875" style="51" customWidth="1"/>
    <col min="12544" max="12544" width="8.85546875" style="51" bestFit="1" customWidth="1"/>
    <col min="12545" max="12545" width="11.140625" style="51" bestFit="1" customWidth="1"/>
    <col min="12546" max="12546" width="14.140625" style="51" bestFit="1" customWidth="1"/>
    <col min="12547" max="12547" width="17.7109375" style="51" bestFit="1" customWidth="1"/>
    <col min="12548" max="12548" width="7.85546875" style="51" customWidth="1"/>
    <col min="12549" max="12549" width="16.28515625" style="51" customWidth="1"/>
    <col min="12550" max="12550" width="4" style="51" bestFit="1" customWidth="1"/>
    <col min="12551" max="12551" width="7.28515625" style="51" customWidth="1"/>
    <col min="12552" max="12796" width="11.42578125" style="51"/>
    <col min="12797" max="12797" width="9.85546875" style="51" customWidth="1"/>
    <col min="12798" max="12798" width="69.140625" style="51" bestFit="1" customWidth="1"/>
    <col min="12799" max="12799" width="8.85546875" style="51" customWidth="1"/>
    <col min="12800" max="12800" width="8.85546875" style="51" bestFit="1" customWidth="1"/>
    <col min="12801" max="12801" width="11.140625" style="51" bestFit="1" customWidth="1"/>
    <col min="12802" max="12802" width="14.140625" style="51" bestFit="1" customWidth="1"/>
    <col min="12803" max="12803" width="17.7109375" style="51" bestFit="1" customWidth="1"/>
    <col min="12804" max="12804" width="7.85546875" style="51" customWidth="1"/>
    <col min="12805" max="12805" width="16.28515625" style="51" customWidth="1"/>
    <col min="12806" max="12806" width="4" style="51" bestFit="1" customWidth="1"/>
    <col min="12807" max="12807" width="7.28515625" style="51" customWidth="1"/>
    <col min="12808" max="13052" width="11.42578125" style="51"/>
    <col min="13053" max="13053" width="9.85546875" style="51" customWidth="1"/>
    <col min="13054" max="13054" width="69.140625" style="51" bestFit="1" customWidth="1"/>
    <col min="13055" max="13055" width="8.85546875" style="51" customWidth="1"/>
    <col min="13056" max="13056" width="8.85546875" style="51" bestFit="1" customWidth="1"/>
    <col min="13057" max="13057" width="11.140625" style="51" bestFit="1" customWidth="1"/>
    <col min="13058" max="13058" width="14.140625" style="51" bestFit="1" customWidth="1"/>
    <col min="13059" max="13059" width="17.7109375" style="51" bestFit="1" customWidth="1"/>
    <col min="13060" max="13060" width="7.85546875" style="51" customWidth="1"/>
    <col min="13061" max="13061" width="16.28515625" style="51" customWidth="1"/>
    <col min="13062" max="13062" width="4" style="51" bestFit="1" customWidth="1"/>
    <col min="13063" max="13063" width="7.28515625" style="51" customWidth="1"/>
    <col min="13064" max="13308" width="11.42578125" style="51"/>
    <col min="13309" max="13309" width="9.85546875" style="51" customWidth="1"/>
    <col min="13310" max="13310" width="69.140625" style="51" bestFit="1" customWidth="1"/>
    <col min="13311" max="13311" width="8.85546875" style="51" customWidth="1"/>
    <col min="13312" max="13312" width="8.85546875" style="51" bestFit="1" customWidth="1"/>
    <col min="13313" max="13313" width="11.140625" style="51" bestFit="1" customWidth="1"/>
    <col min="13314" max="13314" width="14.140625" style="51" bestFit="1" customWidth="1"/>
    <col min="13315" max="13315" width="17.7109375" style="51" bestFit="1" customWidth="1"/>
    <col min="13316" max="13316" width="7.85546875" style="51" customWidth="1"/>
    <col min="13317" max="13317" width="16.28515625" style="51" customWidth="1"/>
    <col min="13318" max="13318" width="4" style="51" bestFit="1" customWidth="1"/>
    <col min="13319" max="13319" width="7.28515625" style="51" customWidth="1"/>
    <col min="13320" max="13564" width="11.42578125" style="51"/>
    <col min="13565" max="13565" width="9.85546875" style="51" customWidth="1"/>
    <col min="13566" max="13566" width="69.140625" style="51" bestFit="1" customWidth="1"/>
    <col min="13567" max="13567" width="8.85546875" style="51" customWidth="1"/>
    <col min="13568" max="13568" width="8.85546875" style="51" bestFit="1" customWidth="1"/>
    <col min="13569" max="13569" width="11.140625" style="51" bestFit="1" customWidth="1"/>
    <col min="13570" max="13570" width="14.140625" style="51" bestFit="1" customWidth="1"/>
    <col min="13571" max="13571" width="17.7109375" style="51" bestFit="1" customWidth="1"/>
    <col min="13572" max="13572" width="7.85546875" style="51" customWidth="1"/>
    <col min="13573" max="13573" width="16.28515625" style="51" customWidth="1"/>
    <col min="13574" max="13574" width="4" style="51" bestFit="1" customWidth="1"/>
    <col min="13575" max="13575" width="7.28515625" style="51" customWidth="1"/>
    <col min="13576" max="13820" width="11.42578125" style="51"/>
    <col min="13821" max="13821" width="9.85546875" style="51" customWidth="1"/>
    <col min="13822" max="13822" width="69.140625" style="51" bestFit="1" customWidth="1"/>
    <col min="13823" max="13823" width="8.85546875" style="51" customWidth="1"/>
    <col min="13824" max="13824" width="8.85546875" style="51" bestFit="1" customWidth="1"/>
    <col min="13825" max="13825" width="11.140625" style="51" bestFit="1" customWidth="1"/>
    <col min="13826" max="13826" width="14.140625" style="51" bestFit="1" customWidth="1"/>
    <col min="13827" max="13827" width="17.7109375" style="51" bestFit="1" customWidth="1"/>
    <col min="13828" max="13828" width="7.85546875" style="51" customWidth="1"/>
    <col min="13829" max="13829" width="16.28515625" style="51" customWidth="1"/>
    <col min="13830" max="13830" width="4" style="51" bestFit="1" customWidth="1"/>
    <col min="13831" max="13831" width="7.28515625" style="51" customWidth="1"/>
    <col min="13832" max="14076" width="11.42578125" style="51"/>
    <col min="14077" max="14077" width="9.85546875" style="51" customWidth="1"/>
    <col min="14078" max="14078" width="69.140625" style="51" bestFit="1" customWidth="1"/>
    <col min="14079" max="14079" width="8.85546875" style="51" customWidth="1"/>
    <col min="14080" max="14080" width="8.85546875" style="51" bestFit="1" customWidth="1"/>
    <col min="14081" max="14081" width="11.140625" style="51" bestFit="1" customWidth="1"/>
    <col min="14082" max="14082" width="14.140625" style="51" bestFit="1" customWidth="1"/>
    <col min="14083" max="14083" width="17.7109375" style="51" bestFit="1" customWidth="1"/>
    <col min="14084" max="14084" width="7.85546875" style="51" customWidth="1"/>
    <col min="14085" max="14085" width="16.28515625" style="51" customWidth="1"/>
    <col min="14086" max="14086" width="4" style="51" bestFit="1" customWidth="1"/>
    <col min="14087" max="14087" width="7.28515625" style="51" customWidth="1"/>
    <col min="14088" max="14332" width="11.42578125" style="51"/>
    <col min="14333" max="14333" width="9.85546875" style="51" customWidth="1"/>
    <col min="14334" max="14334" width="69.140625" style="51" bestFit="1" customWidth="1"/>
    <col min="14335" max="14335" width="8.85546875" style="51" customWidth="1"/>
    <col min="14336" max="14336" width="8.85546875" style="51" bestFit="1" customWidth="1"/>
    <col min="14337" max="14337" width="11.140625" style="51" bestFit="1" customWidth="1"/>
    <col min="14338" max="14338" width="14.140625" style="51" bestFit="1" customWidth="1"/>
    <col min="14339" max="14339" width="17.7109375" style="51" bestFit="1" customWidth="1"/>
    <col min="14340" max="14340" width="7.85546875" style="51" customWidth="1"/>
    <col min="14341" max="14341" width="16.28515625" style="51" customWidth="1"/>
    <col min="14342" max="14342" width="4" style="51" bestFit="1" customWidth="1"/>
    <col min="14343" max="14343" width="7.28515625" style="51" customWidth="1"/>
    <col min="14344" max="14588" width="11.42578125" style="51"/>
    <col min="14589" max="14589" width="9.85546875" style="51" customWidth="1"/>
    <col min="14590" max="14590" width="69.140625" style="51" bestFit="1" customWidth="1"/>
    <col min="14591" max="14591" width="8.85546875" style="51" customWidth="1"/>
    <col min="14592" max="14592" width="8.85546875" style="51" bestFit="1" customWidth="1"/>
    <col min="14593" max="14593" width="11.140625" style="51" bestFit="1" customWidth="1"/>
    <col min="14594" max="14594" width="14.140625" style="51" bestFit="1" customWidth="1"/>
    <col min="14595" max="14595" width="17.7109375" style="51" bestFit="1" customWidth="1"/>
    <col min="14596" max="14596" width="7.85546875" style="51" customWidth="1"/>
    <col min="14597" max="14597" width="16.28515625" style="51" customWidth="1"/>
    <col min="14598" max="14598" width="4" style="51" bestFit="1" customWidth="1"/>
    <col min="14599" max="14599" width="7.28515625" style="51" customWidth="1"/>
    <col min="14600" max="14844" width="11.42578125" style="51"/>
    <col min="14845" max="14845" width="9.85546875" style="51" customWidth="1"/>
    <col min="14846" max="14846" width="69.140625" style="51" bestFit="1" customWidth="1"/>
    <col min="14847" max="14847" width="8.85546875" style="51" customWidth="1"/>
    <col min="14848" max="14848" width="8.85546875" style="51" bestFit="1" customWidth="1"/>
    <col min="14849" max="14849" width="11.140625" style="51" bestFit="1" customWidth="1"/>
    <col min="14850" max="14850" width="14.140625" style="51" bestFit="1" customWidth="1"/>
    <col min="14851" max="14851" width="17.7109375" style="51" bestFit="1" customWidth="1"/>
    <col min="14852" max="14852" width="7.85546875" style="51" customWidth="1"/>
    <col min="14853" max="14853" width="16.28515625" style="51" customWidth="1"/>
    <col min="14854" max="14854" width="4" style="51" bestFit="1" customWidth="1"/>
    <col min="14855" max="14855" width="7.28515625" style="51" customWidth="1"/>
    <col min="14856" max="15100" width="11.42578125" style="51"/>
    <col min="15101" max="15101" width="9.85546875" style="51" customWidth="1"/>
    <col min="15102" max="15102" width="69.140625" style="51" bestFit="1" customWidth="1"/>
    <col min="15103" max="15103" width="8.85546875" style="51" customWidth="1"/>
    <col min="15104" max="15104" width="8.85546875" style="51" bestFit="1" customWidth="1"/>
    <col min="15105" max="15105" width="11.140625" style="51" bestFit="1" customWidth="1"/>
    <col min="15106" max="15106" width="14.140625" style="51" bestFit="1" customWidth="1"/>
    <col min="15107" max="15107" width="17.7109375" style="51" bestFit="1" customWidth="1"/>
    <col min="15108" max="15108" width="7.85546875" style="51" customWidth="1"/>
    <col min="15109" max="15109" width="16.28515625" style="51" customWidth="1"/>
    <col min="15110" max="15110" width="4" style="51" bestFit="1" customWidth="1"/>
    <col min="15111" max="15111" width="7.28515625" style="51" customWidth="1"/>
    <col min="15112" max="15356" width="11.42578125" style="51"/>
    <col min="15357" max="15357" width="9.85546875" style="51" customWidth="1"/>
    <col min="15358" max="15358" width="69.140625" style="51" bestFit="1" customWidth="1"/>
    <col min="15359" max="15359" width="8.85546875" style="51" customWidth="1"/>
    <col min="15360" max="15360" width="8.85546875" style="51" bestFit="1" customWidth="1"/>
    <col min="15361" max="15361" width="11.140625" style="51" bestFit="1" customWidth="1"/>
    <col min="15362" max="15362" width="14.140625" style="51" bestFit="1" customWidth="1"/>
    <col min="15363" max="15363" width="17.7109375" style="51" bestFit="1" customWidth="1"/>
    <col min="15364" max="15364" width="7.85546875" style="51" customWidth="1"/>
    <col min="15365" max="15365" width="16.28515625" style="51" customWidth="1"/>
    <col min="15366" max="15366" width="4" style="51" bestFit="1" customWidth="1"/>
    <col min="15367" max="15367" width="7.28515625" style="51" customWidth="1"/>
    <col min="15368" max="15612" width="11.42578125" style="51"/>
    <col min="15613" max="15613" width="9.85546875" style="51" customWidth="1"/>
    <col min="15614" max="15614" width="69.140625" style="51" bestFit="1" customWidth="1"/>
    <col min="15615" max="15615" width="8.85546875" style="51" customWidth="1"/>
    <col min="15616" max="15616" width="8.85546875" style="51" bestFit="1" customWidth="1"/>
    <col min="15617" max="15617" width="11.140625" style="51" bestFit="1" customWidth="1"/>
    <col min="15618" max="15618" width="14.140625" style="51" bestFit="1" customWidth="1"/>
    <col min="15619" max="15619" width="17.7109375" style="51" bestFit="1" customWidth="1"/>
    <col min="15620" max="15620" width="7.85546875" style="51" customWidth="1"/>
    <col min="15621" max="15621" width="16.28515625" style="51" customWidth="1"/>
    <col min="15622" max="15622" width="4" style="51" bestFit="1" customWidth="1"/>
    <col min="15623" max="15623" width="7.28515625" style="51" customWidth="1"/>
    <col min="15624" max="15868" width="11.42578125" style="51"/>
    <col min="15869" max="15869" width="9.85546875" style="51" customWidth="1"/>
    <col min="15870" max="15870" width="69.140625" style="51" bestFit="1" customWidth="1"/>
    <col min="15871" max="15871" width="8.85546875" style="51" customWidth="1"/>
    <col min="15872" max="15872" width="8.85546875" style="51" bestFit="1" customWidth="1"/>
    <col min="15873" max="15873" width="11.140625" style="51" bestFit="1" customWidth="1"/>
    <col min="15874" max="15874" width="14.140625" style="51" bestFit="1" customWidth="1"/>
    <col min="15875" max="15875" width="17.7109375" style="51" bestFit="1" customWidth="1"/>
    <col min="15876" max="15876" width="7.85546875" style="51" customWidth="1"/>
    <col min="15877" max="15877" width="16.28515625" style="51" customWidth="1"/>
    <col min="15878" max="15878" width="4" style="51" bestFit="1" customWidth="1"/>
    <col min="15879" max="15879" width="7.28515625" style="51" customWidth="1"/>
    <col min="15880" max="16124" width="11.42578125" style="51"/>
    <col min="16125" max="16125" width="9.85546875" style="51" customWidth="1"/>
    <col min="16126" max="16126" width="69.140625" style="51" bestFit="1" customWidth="1"/>
    <col min="16127" max="16127" width="8.85546875" style="51" customWidth="1"/>
    <col min="16128" max="16128" width="8.85546875" style="51" bestFit="1" customWidth="1"/>
    <col min="16129" max="16129" width="11.140625" style="51" bestFit="1" customWidth="1"/>
    <col min="16130" max="16130" width="14.140625" style="51" bestFit="1" customWidth="1"/>
    <col min="16131" max="16131" width="17.7109375" style="51" bestFit="1" customWidth="1"/>
    <col min="16132" max="16132" width="7.85546875" style="51" customWidth="1"/>
    <col min="16133" max="16133" width="16.28515625" style="51" customWidth="1"/>
    <col min="16134" max="16134" width="4" style="51" bestFit="1" customWidth="1"/>
    <col min="16135" max="16135" width="7.28515625" style="51" customWidth="1"/>
    <col min="16136" max="16384" width="11.42578125" style="51"/>
  </cols>
  <sheetData>
    <row r="1" spans="1:8" ht="16.5" customHeight="1" thickBot="1" x14ac:dyDescent="0.3">
      <c r="A1" s="215" t="s">
        <v>96</v>
      </c>
      <c r="B1" s="215"/>
      <c r="C1" s="215"/>
      <c r="D1" s="215"/>
      <c r="E1" s="215"/>
      <c r="F1" s="158"/>
      <c r="G1" s="158"/>
      <c r="H1" s="158"/>
    </row>
    <row r="2" spans="1:8" ht="15.75" customHeight="1" thickBot="1" x14ac:dyDescent="0.3">
      <c r="A2" s="216"/>
      <c r="B2" s="160"/>
      <c r="C2" s="160"/>
      <c r="D2" s="160"/>
      <c r="E2" s="161"/>
      <c r="F2" s="158"/>
      <c r="G2" s="158"/>
      <c r="H2" s="158"/>
    </row>
    <row r="3" spans="1:8" ht="15.75" customHeight="1" thickBot="1" x14ac:dyDescent="0.3">
      <c r="A3" s="159"/>
      <c r="B3" s="159"/>
      <c r="C3" s="159"/>
      <c r="D3" s="159"/>
      <c r="E3" s="159"/>
      <c r="F3" s="158"/>
      <c r="G3" s="158"/>
      <c r="H3" s="158"/>
    </row>
    <row r="4" spans="1:8" ht="23.25" thickBot="1" x14ac:dyDescent="0.3">
      <c r="A4" s="111" t="s">
        <v>0</v>
      </c>
      <c r="B4" s="111" t="s">
        <v>1</v>
      </c>
      <c r="C4" s="112" t="s">
        <v>2</v>
      </c>
      <c r="D4" s="113" t="s">
        <v>3</v>
      </c>
      <c r="E4" s="111" t="s">
        <v>4</v>
      </c>
      <c r="F4" s="111" t="s">
        <v>46</v>
      </c>
      <c r="G4" s="114" t="s">
        <v>47</v>
      </c>
      <c r="H4" s="217" t="s">
        <v>18</v>
      </c>
    </row>
    <row r="5" spans="1:8" s="48" customFormat="1" x14ac:dyDescent="0.25">
      <c r="A5" s="108">
        <v>1</v>
      </c>
      <c r="B5" s="109" t="s">
        <v>56</v>
      </c>
      <c r="C5" s="146"/>
      <c r="D5" s="147"/>
      <c r="E5" s="147"/>
      <c r="F5" s="147"/>
      <c r="G5" s="148"/>
      <c r="H5" s="218"/>
    </row>
    <row r="6" spans="1:8" x14ac:dyDescent="0.25">
      <c r="A6" s="219" t="s">
        <v>5</v>
      </c>
      <c r="B6" s="49" t="s">
        <v>6</v>
      </c>
      <c r="C6" s="82" t="s">
        <v>39</v>
      </c>
      <c r="D6" s="117"/>
      <c r="E6" s="94"/>
      <c r="F6" s="116"/>
      <c r="G6" s="94"/>
      <c r="H6" s="220"/>
    </row>
    <row r="7" spans="1:8" x14ac:dyDescent="0.25">
      <c r="A7" s="221" t="s">
        <v>7</v>
      </c>
      <c r="B7" s="49" t="s">
        <v>40</v>
      </c>
      <c r="C7" s="82" t="s">
        <v>39</v>
      </c>
      <c r="D7" s="117"/>
      <c r="E7" s="94"/>
      <c r="F7" s="116"/>
      <c r="G7" s="94"/>
      <c r="H7" s="220"/>
    </row>
    <row r="8" spans="1:8" x14ac:dyDescent="0.25">
      <c r="A8" s="219" t="s">
        <v>48</v>
      </c>
      <c r="B8" s="49" t="s">
        <v>8</v>
      </c>
      <c r="C8" s="82" t="s">
        <v>97</v>
      </c>
      <c r="D8" s="117"/>
      <c r="E8" s="94"/>
      <c r="F8" s="116"/>
      <c r="G8" s="94"/>
      <c r="H8" s="220"/>
    </row>
    <row r="9" spans="1:8" x14ac:dyDescent="0.25">
      <c r="A9" s="219" t="s">
        <v>49</v>
      </c>
      <c r="B9" s="49" t="s">
        <v>50</v>
      </c>
      <c r="C9" s="82" t="s">
        <v>51</v>
      </c>
      <c r="D9" s="117"/>
      <c r="E9" s="94"/>
      <c r="F9" s="116"/>
      <c r="G9" s="94"/>
      <c r="H9" s="220"/>
    </row>
    <row r="10" spans="1:8" x14ac:dyDescent="0.25">
      <c r="A10" s="219"/>
      <c r="B10" s="49"/>
      <c r="C10" s="96"/>
      <c r="D10" s="93"/>
      <c r="E10" s="50"/>
      <c r="F10" s="50"/>
      <c r="G10" s="94"/>
      <c r="H10" s="222"/>
    </row>
    <row r="11" spans="1:8" ht="15.75" thickBot="1" x14ac:dyDescent="0.3">
      <c r="A11" s="143" t="s">
        <v>9</v>
      </c>
      <c r="B11" s="144"/>
      <c r="C11" s="144"/>
      <c r="D11" s="144"/>
      <c r="E11" s="144"/>
      <c r="F11" s="144"/>
      <c r="G11" s="95">
        <f>SUM(G6:G10)</f>
        <v>0</v>
      </c>
      <c r="H11" s="223" t="s">
        <v>20</v>
      </c>
    </row>
    <row r="12" spans="1:8" s="48" customFormat="1" x14ac:dyDescent="0.25">
      <c r="A12" s="108">
        <v>2</v>
      </c>
      <c r="B12" s="109" t="s">
        <v>57</v>
      </c>
      <c r="C12" s="146"/>
      <c r="D12" s="147"/>
      <c r="E12" s="147"/>
      <c r="F12" s="147"/>
      <c r="G12" s="148"/>
      <c r="H12" s="218"/>
    </row>
    <row r="13" spans="1:8" x14ac:dyDescent="0.25">
      <c r="A13" s="224" t="s">
        <v>10</v>
      </c>
      <c r="B13" s="149" t="s">
        <v>58</v>
      </c>
      <c r="C13" s="150"/>
      <c r="D13" s="150"/>
      <c r="E13" s="150"/>
      <c r="F13" s="150"/>
      <c r="G13" s="150"/>
      <c r="H13" s="225"/>
    </row>
    <row r="14" spans="1:8" x14ac:dyDescent="0.25">
      <c r="A14" s="52" t="s">
        <v>59</v>
      </c>
      <c r="B14" s="49" t="s">
        <v>60</v>
      </c>
      <c r="C14" s="82" t="s">
        <v>61</v>
      </c>
      <c r="D14" s="117"/>
      <c r="E14" s="94"/>
      <c r="F14" s="94"/>
      <c r="G14" s="94"/>
      <c r="H14" s="220"/>
    </row>
    <row r="15" spans="1:8" x14ac:dyDescent="0.25">
      <c r="A15" s="52" t="s">
        <v>98</v>
      </c>
      <c r="B15" s="125" t="s">
        <v>99</v>
      </c>
      <c r="C15" s="126" t="s">
        <v>104</v>
      </c>
      <c r="D15" s="127"/>
      <c r="E15" s="94"/>
      <c r="F15" s="128"/>
      <c r="G15" s="128"/>
      <c r="H15" s="220"/>
    </row>
    <row r="16" spans="1:8" x14ac:dyDescent="0.25">
      <c r="A16" s="224" t="s">
        <v>41</v>
      </c>
      <c r="B16" s="131" t="s">
        <v>62</v>
      </c>
      <c r="C16" s="129"/>
      <c r="D16" s="129"/>
      <c r="E16" s="130"/>
      <c r="F16" s="130"/>
      <c r="G16" s="129"/>
      <c r="H16" s="226"/>
    </row>
    <row r="17" spans="1:8" x14ac:dyDescent="0.25">
      <c r="A17" s="52" t="s">
        <v>63</v>
      </c>
      <c r="B17" s="49" t="s">
        <v>64</v>
      </c>
      <c r="C17" s="82" t="s">
        <v>65</v>
      </c>
      <c r="D17" s="117"/>
      <c r="E17" s="94"/>
      <c r="F17" s="94"/>
      <c r="G17" s="94"/>
      <c r="H17" s="220"/>
    </row>
    <row r="18" spans="1:8" x14ac:dyDescent="0.25">
      <c r="A18" s="52" t="s">
        <v>100</v>
      </c>
      <c r="B18" s="125" t="s">
        <v>102</v>
      </c>
      <c r="C18" s="126" t="s">
        <v>104</v>
      </c>
      <c r="D18" s="127"/>
      <c r="E18" s="94"/>
      <c r="F18" s="128"/>
      <c r="G18" s="128"/>
      <c r="H18" s="220"/>
    </row>
    <row r="19" spans="1:8" x14ac:dyDescent="0.25">
      <c r="A19" s="224" t="s">
        <v>52</v>
      </c>
      <c r="B19" s="131" t="s">
        <v>66</v>
      </c>
      <c r="C19" s="129"/>
      <c r="D19" s="129"/>
      <c r="E19" s="130"/>
      <c r="F19" s="130"/>
      <c r="G19" s="129"/>
      <c r="H19" s="226"/>
    </row>
    <row r="20" spans="1:8" x14ac:dyDescent="0.25">
      <c r="A20" s="52" t="s">
        <v>67</v>
      </c>
      <c r="B20" s="49" t="s">
        <v>68</v>
      </c>
      <c r="C20" s="82" t="s">
        <v>69</v>
      </c>
      <c r="D20" s="117"/>
      <c r="E20" s="94"/>
      <c r="F20" s="94"/>
      <c r="G20" s="94"/>
      <c r="H20" s="220"/>
    </row>
    <row r="21" spans="1:8" x14ac:dyDescent="0.25">
      <c r="A21" s="52" t="s">
        <v>70</v>
      </c>
      <c r="B21" s="49" t="s">
        <v>71</v>
      </c>
      <c r="C21" s="82" t="s">
        <v>53</v>
      </c>
      <c r="D21" s="117"/>
      <c r="E21" s="94"/>
      <c r="F21" s="94"/>
      <c r="G21" s="94"/>
      <c r="H21" s="220"/>
    </row>
    <row r="22" spans="1:8" x14ac:dyDescent="0.25">
      <c r="A22" s="52" t="s">
        <v>101</v>
      </c>
      <c r="B22" s="49" t="s">
        <v>103</v>
      </c>
      <c r="C22" s="126" t="s">
        <v>104</v>
      </c>
      <c r="D22" s="127"/>
      <c r="E22" s="94"/>
      <c r="F22" s="128"/>
      <c r="G22" s="128"/>
      <c r="H22" s="220"/>
    </row>
    <row r="23" spans="1:8" x14ac:dyDescent="0.25">
      <c r="A23" s="52"/>
      <c r="B23" s="49"/>
      <c r="C23" s="82"/>
      <c r="D23" s="117"/>
      <c r="E23" s="53"/>
      <c r="F23" s="50"/>
      <c r="G23" s="94"/>
      <c r="H23" s="222"/>
    </row>
    <row r="24" spans="1:8" ht="15.75" thickBot="1" x14ac:dyDescent="0.3">
      <c r="A24" s="143" t="s">
        <v>9</v>
      </c>
      <c r="B24" s="144"/>
      <c r="C24" s="144"/>
      <c r="D24" s="144"/>
      <c r="E24" s="144"/>
      <c r="F24" s="144"/>
      <c r="G24" s="110">
        <f>SUM(G13:G23)</f>
        <v>0</v>
      </c>
      <c r="H24" s="223" t="s">
        <v>20</v>
      </c>
    </row>
    <row r="25" spans="1:8" x14ac:dyDescent="0.25">
      <c r="A25" s="47">
        <v>3</v>
      </c>
      <c r="B25" s="2" t="s">
        <v>72</v>
      </c>
      <c r="C25" s="141"/>
      <c r="D25" s="142"/>
      <c r="E25" s="142"/>
      <c r="F25" s="142"/>
      <c r="G25" s="100"/>
      <c r="H25" s="227"/>
    </row>
    <row r="26" spans="1:8" x14ac:dyDescent="0.25">
      <c r="A26" s="52" t="s">
        <v>11</v>
      </c>
      <c r="B26" s="49" t="s">
        <v>73</v>
      </c>
      <c r="C26" s="82" t="s">
        <v>69</v>
      </c>
      <c r="D26" s="117"/>
      <c r="E26" s="94"/>
      <c r="F26" s="94"/>
      <c r="G26" s="94"/>
      <c r="H26" s="220"/>
    </row>
    <row r="27" spans="1:8" x14ac:dyDescent="0.25">
      <c r="A27" s="52" t="s">
        <v>74</v>
      </c>
      <c r="B27" s="49" t="s">
        <v>75</v>
      </c>
      <c r="C27" s="82" t="s">
        <v>65</v>
      </c>
      <c r="D27" s="117"/>
      <c r="E27" s="94"/>
      <c r="F27" s="94"/>
      <c r="G27" s="94"/>
      <c r="H27" s="220"/>
    </row>
    <row r="28" spans="1:8" x14ac:dyDescent="0.25">
      <c r="A28" s="52" t="s">
        <v>76</v>
      </c>
      <c r="B28" s="49" t="s">
        <v>77</v>
      </c>
      <c r="C28" s="82" t="s">
        <v>78</v>
      </c>
      <c r="D28" s="117"/>
      <c r="E28" s="94"/>
      <c r="F28" s="94"/>
      <c r="G28" s="94"/>
      <c r="H28" s="220"/>
    </row>
    <row r="29" spans="1:8" x14ac:dyDescent="0.25">
      <c r="A29" s="52" t="s">
        <v>79</v>
      </c>
      <c r="B29" s="49" t="s">
        <v>80</v>
      </c>
      <c r="C29" s="82" t="s">
        <v>65</v>
      </c>
      <c r="D29" s="117"/>
      <c r="E29" s="94"/>
      <c r="F29" s="94"/>
      <c r="G29" s="94"/>
      <c r="H29" s="220"/>
    </row>
    <row r="30" spans="1:8" x14ac:dyDescent="0.25">
      <c r="A30" s="52" t="s">
        <v>105</v>
      </c>
      <c r="B30" s="49" t="s">
        <v>106</v>
      </c>
      <c r="C30" s="126" t="s">
        <v>104</v>
      </c>
      <c r="D30" s="127"/>
      <c r="E30" s="94"/>
      <c r="F30" s="128"/>
      <c r="G30" s="128"/>
      <c r="H30" s="220"/>
    </row>
    <row r="31" spans="1:8" x14ac:dyDescent="0.25">
      <c r="A31" s="52"/>
      <c r="B31" s="49"/>
      <c r="C31" s="118"/>
      <c r="D31" s="119"/>
      <c r="E31" s="101"/>
      <c r="F31" s="101"/>
      <c r="G31" s="102"/>
      <c r="H31" s="228"/>
    </row>
    <row r="32" spans="1:8" ht="15.75" thickBot="1" x14ac:dyDescent="0.3">
      <c r="A32" s="143" t="s">
        <v>9</v>
      </c>
      <c r="B32" s="144"/>
      <c r="C32" s="144"/>
      <c r="D32" s="144"/>
      <c r="E32" s="144"/>
      <c r="F32" s="144"/>
      <c r="G32" s="99">
        <f>SUM(G26:G31)</f>
        <v>0</v>
      </c>
      <c r="H32" s="223" t="s">
        <v>20</v>
      </c>
    </row>
    <row r="33" spans="1:8" x14ac:dyDescent="0.25">
      <c r="A33" s="47">
        <v>4</v>
      </c>
      <c r="B33" s="2" t="s">
        <v>81</v>
      </c>
      <c r="C33" s="151"/>
      <c r="D33" s="152"/>
      <c r="E33" s="152"/>
      <c r="F33" s="152"/>
      <c r="G33" s="153"/>
      <c r="H33" s="218"/>
    </row>
    <row r="34" spans="1:8" x14ac:dyDescent="0.25">
      <c r="A34" s="52" t="s">
        <v>13</v>
      </c>
      <c r="B34" s="49" t="s">
        <v>82</v>
      </c>
      <c r="C34" s="82" t="s">
        <v>61</v>
      </c>
      <c r="D34" s="117"/>
      <c r="E34" s="94"/>
      <c r="F34" s="94"/>
      <c r="G34" s="94"/>
      <c r="H34" s="220"/>
    </row>
    <row r="35" spans="1:8" x14ac:dyDescent="0.25">
      <c r="A35" s="52" t="s">
        <v>45</v>
      </c>
      <c r="B35" s="49" t="s">
        <v>83</v>
      </c>
      <c r="C35" s="120" t="s">
        <v>65</v>
      </c>
      <c r="D35" s="103"/>
      <c r="E35" s="132"/>
      <c r="F35" s="94"/>
      <c r="G35" s="132"/>
      <c r="H35" s="220"/>
    </row>
    <row r="36" spans="1:8" x14ac:dyDescent="0.25">
      <c r="A36" s="52" t="s">
        <v>84</v>
      </c>
      <c r="B36" s="49" t="s">
        <v>85</v>
      </c>
      <c r="C36" s="120" t="s">
        <v>65</v>
      </c>
      <c r="D36" s="103"/>
      <c r="E36" s="132"/>
      <c r="F36" s="94"/>
      <c r="G36" s="132"/>
      <c r="H36" s="220"/>
    </row>
    <row r="37" spans="1:8" x14ac:dyDescent="0.25">
      <c r="A37" s="52" t="s">
        <v>86</v>
      </c>
      <c r="B37" s="49" t="s">
        <v>87</v>
      </c>
      <c r="C37" s="120" t="s">
        <v>61</v>
      </c>
      <c r="D37" s="103"/>
      <c r="E37" s="132"/>
      <c r="F37" s="94"/>
      <c r="G37" s="132"/>
      <c r="H37" s="220"/>
    </row>
    <row r="38" spans="1:8" x14ac:dyDescent="0.25">
      <c r="A38" s="52" t="s">
        <v>107</v>
      </c>
      <c r="B38" s="49" t="s">
        <v>110</v>
      </c>
      <c r="C38" s="82" t="s">
        <v>104</v>
      </c>
      <c r="D38" s="117"/>
      <c r="E38" s="94"/>
      <c r="F38" s="94"/>
      <c r="G38" s="132"/>
      <c r="H38" s="220"/>
    </row>
    <row r="39" spans="1:8" x14ac:dyDescent="0.25">
      <c r="A39" s="52"/>
      <c r="B39" s="49"/>
      <c r="C39" s="97"/>
      <c r="D39" s="103"/>
      <c r="E39" s="98"/>
      <c r="F39" s="50"/>
      <c r="G39" s="132"/>
      <c r="H39" s="229"/>
    </row>
    <row r="40" spans="1:8" ht="15.75" thickBot="1" x14ac:dyDescent="0.3">
      <c r="A40" s="154" t="s">
        <v>9</v>
      </c>
      <c r="B40" s="155"/>
      <c r="C40" s="155"/>
      <c r="D40" s="155"/>
      <c r="E40" s="155"/>
      <c r="F40" s="155"/>
      <c r="G40" s="133">
        <f>SUM(G34:G39)</f>
        <v>0</v>
      </c>
      <c r="H40" s="230" t="s">
        <v>20</v>
      </c>
    </row>
    <row r="41" spans="1:8" x14ac:dyDescent="0.25">
      <c r="A41" s="47">
        <v>5</v>
      </c>
      <c r="B41" s="2" t="s">
        <v>88</v>
      </c>
      <c r="C41" s="151"/>
      <c r="D41" s="152"/>
      <c r="E41" s="152"/>
      <c r="F41" s="152"/>
      <c r="G41" s="153"/>
      <c r="H41" s="218"/>
    </row>
    <row r="42" spans="1:8" s="121" customFormat="1" x14ac:dyDescent="0.25">
      <c r="A42" s="52" t="s">
        <v>14</v>
      </c>
      <c r="B42" s="49" t="s">
        <v>89</v>
      </c>
      <c r="C42" s="82" t="s">
        <v>97</v>
      </c>
      <c r="D42" s="119"/>
      <c r="E42" s="115"/>
      <c r="F42" s="94"/>
      <c r="G42" s="132"/>
      <c r="H42" s="220"/>
    </row>
    <row r="43" spans="1:8" x14ac:dyDescent="0.25">
      <c r="A43" s="52" t="s">
        <v>109</v>
      </c>
      <c r="B43" s="49" t="s">
        <v>108</v>
      </c>
      <c r="C43" s="82" t="s">
        <v>104</v>
      </c>
      <c r="D43" s="117"/>
      <c r="E43" s="94"/>
      <c r="F43" s="94"/>
      <c r="G43" s="132"/>
      <c r="H43" s="220"/>
    </row>
    <row r="44" spans="1:8" x14ac:dyDescent="0.25">
      <c r="A44" s="134"/>
      <c r="B44" s="135"/>
      <c r="C44" s="122"/>
      <c r="D44" s="123"/>
      <c r="E44" s="136"/>
      <c r="F44" s="136"/>
      <c r="G44" s="137"/>
      <c r="H44" s="231"/>
    </row>
    <row r="45" spans="1:8" ht="15.75" thickBot="1" x14ac:dyDescent="0.3">
      <c r="A45" s="143" t="s">
        <v>9</v>
      </c>
      <c r="B45" s="144"/>
      <c r="C45" s="144"/>
      <c r="D45" s="144"/>
      <c r="E45" s="144"/>
      <c r="F45" s="144"/>
      <c r="G45" s="99">
        <f>SUM(G42:G43)</f>
        <v>0</v>
      </c>
      <c r="H45" s="223">
        <f>SUM(H42:H44)</f>
        <v>0</v>
      </c>
    </row>
    <row r="46" spans="1:8" s="48" customFormat="1" x14ac:dyDescent="0.25">
      <c r="A46" s="47">
        <v>6</v>
      </c>
      <c r="B46" s="2" t="s">
        <v>90</v>
      </c>
      <c r="C46" s="151"/>
      <c r="D46" s="152"/>
      <c r="E46" s="152"/>
      <c r="F46" s="152"/>
      <c r="G46" s="153"/>
      <c r="H46" s="218"/>
    </row>
    <row r="47" spans="1:8" s="121" customFormat="1" x14ac:dyDescent="0.25">
      <c r="A47" s="52" t="s">
        <v>15</v>
      </c>
      <c r="B47" s="83" t="s">
        <v>91</v>
      </c>
      <c r="C47" s="82" t="s">
        <v>92</v>
      </c>
      <c r="D47" s="117"/>
      <c r="E47" s="94"/>
      <c r="F47" s="94"/>
      <c r="G47" s="94"/>
      <c r="H47" s="220"/>
    </row>
    <row r="48" spans="1:8" s="121" customFormat="1" x14ac:dyDescent="0.25">
      <c r="A48" s="52" t="s">
        <v>42</v>
      </c>
      <c r="B48" s="83" t="s">
        <v>93</v>
      </c>
      <c r="C48" s="82" t="s">
        <v>65</v>
      </c>
      <c r="D48" s="117"/>
      <c r="E48" s="94"/>
      <c r="F48" s="94"/>
      <c r="G48" s="94"/>
      <c r="H48" s="220"/>
    </row>
    <row r="49" spans="1:8" s="121" customFormat="1" x14ac:dyDescent="0.25">
      <c r="A49" s="52" t="s">
        <v>54</v>
      </c>
      <c r="B49" s="83" t="s">
        <v>94</v>
      </c>
      <c r="C49" s="82" t="s">
        <v>95</v>
      </c>
      <c r="D49" s="117"/>
      <c r="E49" s="94"/>
      <c r="F49" s="94"/>
      <c r="G49" s="94"/>
      <c r="H49" s="220"/>
    </row>
    <row r="50" spans="1:8" s="121" customFormat="1" x14ac:dyDescent="0.25">
      <c r="A50" s="52"/>
      <c r="B50" s="83"/>
      <c r="C50" s="82"/>
      <c r="D50" s="117"/>
      <c r="E50" s="94"/>
      <c r="F50" s="94"/>
      <c r="G50" s="94"/>
      <c r="H50" s="220"/>
    </row>
    <row r="51" spans="1:8" s="121" customFormat="1" ht="12.75" customHeight="1" thickBot="1" x14ac:dyDescent="0.3">
      <c r="A51" s="154" t="s">
        <v>9</v>
      </c>
      <c r="B51" s="155"/>
      <c r="C51" s="155"/>
      <c r="D51" s="155"/>
      <c r="E51" s="155"/>
      <c r="F51" s="155"/>
      <c r="G51" s="133">
        <f>SUM(G47:G49)</f>
        <v>0</v>
      </c>
      <c r="H51" s="232" t="s">
        <v>20</v>
      </c>
    </row>
    <row r="52" spans="1:8" s="48" customFormat="1" ht="16.5" customHeight="1" x14ac:dyDescent="0.25">
      <c r="A52" s="233">
        <v>7</v>
      </c>
      <c r="B52" s="2" t="s">
        <v>43</v>
      </c>
      <c r="C52" s="156"/>
      <c r="D52" s="157"/>
      <c r="E52" s="157"/>
      <c r="F52" s="157"/>
      <c r="G52" s="157"/>
      <c r="H52" s="234"/>
    </row>
    <row r="53" spans="1:8" s="55" customFormat="1" x14ac:dyDescent="0.25">
      <c r="A53" s="52" t="s">
        <v>16</v>
      </c>
      <c r="B53" s="83" t="s">
        <v>17</v>
      </c>
      <c r="C53" s="82" t="s">
        <v>44</v>
      </c>
      <c r="D53" s="117">
        <v>1</v>
      </c>
      <c r="E53" s="94"/>
      <c r="F53" s="116"/>
      <c r="G53" s="138"/>
      <c r="H53" s="220"/>
    </row>
    <row r="54" spans="1:8" s="55" customFormat="1" x14ac:dyDescent="0.25">
      <c r="A54" s="52"/>
      <c r="B54" s="49"/>
      <c r="C54" s="80"/>
      <c r="D54" s="81"/>
      <c r="E54" s="50"/>
      <c r="F54" s="50"/>
      <c r="G54" s="54"/>
      <c r="H54" s="235"/>
    </row>
    <row r="55" spans="1:8" x14ac:dyDescent="0.25">
      <c r="A55" s="143" t="s">
        <v>9</v>
      </c>
      <c r="B55" s="144"/>
      <c r="C55" s="144"/>
      <c r="D55" s="144"/>
      <c r="E55" s="144"/>
      <c r="F55" s="144"/>
      <c r="G55" s="214">
        <f>SUM(G53)</f>
        <v>0</v>
      </c>
      <c r="H55" s="236" t="s">
        <v>20</v>
      </c>
    </row>
    <row r="56" spans="1:8" ht="15.75" x14ac:dyDescent="0.25">
      <c r="A56" s="239" t="s">
        <v>111</v>
      </c>
      <c r="B56" s="240"/>
      <c r="C56" s="241"/>
      <c r="D56" s="242"/>
      <c r="E56" s="243"/>
      <c r="F56" s="244"/>
      <c r="G56" s="245">
        <f>G55+G51+G45+G40+G32+G24+G11</f>
        <v>0</v>
      </c>
      <c r="H56" s="246" t="s">
        <v>20</v>
      </c>
    </row>
    <row r="57" spans="1:8" s="3" customFormat="1" ht="12.75" x14ac:dyDescent="0.2">
      <c r="A57" s="237" t="s">
        <v>55</v>
      </c>
      <c r="B57" s="145"/>
      <c r="C57" s="145"/>
      <c r="D57" s="145"/>
      <c r="E57" s="145"/>
      <c r="F57" s="145"/>
      <c r="G57" s="145"/>
      <c r="H57" s="238"/>
    </row>
    <row r="58" spans="1:8" s="1" customFormat="1" ht="15.75" x14ac:dyDescent="0.25">
      <c r="A58" s="247" t="s">
        <v>19</v>
      </c>
      <c r="B58" s="248"/>
      <c r="C58" s="248"/>
      <c r="D58" s="248"/>
      <c r="E58" s="248"/>
      <c r="F58" s="249">
        <v>0.21</v>
      </c>
      <c r="G58" s="250">
        <f>(G56*F58)+G56</f>
        <v>0</v>
      </c>
      <c r="H58" s="251" t="s">
        <v>20</v>
      </c>
    </row>
    <row r="59" spans="1:8" s="1" customFormat="1" x14ac:dyDescent="0.25">
      <c r="A59" s="4"/>
      <c r="B59" s="5"/>
      <c r="C59" s="77"/>
      <c r="D59" s="78"/>
      <c r="E59" s="79"/>
      <c r="F59" s="79"/>
      <c r="G59" s="76"/>
      <c r="H59" s="139"/>
    </row>
    <row r="60" spans="1:8" x14ac:dyDescent="0.25">
      <c r="D60" s="51"/>
    </row>
    <row r="61" spans="1:8" x14ac:dyDescent="0.25">
      <c r="D61" s="51"/>
    </row>
    <row r="62" spans="1:8" x14ac:dyDescent="0.25">
      <c r="D62" s="51"/>
    </row>
    <row r="63" spans="1:8" x14ac:dyDescent="0.25">
      <c r="D63" s="51"/>
    </row>
    <row r="64" spans="1:8" x14ac:dyDescent="0.25">
      <c r="D64" s="51"/>
    </row>
    <row r="65" spans="4:4" x14ac:dyDescent="0.25">
      <c r="D65" s="51"/>
    </row>
    <row r="66" spans="4:4" x14ac:dyDescent="0.25">
      <c r="D66" s="51"/>
    </row>
    <row r="67" spans="4:4" x14ac:dyDescent="0.25">
      <c r="D67" s="51"/>
    </row>
    <row r="68" spans="4:4" x14ac:dyDescent="0.25">
      <c r="D68" s="51"/>
    </row>
    <row r="69" spans="4:4" x14ac:dyDescent="0.25">
      <c r="D69" s="51"/>
    </row>
    <row r="70" spans="4:4" x14ac:dyDescent="0.25">
      <c r="D70" s="51"/>
    </row>
    <row r="71" spans="4:4" x14ac:dyDescent="0.25">
      <c r="D71" s="51"/>
    </row>
    <row r="72" spans="4:4" x14ac:dyDescent="0.25">
      <c r="D72" s="51"/>
    </row>
    <row r="73" spans="4:4" x14ac:dyDescent="0.25">
      <c r="D73" s="51"/>
    </row>
    <row r="74" spans="4:4" x14ac:dyDescent="0.25">
      <c r="D74" s="51"/>
    </row>
    <row r="75" spans="4:4" x14ac:dyDescent="0.25">
      <c r="D75" s="51"/>
    </row>
    <row r="76" spans="4:4" x14ac:dyDescent="0.25">
      <c r="D76" s="51"/>
    </row>
    <row r="77" spans="4:4" x14ac:dyDescent="0.25">
      <c r="D77" s="51"/>
    </row>
    <row r="78" spans="4:4" x14ac:dyDescent="0.25">
      <c r="D78" s="51"/>
    </row>
    <row r="79" spans="4:4" x14ac:dyDescent="0.25">
      <c r="D79" s="51"/>
    </row>
    <row r="80" spans="4:4" x14ac:dyDescent="0.25">
      <c r="D80" s="51"/>
    </row>
    <row r="81" spans="4:4" x14ac:dyDescent="0.25">
      <c r="D81" s="51"/>
    </row>
    <row r="82" spans="4:4" x14ac:dyDescent="0.25">
      <c r="D82" s="51"/>
    </row>
    <row r="83" spans="4:4" x14ac:dyDescent="0.25">
      <c r="D83" s="51"/>
    </row>
    <row r="84" spans="4:4" x14ac:dyDescent="0.25">
      <c r="D84" s="51"/>
    </row>
    <row r="85" spans="4:4" x14ac:dyDescent="0.25">
      <c r="D85" s="51"/>
    </row>
    <row r="86" spans="4:4" x14ac:dyDescent="0.25">
      <c r="D86" s="51"/>
    </row>
    <row r="87" spans="4:4" x14ac:dyDescent="0.25">
      <c r="D87" s="51"/>
    </row>
    <row r="88" spans="4:4" x14ac:dyDescent="0.25">
      <c r="D88" s="51"/>
    </row>
    <row r="89" spans="4:4" x14ac:dyDescent="0.25">
      <c r="D89" s="51"/>
    </row>
    <row r="90" spans="4:4" x14ac:dyDescent="0.25">
      <c r="D90" s="51"/>
    </row>
    <row r="91" spans="4:4" x14ac:dyDescent="0.25">
      <c r="D91" s="51"/>
    </row>
    <row r="92" spans="4:4" x14ac:dyDescent="0.25">
      <c r="D92" s="51"/>
    </row>
    <row r="93" spans="4:4" x14ac:dyDescent="0.25">
      <c r="D93" s="51"/>
    </row>
    <row r="94" spans="4:4" x14ac:dyDescent="0.25">
      <c r="D94" s="51"/>
    </row>
    <row r="95" spans="4:4" x14ac:dyDescent="0.25">
      <c r="D95" s="51"/>
    </row>
    <row r="96" spans="4:4" x14ac:dyDescent="0.25">
      <c r="D96" s="51"/>
    </row>
    <row r="97" spans="4:4" x14ac:dyDescent="0.25">
      <c r="D97" s="51"/>
    </row>
    <row r="98" spans="4:4" x14ac:dyDescent="0.25">
      <c r="D98" s="51"/>
    </row>
    <row r="99" spans="4:4" x14ac:dyDescent="0.25">
      <c r="D99" s="51"/>
    </row>
    <row r="100" spans="4:4" x14ac:dyDescent="0.25">
      <c r="D100" s="51"/>
    </row>
    <row r="101" spans="4:4" x14ac:dyDescent="0.25">
      <c r="D101" s="51"/>
    </row>
    <row r="102" spans="4:4" x14ac:dyDescent="0.25">
      <c r="D102" s="51"/>
    </row>
    <row r="103" spans="4:4" x14ac:dyDescent="0.25">
      <c r="D103" s="51"/>
    </row>
    <row r="104" spans="4:4" x14ac:dyDescent="0.25">
      <c r="D104" s="51"/>
    </row>
    <row r="105" spans="4:4" x14ac:dyDescent="0.25">
      <c r="D105" s="51"/>
    </row>
    <row r="106" spans="4:4" x14ac:dyDescent="0.25">
      <c r="D106" s="51"/>
    </row>
    <row r="107" spans="4:4" x14ac:dyDescent="0.25">
      <c r="D107" s="51"/>
    </row>
    <row r="108" spans="4:4" x14ac:dyDescent="0.25">
      <c r="D108" s="51"/>
    </row>
    <row r="109" spans="4:4" x14ac:dyDescent="0.25">
      <c r="D109" s="51"/>
    </row>
    <row r="110" spans="4:4" x14ac:dyDescent="0.25">
      <c r="D110" s="51"/>
    </row>
    <row r="111" spans="4:4" x14ac:dyDescent="0.25">
      <c r="D111" s="51"/>
    </row>
    <row r="112" spans="4:4" x14ac:dyDescent="0.25">
      <c r="D112" s="51"/>
    </row>
    <row r="113" spans="4:4" x14ac:dyDescent="0.25">
      <c r="D113" s="51"/>
    </row>
    <row r="114" spans="4:4" x14ac:dyDescent="0.25">
      <c r="D114" s="51"/>
    </row>
    <row r="115" spans="4:4" x14ac:dyDescent="0.25">
      <c r="D115" s="51"/>
    </row>
    <row r="116" spans="4:4" x14ac:dyDescent="0.25">
      <c r="D116" s="51"/>
    </row>
    <row r="117" spans="4:4" x14ac:dyDescent="0.25">
      <c r="D117" s="51"/>
    </row>
    <row r="118" spans="4:4" x14ac:dyDescent="0.25">
      <c r="D118" s="51"/>
    </row>
    <row r="119" spans="4:4" x14ac:dyDescent="0.25">
      <c r="D119" s="51"/>
    </row>
    <row r="120" spans="4:4" x14ac:dyDescent="0.25">
      <c r="D120" s="51"/>
    </row>
    <row r="121" spans="4:4" x14ac:dyDescent="0.25">
      <c r="D121" s="51"/>
    </row>
    <row r="122" spans="4:4" x14ac:dyDescent="0.25">
      <c r="D122" s="51"/>
    </row>
    <row r="123" spans="4:4" x14ac:dyDescent="0.25">
      <c r="D123" s="51"/>
    </row>
    <row r="124" spans="4:4" x14ac:dyDescent="0.25">
      <c r="D124" s="51"/>
    </row>
    <row r="125" spans="4:4" x14ac:dyDescent="0.25">
      <c r="D125" s="51"/>
    </row>
    <row r="126" spans="4:4" x14ac:dyDescent="0.25">
      <c r="D126" s="51"/>
    </row>
    <row r="127" spans="4:4" x14ac:dyDescent="0.25">
      <c r="D127" s="51"/>
    </row>
    <row r="128" spans="4:4" x14ac:dyDescent="0.25">
      <c r="D128" s="51"/>
    </row>
    <row r="129" spans="4:4" x14ac:dyDescent="0.25">
      <c r="D129" s="51"/>
    </row>
    <row r="130" spans="4:4" x14ac:dyDescent="0.25">
      <c r="D130" s="51"/>
    </row>
    <row r="131" spans="4:4" x14ac:dyDescent="0.25">
      <c r="D131" s="51"/>
    </row>
    <row r="132" spans="4:4" x14ac:dyDescent="0.25">
      <c r="D132" s="51"/>
    </row>
    <row r="133" spans="4:4" x14ac:dyDescent="0.25">
      <c r="D133" s="51"/>
    </row>
    <row r="134" spans="4:4" x14ac:dyDescent="0.25">
      <c r="D134" s="51"/>
    </row>
    <row r="135" spans="4:4" x14ac:dyDescent="0.25">
      <c r="D135" s="51"/>
    </row>
    <row r="136" spans="4:4" x14ac:dyDescent="0.25">
      <c r="D136" s="51"/>
    </row>
    <row r="137" spans="4:4" x14ac:dyDescent="0.25">
      <c r="D137" s="51"/>
    </row>
    <row r="138" spans="4:4" x14ac:dyDescent="0.25">
      <c r="D138" s="51"/>
    </row>
    <row r="139" spans="4:4" x14ac:dyDescent="0.25">
      <c r="D139" s="51"/>
    </row>
    <row r="140" spans="4:4" x14ac:dyDescent="0.25">
      <c r="D140" s="51"/>
    </row>
    <row r="141" spans="4:4" x14ac:dyDescent="0.25">
      <c r="D141" s="51"/>
    </row>
    <row r="142" spans="4:4" x14ac:dyDescent="0.25">
      <c r="D142" s="51"/>
    </row>
    <row r="143" spans="4:4" x14ac:dyDescent="0.25">
      <c r="D143" s="51"/>
    </row>
    <row r="144" spans="4:4" x14ac:dyDescent="0.25">
      <c r="D144" s="51"/>
    </row>
    <row r="145" spans="4:4" x14ac:dyDescent="0.25">
      <c r="D145" s="51"/>
    </row>
    <row r="146" spans="4:4" x14ac:dyDescent="0.25">
      <c r="D146" s="51"/>
    </row>
    <row r="147" spans="4:4" x14ac:dyDescent="0.25">
      <c r="D147" s="51"/>
    </row>
    <row r="148" spans="4:4" x14ac:dyDescent="0.25">
      <c r="D148" s="51"/>
    </row>
    <row r="149" spans="4:4" x14ac:dyDescent="0.25">
      <c r="D149" s="51"/>
    </row>
    <row r="150" spans="4:4" x14ac:dyDescent="0.25">
      <c r="D150" s="51"/>
    </row>
    <row r="151" spans="4:4" x14ac:dyDescent="0.25">
      <c r="D151" s="51"/>
    </row>
    <row r="152" spans="4:4" x14ac:dyDescent="0.25">
      <c r="D152" s="51"/>
    </row>
    <row r="153" spans="4:4" x14ac:dyDescent="0.25">
      <c r="D153" s="51"/>
    </row>
    <row r="154" spans="4:4" x14ac:dyDescent="0.25">
      <c r="D154" s="51"/>
    </row>
    <row r="155" spans="4:4" x14ac:dyDescent="0.25">
      <c r="D155" s="51"/>
    </row>
    <row r="156" spans="4:4" x14ac:dyDescent="0.25">
      <c r="D156" s="51"/>
    </row>
    <row r="157" spans="4:4" x14ac:dyDescent="0.25">
      <c r="D157" s="51"/>
    </row>
    <row r="158" spans="4:4" x14ac:dyDescent="0.25">
      <c r="D158" s="51"/>
    </row>
    <row r="159" spans="4:4" x14ac:dyDescent="0.25">
      <c r="D159" s="51"/>
    </row>
    <row r="160" spans="4:4" x14ac:dyDescent="0.25">
      <c r="D160" s="51"/>
    </row>
    <row r="161" spans="4:4" x14ac:dyDescent="0.25">
      <c r="D161" s="51"/>
    </row>
    <row r="162" spans="4:4" x14ac:dyDescent="0.25">
      <c r="D162" s="51"/>
    </row>
    <row r="163" spans="4:4" x14ac:dyDescent="0.25">
      <c r="D163" s="51"/>
    </row>
    <row r="164" spans="4:4" x14ac:dyDescent="0.25">
      <c r="D164" s="51"/>
    </row>
    <row r="165" spans="4:4" x14ac:dyDescent="0.25">
      <c r="D165" s="51"/>
    </row>
    <row r="166" spans="4:4" x14ac:dyDescent="0.25">
      <c r="D166" s="51"/>
    </row>
    <row r="167" spans="4:4" x14ac:dyDescent="0.25">
      <c r="D167" s="51"/>
    </row>
    <row r="168" spans="4:4" x14ac:dyDescent="0.25">
      <c r="D168" s="51"/>
    </row>
    <row r="169" spans="4:4" x14ac:dyDescent="0.25">
      <c r="D169" s="51"/>
    </row>
    <row r="170" spans="4:4" x14ac:dyDescent="0.25">
      <c r="D170" s="51"/>
    </row>
    <row r="171" spans="4:4" x14ac:dyDescent="0.25">
      <c r="D171" s="51"/>
    </row>
    <row r="172" spans="4:4" x14ac:dyDescent="0.25">
      <c r="D172" s="51"/>
    </row>
    <row r="173" spans="4:4" x14ac:dyDescent="0.25">
      <c r="D173" s="51"/>
    </row>
    <row r="174" spans="4:4" x14ac:dyDescent="0.25">
      <c r="D174" s="51"/>
    </row>
    <row r="175" spans="4:4" x14ac:dyDescent="0.25">
      <c r="D175" s="51"/>
    </row>
    <row r="176" spans="4:4" x14ac:dyDescent="0.25">
      <c r="D176" s="51"/>
    </row>
    <row r="177" spans="4:4" x14ac:dyDescent="0.25">
      <c r="D177" s="51"/>
    </row>
    <row r="178" spans="4:4" x14ac:dyDescent="0.25">
      <c r="D178" s="51"/>
    </row>
    <row r="179" spans="4:4" x14ac:dyDescent="0.25">
      <c r="D179" s="51"/>
    </row>
    <row r="180" spans="4:4" x14ac:dyDescent="0.25">
      <c r="D180" s="51"/>
    </row>
    <row r="181" spans="4:4" x14ac:dyDescent="0.25">
      <c r="D181" s="51"/>
    </row>
    <row r="182" spans="4:4" x14ac:dyDescent="0.25">
      <c r="D182" s="51"/>
    </row>
    <row r="183" spans="4:4" x14ac:dyDescent="0.25">
      <c r="D183" s="51"/>
    </row>
    <row r="184" spans="4:4" x14ac:dyDescent="0.25">
      <c r="D184" s="51"/>
    </row>
    <row r="185" spans="4:4" x14ac:dyDescent="0.25">
      <c r="D185" s="51"/>
    </row>
    <row r="186" spans="4:4" x14ac:dyDescent="0.25">
      <c r="D186" s="51"/>
    </row>
    <row r="187" spans="4:4" x14ac:dyDescent="0.25">
      <c r="D187" s="51"/>
    </row>
    <row r="188" spans="4:4" x14ac:dyDescent="0.25">
      <c r="D188" s="51"/>
    </row>
    <row r="189" spans="4:4" x14ac:dyDescent="0.25">
      <c r="D189" s="51"/>
    </row>
    <row r="190" spans="4:4" x14ac:dyDescent="0.25">
      <c r="D190" s="51"/>
    </row>
    <row r="191" spans="4:4" x14ac:dyDescent="0.25">
      <c r="D191" s="51"/>
    </row>
    <row r="192" spans="4:4" x14ac:dyDescent="0.25">
      <c r="D192" s="51"/>
    </row>
    <row r="193" spans="4:4" x14ac:dyDescent="0.25">
      <c r="D193" s="51"/>
    </row>
    <row r="194" spans="4:4" x14ac:dyDescent="0.25">
      <c r="D194" s="51"/>
    </row>
    <row r="195" spans="4:4" x14ac:dyDescent="0.25">
      <c r="D195" s="51"/>
    </row>
    <row r="196" spans="4:4" x14ac:dyDescent="0.25">
      <c r="D196" s="51"/>
    </row>
    <row r="197" spans="4:4" x14ac:dyDescent="0.25">
      <c r="D197" s="51"/>
    </row>
    <row r="198" spans="4:4" x14ac:dyDescent="0.25">
      <c r="D198" s="51"/>
    </row>
    <row r="199" spans="4:4" x14ac:dyDescent="0.25">
      <c r="D199" s="51"/>
    </row>
    <row r="200" spans="4:4" x14ac:dyDescent="0.25">
      <c r="D200" s="51"/>
    </row>
    <row r="201" spans="4:4" x14ac:dyDescent="0.25">
      <c r="D201" s="51"/>
    </row>
    <row r="202" spans="4:4" x14ac:dyDescent="0.25">
      <c r="D202" s="51"/>
    </row>
    <row r="203" spans="4:4" x14ac:dyDescent="0.25">
      <c r="D203" s="51"/>
    </row>
    <row r="204" spans="4:4" x14ac:dyDescent="0.25">
      <c r="D204" s="51"/>
    </row>
    <row r="205" spans="4:4" x14ac:dyDescent="0.25">
      <c r="D205" s="51"/>
    </row>
    <row r="206" spans="4:4" x14ac:dyDescent="0.25">
      <c r="D206" s="51"/>
    </row>
    <row r="207" spans="4:4" x14ac:dyDescent="0.25">
      <c r="D207" s="51"/>
    </row>
    <row r="208" spans="4:4" x14ac:dyDescent="0.25">
      <c r="D208" s="51"/>
    </row>
    <row r="209" spans="4:4" x14ac:dyDescent="0.25">
      <c r="D209" s="51"/>
    </row>
    <row r="210" spans="4:4" x14ac:dyDescent="0.25">
      <c r="D210" s="51"/>
    </row>
    <row r="211" spans="4:4" x14ac:dyDescent="0.25">
      <c r="D211" s="51"/>
    </row>
    <row r="212" spans="4:4" x14ac:dyDescent="0.25">
      <c r="D212" s="51"/>
    </row>
    <row r="213" spans="4:4" x14ac:dyDescent="0.25">
      <c r="D213" s="51"/>
    </row>
    <row r="214" spans="4:4" x14ac:dyDescent="0.25">
      <c r="D214" s="51"/>
    </row>
    <row r="215" spans="4:4" x14ac:dyDescent="0.25">
      <c r="D215" s="51"/>
    </row>
    <row r="216" spans="4:4" x14ac:dyDescent="0.25">
      <c r="D216" s="51"/>
    </row>
    <row r="217" spans="4:4" x14ac:dyDescent="0.25">
      <c r="D217" s="51"/>
    </row>
    <row r="218" spans="4:4" x14ac:dyDescent="0.25">
      <c r="D218" s="51"/>
    </row>
    <row r="219" spans="4:4" x14ac:dyDescent="0.25">
      <c r="D219" s="51"/>
    </row>
    <row r="220" spans="4:4" x14ac:dyDescent="0.25">
      <c r="D220" s="51"/>
    </row>
    <row r="221" spans="4:4" x14ac:dyDescent="0.25">
      <c r="D221" s="51"/>
    </row>
    <row r="222" spans="4:4" x14ac:dyDescent="0.25">
      <c r="D222" s="51"/>
    </row>
    <row r="223" spans="4:4" x14ac:dyDescent="0.25">
      <c r="D223" s="51"/>
    </row>
    <row r="224" spans="4:4" x14ac:dyDescent="0.25">
      <c r="D224" s="51"/>
    </row>
    <row r="225" spans="4:4" x14ac:dyDescent="0.25">
      <c r="D225" s="51"/>
    </row>
    <row r="226" spans="4:4" x14ac:dyDescent="0.25">
      <c r="D226" s="51"/>
    </row>
    <row r="227" spans="4:4" x14ac:dyDescent="0.25">
      <c r="D227" s="51"/>
    </row>
    <row r="228" spans="4:4" x14ac:dyDescent="0.25">
      <c r="D228" s="51"/>
    </row>
    <row r="229" spans="4:4" x14ac:dyDescent="0.25">
      <c r="D229" s="51"/>
    </row>
    <row r="230" spans="4:4" x14ac:dyDescent="0.25">
      <c r="D230" s="51"/>
    </row>
    <row r="231" spans="4:4" x14ac:dyDescent="0.25">
      <c r="D231" s="51"/>
    </row>
    <row r="232" spans="4:4" x14ac:dyDescent="0.25">
      <c r="D232" s="51"/>
    </row>
    <row r="233" spans="4:4" x14ac:dyDescent="0.25">
      <c r="D233" s="51"/>
    </row>
    <row r="234" spans="4:4" x14ac:dyDescent="0.25">
      <c r="D234" s="51"/>
    </row>
    <row r="235" spans="4:4" x14ac:dyDescent="0.25">
      <c r="D235" s="51"/>
    </row>
    <row r="236" spans="4:4" x14ac:dyDescent="0.25">
      <c r="D236" s="51"/>
    </row>
    <row r="237" spans="4:4" x14ac:dyDescent="0.25">
      <c r="D237" s="51"/>
    </row>
    <row r="238" spans="4:4" x14ac:dyDescent="0.25">
      <c r="D238" s="51"/>
    </row>
    <row r="239" spans="4:4" x14ac:dyDescent="0.25">
      <c r="D239" s="51"/>
    </row>
    <row r="240" spans="4:4" x14ac:dyDescent="0.25">
      <c r="D240" s="51"/>
    </row>
    <row r="241" spans="4:4" x14ac:dyDescent="0.25">
      <c r="D241" s="51"/>
    </row>
    <row r="242" spans="4:4" x14ac:dyDescent="0.25">
      <c r="D242" s="51"/>
    </row>
    <row r="243" spans="4:4" x14ac:dyDescent="0.25">
      <c r="D243" s="51"/>
    </row>
    <row r="244" spans="4:4" x14ac:dyDescent="0.25">
      <c r="D244" s="51"/>
    </row>
    <row r="245" spans="4:4" x14ac:dyDescent="0.25">
      <c r="D245" s="51"/>
    </row>
    <row r="246" spans="4:4" x14ac:dyDescent="0.25">
      <c r="D246" s="51"/>
    </row>
    <row r="247" spans="4:4" x14ac:dyDescent="0.25">
      <c r="D247" s="51"/>
    </row>
    <row r="248" spans="4:4" x14ac:dyDescent="0.25">
      <c r="D248" s="51"/>
    </row>
    <row r="249" spans="4:4" x14ac:dyDescent="0.25">
      <c r="D249" s="51"/>
    </row>
    <row r="250" spans="4:4" x14ac:dyDescent="0.25">
      <c r="D250" s="51"/>
    </row>
    <row r="251" spans="4:4" x14ac:dyDescent="0.25">
      <c r="D251" s="51"/>
    </row>
    <row r="252" spans="4:4" x14ac:dyDescent="0.25">
      <c r="D252" s="51"/>
    </row>
    <row r="253" spans="4:4" x14ac:dyDescent="0.25">
      <c r="D253" s="51"/>
    </row>
    <row r="254" spans="4:4" x14ac:dyDescent="0.25">
      <c r="D254" s="51"/>
    </row>
    <row r="255" spans="4:4" x14ac:dyDescent="0.25">
      <c r="D255" s="51"/>
    </row>
    <row r="256" spans="4:4" x14ac:dyDescent="0.25">
      <c r="D256" s="51"/>
    </row>
    <row r="257" spans="4:4" x14ac:dyDescent="0.25">
      <c r="D257" s="51"/>
    </row>
    <row r="258" spans="4:4" x14ac:dyDescent="0.25">
      <c r="D258" s="51"/>
    </row>
    <row r="259" spans="4:4" x14ac:dyDescent="0.25">
      <c r="D259" s="51"/>
    </row>
    <row r="260" spans="4:4" x14ac:dyDescent="0.25">
      <c r="D260" s="51"/>
    </row>
    <row r="261" spans="4:4" x14ac:dyDescent="0.25">
      <c r="D261" s="51"/>
    </row>
    <row r="262" spans="4:4" x14ac:dyDescent="0.25">
      <c r="D262" s="51"/>
    </row>
    <row r="263" spans="4:4" x14ac:dyDescent="0.25">
      <c r="D263" s="51"/>
    </row>
    <row r="264" spans="4:4" x14ac:dyDescent="0.25">
      <c r="D264" s="51"/>
    </row>
    <row r="265" spans="4:4" x14ac:dyDescent="0.25">
      <c r="D265" s="51"/>
    </row>
    <row r="266" spans="4:4" x14ac:dyDescent="0.25">
      <c r="D266" s="51"/>
    </row>
    <row r="267" spans="4:4" x14ac:dyDescent="0.25">
      <c r="D267" s="51"/>
    </row>
    <row r="268" spans="4:4" x14ac:dyDescent="0.25">
      <c r="D268" s="51"/>
    </row>
    <row r="269" spans="4:4" x14ac:dyDescent="0.25">
      <c r="D269" s="51"/>
    </row>
    <row r="270" spans="4:4" x14ac:dyDescent="0.25">
      <c r="D270" s="51"/>
    </row>
    <row r="271" spans="4:4" x14ac:dyDescent="0.25">
      <c r="D271" s="51"/>
    </row>
    <row r="272" spans="4:4" x14ac:dyDescent="0.25">
      <c r="D272" s="51"/>
    </row>
    <row r="273" spans="4:4" x14ac:dyDescent="0.25">
      <c r="D273" s="51"/>
    </row>
    <row r="274" spans="4:4" x14ac:dyDescent="0.25">
      <c r="D274" s="51"/>
    </row>
    <row r="275" spans="4:4" x14ac:dyDescent="0.25">
      <c r="D275" s="51"/>
    </row>
    <row r="276" spans="4:4" x14ac:dyDescent="0.25">
      <c r="D276" s="51"/>
    </row>
    <row r="277" spans="4:4" x14ac:dyDescent="0.25">
      <c r="D277" s="51"/>
    </row>
    <row r="278" spans="4:4" x14ac:dyDescent="0.25">
      <c r="D278" s="51"/>
    </row>
    <row r="279" spans="4:4" x14ac:dyDescent="0.25">
      <c r="D279" s="51"/>
    </row>
    <row r="280" spans="4:4" x14ac:dyDescent="0.25">
      <c r="D280" s="51"/>
    </row>
    <row r="281" spans="4:4" x14ac:dyDescent="0.25">
      <c r="D281" s="51"/>
    </row>
    <row r="282" spans="4:4" x14ac:dyDescent="0.25">
      <c r="D282" s="51"/>
    </row>
    <row r="283" spans="4:4" x14ac:dyDescent="0.25">
      <c r="D283" s="51"/>
    </row>
    <row r="284" spans="4:4" x14ac:dyDescent="0.25">
      <c r="D284" s="51"/>
    </row>
    <row r="285" spans="4:4" x14ac:dyDescent="0.25">
      <c r="D285" s="51"/>
    </row>
    <row r="286" spans="4:4" x14ac:dyDescent="0.25">
      <c r="D286" s="51"/>
    </row>
    <row r="287" spans="4:4" x14ac:dyDescent="0.25">
      <c r="D287" s="51"/>
    </row>
    <row r="288" spans="4:4" x14ac:dyDescent="0.25">
      <c r="D288" s="51"/>
    </row>
    <row r="289" spans="4:4" x14ac:dyDescent="0.25">
      <c r="D289" s="51"/>
    </row>
    <row r="290" spans="4:4" x14ac:dyDescent="0.25">
      <c r="D290" s="51"/>
    </row>
    <row r="291" spans="4:4" x14ac:dyDescent="0.25">
      <c r="D291" s="51"/>
    </row>
    <row r="292" spans="4:4" x14ac:dyDescent="0.25">
      <c r="D292" s="51"/>
    </row>
    <row r="293" spans="4:4" x14ac:dyDescent="0.25">
      <c r="D293" s="51"/>
    </row>
    <row r="294" spans="4:4" x14ac:dyDescent="0.25">
      <c r="D294" s="51"/>
    </row>
    <row r="295" spans="4:4" x14ac:dyDescent="0.25">
      <c r="D295" s="51"/>
    </row>
    <row r="296" spans="4:4" x14ac:dyDescent="0.25">
      <c r="D296" s="51"/>
    </row>
    <row r="297" spans="4:4" x14ac:dyDescent="0.25">
      <c r="D297" s="51"/>
    </row>
    <row r="298" spans="4:4" x14ac:dyDescent="0.25">
      <c r="D298" s="51"/>
    </row>
    <row r="299" spans="4:4" x14ac:dyDescent="0.25">
      <c r="D299" s="51"/>
    </row>
    <row r="300" spans="4:4" x14ac:dyDescent="0.25">
      <c r="D300" s="51"/>
    </row>
    <row r="301" spans="4:4" x14ac:dyDescent="0.25">
      <c r="D301" s="51"/>
    </row>
    <row r="302" spans="4:4" x14ac:dyDescent="0.25">
      <c r="D302" s="51"/>
    </row>
    <row r="303" spans="4:4" x14ac:dyDescent="0.25">
      <c r="D303" s="51"/>
    </row>
    <row r="304" spans="4:4" x14ac:dyDescent="0.25">
      <c r="D304" s="51"/>
    </row>
    <row r="305" spans="4:4" x14ac:dyDescent="0.25">
      <c r="D305" s="51"/>
    </row>
    <row r="306" spans="4:4" x14ac:dyDescent="0.25">
      <c r="D306" s="51"/>
    </row>
    <row r="307" spans="4:4" x14ac:dyDescent="0.25">
      <c r="D307" s="51"/>
    </row>
    <row r="308" spans="4:4" x14ac:dyDescent="0.25">
      <c r="D308" s="51"/>
    </row>
    <row r="309" spans="4:4" x14ac:dyDescent="0.25">
      <c r="D309" s="51"/>
    </row>
    <row r="310" spans="4:4" x14ac:dyDescent="0.25">
      <c r="D310" s="51"/>
    </row>
    <row r="311" spans="4:4" x14ac:dyDescent="0.25">
      <c r="D311" s="51"/>
    </row>
    <row r="312" spans="4:4" x14ac:dyDescent="0.25">
      <c r="D312" s="51"/>
    </row>
    <row r="313" spans="4:4" x14ac:dyDescent="0.25">
      <c r="D313" s="51"/>
    </row>
    <row r="314" spans="4:4" x14ac:dyDescent="0.25">
      <c r="D314" s="51"/>
    </row>
    <row r="315" spans="4:4" x14ac:dyDescent="0.25">
      <c r="D315" s="51"/>
    </row>
    <row r="316" spans="4:4" x14ac:dyDescent="0.25">
      <c r="D316" s="51"/>
    </row>
    <row r="317" spans="4:4" x14ac:dyDescent="0.25">
      <c r="D317" s="51"/>
    </row>
    <row r="318" spans="4:4" x14ac:dyDescent="0.25">
      <c r="D318" s="51"/>
    </row>
    <row r="319" spans="4:4" x14ac:dyDescent="0.25">
      <c r="D319" s="51"/>
    </row>
    <row r="320" spans="4:4" x14ac:dyDescent="0.25">
      <c r="D320" s="51"/>
    </row>
    <row r="321" spans="4:4" x14ac:dyDescent="0.25">
      <c r="D321" s="51"/>
    </row>
    <row r="322" spans="4:4" x14ac:dyDescent="0.25">
      <c r="D322" s="51"/>
    </row>
    <row r="323" spans="4:4" x14ac:dyDescent="0.25">
      <c r="D323" s="51"/>
    </row>
    <row r="324" spans="4:4" x14ac:dyDescent="0.25">
      <c r="D324" s="51"/>
    </row>
    <row r="325" spans="4:4" x14ac:dyDescent="0.25">
      <c r="D325" s="51"/>
    </row>
    <row r="326" spans="4:4" x14ac:dyDescent="0.25">
      <c r="D326" s="51"/>
    </row>
    <row r="327" spans="4:4" x14ac:dyDescent="0.25">
      <c r="D327" s="51"/>
    </row>
    <row r="328" spans="4:4" x14ac:dyDescent="0.25">
      <c r="D328" s="51"/>
    </row>
    <row r="329" spans="4:4" x14ac:dyDescent="0.25">
      <c r="D329" s="51"/>
    </row>
    <row r="330" spans="4:4" x14ac:dyDescent="0.25">
      <c r="D330" s="51"/>
    </row>
    <row r="331" spans="4:4" x14ac:dyDescent="0.25">
      <c r="D331" s="51"/>
    </row>
    <row r="332" spans="4:4" x14ac:dyDescent="0.25">
      <c r="D332" s="51"/>
    </row>
    <row r="333" spans="4:4" x14ac:dyDescent="0.25">
      <c r="D333" s="51"/>
    </row>
    <row r="334" spans="4:4" x14ac:dyDescent="0.25">
      <c r="D334" s="51"/>
    </row>
    <row r="335" spans="4:4" x14ac:dyDescent="0.25">
      <c r="D335" s="51"/>
    </row>
    <row r="336" spans="4:4" x14ac:dyDescent="0.25">
      <c r="D336" s="51"/>
    </row>
    <row r="337" spans="4:4" x14ac:dyDescent="0.25">
      <c r="D337" s="51"/>
    </row>
    <row r="338" spans="4:4" x14ac:dyDescent="0.25">
      <c r="D338" s="51"/>
    </row>
    <row r="339" spans="4:4" x14ac:dyDescent="0.25">
      <c r="D339" s="51"/>
    </row>
    <row r="340" spans="4:4" x14ac:dyDescent="0.25">
      <c r="D340" s="51"/>
    </row>
    <row r="341" spans="4:4" x14ac:dyDescent="0.25">
      <c r="D341" s="51"/>
    </row>
    <row r="342" spans="4:4" x14ac:dyDescent="0.25">
      <c r="D342" s="51"/>
    </row>
    <row r="343" spans="4:4" x14ac:dyDescent="0.25">
      <c r="D343" s="51"/>
    </row>
    <row r="344" spans="4:4" x14ac:dyDescent="0.25">
      <c r="D344" s="51"/>
    </row>
    <row r="345" spans="4:4" x14ac:dyDescent="0.25">
      <c r="D345" s="51"/>
    </row>
    <row r="346" spans="4:4" x14ac:dyDescent="0.25">
      <c r="D346" s="51"/>
    </row>
    <row r="347" spans="4:4" x14ac:dyDescent="0.25">
      <c r="D347" s="51"/>
    </row>
    <row r="348" spans="4:4" x14ac:dyDescent="0.25">
      <c r="D348" s="51"/>
    </row>
    <row r="349" spans="4:4" x14ac:dyDescent="0.25">
      <c r="D349" s="51"/>
    </row>
    <row r="350" spans="4:4" x14ac:dyDescent="0.25">
      <c r="D350" s="51"/>
    </row>
    <row r="351" spans="4:4" x14ac:dyDescent="0.25">
      <c r="D351" s="51"/>
    </row>
    <row r="352" spans="4:4" x14ac:dyDescent="0.25">
      <c r="D352" s="51"/>
    </row>
    <row r="353" spans="4:4" x14ac:dyDescent="0.25">
      <c r="D353" s="51"/>
    </row>
    <row r="354" spans="4:4" x14ac:dyDescent="0.25">
      <c r="D354" s="51"/>
    </row>
    <row r="355" spans="4:4" x14ac:dyDescent="0.25">
      <c r="D355" s="51"/>
    </row>
    <row r="356" spans="4:4" x14ac:dyDescent="0.25">
      <c r="D356" s="51"/>
    </row>
    <row r="357" spans="4:4" x14ac:dyDescent="0.25">
      <c r="D357" s="51"/>
    </row>
    <row r="358" spans="4:4" x14ac:dyDescent="0.25">
      <c r="D358" s="51"/>
    </row>
    <row r="359" spans="4:4" x14ac:dyDescent="0.25">
      <c r="D359" s="51"/>
    </row>
    <row r="360" spans="4:4" x14ac:dyDescent="0.25">
      <c r="D360" s="51"/>
    </row>
    <row r="361" spans="4:4" x14ac:dyDescent="0.25">
      <c r="D361" s="51"/>
    </row>
    <row r="362" spans="4:4" x14ac:dyDescent="0.25">
      <c r="D362" s="51"/>
    </row>
    <row r="363" spans="4:4" x14ac:dyDescent="0.25">
      <c r="D363" s="51"/>
    </row>
    <row r="364" spans="4:4" x14ac:dyDescent="0.25">
      <c r="D364" s="51"/>
    </row>
    <row r="365" spans="4:4" x14ac:dyDescent="0.25">
      <c r="D365" s="51"/>
    </row>
    <row r="366" spans="4:4" x14ac:dyDescent="0.25">
      <c r="D366" s="51"/>
    </row>
    <row r="367" spans="4:4" x14ac:dyDescent="0.25">
      <c r="D367" s="51"/>
    </row>
    <row r="368" spans="4:4" x14ac:dyDescent="0.25">
      <c r="D368" s="51"/>
    </row>
    <row r="369" spans="4:4" x14ac:dyDescent="0.25">
      <c r="D369" s="51"/>
    </row>
    <row r="370" spans="4:4" x14ac:dyDescent="0.25">
      <c r="D370" s="51"/>
    </row>
    <row r="371" spans="4:4" x14ac:dyDescent="0.25">
      <c r="D371" s="51"/>
    </row>
    <row r="372" spans="4:4" x14ac:dyDescent="0.25">
      <c r="D372" s="51"/>
    </row>
    <row r="373" spans="4:4" x14ac:dyDescent="0.25">
      <c r="D373" s="51"/>
    </row>
    <row r="374" spans="4:4" x14ac:dyDescent="0.25">
      <c r="D374" s="51"/>
    </row>
    <row r="375" spans="4:4" x14ac:dyDescent="0.25">
      <c r="D375" s="51"/>
    </row>
    <row r="376" spans="4:4" x14ac:dyDescent="0.25">
      <c r="D376" s="51"/>
    </row>
    <row r="377" spans="4:4" x14ac:dyDescent="0.25">
      <c r="D377" s="51"/>
    </row>
    <row r="378" spans="4:4" x14ac:dyDescent="0.25">
      <c r="D378" s="51"/>
    </row>
    <row r="379" spans="4:4" x14ac:dyDescent="0.25">
      <c r="D379" s="51"/>
    </row>
    <row r="380" spans="4:4" x14ac:dyDescent="0.25">
      <c r="D380" s="51"/>
    </row>
    <row r="381" spans="4:4" x14ac:dyDescent="0.25">
      <c r="D381" s="51"/>
    </row>
    <row r="382" spans="4:4" x14ac:dyDescent="0.25">
      <c r="D382" s="51"/>
    </row>
    <row r="383" spans="4:4" x14ac:dyDescent="0.25">
      <c r="D383" s="51"/>
    </row>
    <row r="384" spans="4:4" x14ac:dyDescent="0.25">
      <c r="D384" s="51"/>
    </row>
    <row r="385" spans="4:4" x14ac:dyDescent="0.25">
      <c r="D385" s="51"/>
    </row>
    <row r="386" spans="4:4" x14ac:dyDescent="0.25">
      <c r="D386" s="51"/>
    </row>
    <row r="387" spans="4:4" x14ac:dyDescent="0.25">
      <c r="D387" s="51"/>
    </row>
    <row r="388" spans="4:4" x14ac:dyDescent="0.25">
      <c r="D388" s="51"/>
    </row>
    <row r="389" spans="4:4" x14ac:dyDescent="0.25">
      <c r="D389" s="51"/>
    </row>
    <row r="390" spans="4:4" x14ac:dyDescent="0.25">
      <c r="D390" s="51"/>
    </row>
    <row r="391" spans="4:4" x14ac:dyDescent="0.25">
      <c r="D391" s="51"/>
    </row>
    <row r="392" spans="4:4" x14ac:dyDescent="0.25">
      <c r="D392" s="51"/>
    </row>
    <row r="393" spans="4:4" x14ac:dyDescent="0.25">
      <c r="D393" s="51"/>
    </row>
    <row r="394" spans="4:4" x14ac:dyDescent="0.25">
      <c r="D394" s="51"/>
    </row>
    <row r="395" spans="4:4" x14ac:dyDescent="0.25">
      <c r="D395" s="51"/>
    </row>
    <row r="396" spans="4:4" x14ac:dyDescent="0.25">
      <c r="D396" s="51"/>
    </row>
    <row r="397" spans="4:4" x14ac:dyDescent="0.25">
      <c r="D397" s="51"/>
    </row>
    <row r="398" spans="4:4" x14ac:dyDescent="0.25">
      <c r="D398" s="51"/>
    </row>
    <row r="399" spans="4:4" x14ac:dyDescent="0.25">
      <c r="D399" s="51"/>
    </row>
    <row r="400" spans="4:4" x14ac:dyDescent="0.25">
      <c r="D400" s="51"/>
    </row>
    <row r="401" spans="4:4" x14ac:dyDescent="0.25">
      <c r="D401" s="51"/>
    </row>
    <row r="402" spans="4:4" x14ac:dyDescent="0.25">
      <c r="D402" s="51"/>
    </row>
    <row r="403" spans="4:4" x14ac:dyDescent="0.25">
      <c r="D403" s="51"/>
    </row>
    <row r="404" spans="4:4" x14ac:dyDescent="0.25">
      <c r="D404" s="51"/>
    </row>
    <row r="405" spans="4:4" x14ac:dyDescent="0.25">
      <c r="D405" s="51"/>
    </row>
    <row r="406" spans="4:4" x14ac:dyDescent="0.25">
      <c r="D406" s="51"/>
    </row>
    <row r="407" spans="4:4" x14ac:dyDescent="0.25">
      <c r="D407" s="51"/>
    </row>
    <row r="408" spans="4:4" x14ac:dyDescent="0.25">
      <c r="D408" s="51"/>
    </row>
    <row r="409" spans="4:4" x14ac:dyDescent="0.25">
      <c r="D409" s="51"/>
    </row>
    <row r="410" spans="4:4" x14ac:dyDescent="0.25">
      <c r="D410" s="51"/>
    </row>
    <row r="411" spans="4:4" x14ac:dyDescent="0.25">
      <c r="D411" s="51"/>
    </row>
    <row r="412" spans="4:4" x14ac:dyDescent="0.25">
      <c r="D412" s="51"/>
    </row>
    <row r="413" spans="4:4" x14ac:dyDescent="0.25">
      <c r="D413" s="51"/>
    </row>
    <row r="414" spans="4:4" x14ac:dyDescent="0.25">
      <c r="D414" s="51"/>
    </row>
    <row r="415" spans="4:4" x14ac:dyDescent="0.25">
      <c r="D415" s="51"/>
    </row>
    <row r="416" spans="4:4" x14ac:dyDescent="0.25">
      <c r="D416" s="51"/>
    </row>
    <row r="417" spans="4:4" x14ac:dyDescent="0.25">
      <c r="D417" s="51"/>
    </row>
    <row r="418" spans="4:4" x14ac:dyDescent="0.25">
      <c r="D418" s="51"/>
    </row>
    <row r="419" spans="4:4" x14ac:dyDescent="0.25">
      <c r="D419" s="51"/>
    </row>
    <row r="420" spans="4:4" x14ac:dyDescent="0.25">
      <c r="D420" s="51"/>
    </row>
    <row r="421" spans="4:4" x14ac:dyDescent="0.25">
      <c r="D421" s="51"/>
    </row>
    <row r="422" spans="4:4" x14ac:dyDescent="0.25">
      <c r="D422" s="51"/>
    </row>
    <row r="423" spans="4:4" x14ac:dyDescent="0.25">
      <c r="D423" s="51"/>
    </row>
    <row r="424" spans="4:4" x14ac:dyDescent="0.25">
      <c r="D424" s="51"/>
    </row>
    <row r="425" spans="4:4" x14ac:dyDescent="0.25">
      <c r="D425" s="51"/>
    </row>
    <row r="426" spans="4:4" x14ac:dyDescent="0.25">
      <c r="D426" s="51"/>
    </row>
    <row r="427" spans="4:4" x14ac:dyDescent="0.25">
      <c r="D427" s="51"/>
    </row>
    <row r="428" spans="4:4" x14ac:dyDescent="0.25">
      <c r="D428" s="51"/>
    </row>
    <row r="429" spans="4:4" x14ac:dyDescent="0.25">
      <c r="D429" s="51"/>
    </row>
    <row r="430" spans="4:4" x14ac:dyDescent="0.25">
      <c r="D430" s="51"/>
    </row>
    <row r="431" spans="4:4" x14ac:dyDescent="0.25">
      <c r="D431" s="51"/>
    </row>
    <row r="432" spans="4:4" x14ac:dyDescent="0.25">
      <c r="D432" s="51"/>
    </row>
    <row r="433" spans="4:4" x14ac:dyDescent="0.25">
      <c r="D433" s="51"/>
    </row>
    <row r="434" spans="4:4" x14ac:dyDescent="0.25">
      <c r="D434" s="51"/>
    </row>
    <row r="435" spans="4:4" x14ac:dyDescent="0.25">
      <c r="D435" s="51"/>
    </row>
    <row r="436" spans="4:4" x14ac:dyDescent="0.25">
      <c r="D436" s="51"/>
    </row>
    <row r="437" spans="4:4" x14ac:dyDescent="0.25">
      <c r="D437" s="51"/>
    </row>
    <row r="438" spans="4:4" x14ac:dyDescent="0.25">
      <c r="D438" s="51"/>
    </row>
    <row r="439" spans="4:4" x14ac:dyDescent="0.25">
      <c r="D439" s="51"/>
    </row>
    <row r="440" spans="4:4" x14ac:dyDescent="0.25">
      <c r="D440" s="51"/>
    </row>
    <row r="441" spans="4:4" x14ac:dyDescent="0.25">
      <c r="D441" s="51"/>
    </row>
    <row r="442" spans="4:4" x14ac:dyDescent="0.25">
      <c r="D442" s="51"/>
    </row>
    <row r="443" spans="4:4" x14ac:dyDescent="0.25">
      <c r="D443" s="51"/>
    </row>
    <row r="444" spans="4:4" x14ac:dyDescent="0.25">
      <c r="D444" s="51"/>
    </row>
    <row r="445" spans="4:4" x14ac:dyDescent="0.25">
      <c r="D445" s="51"/>
    </row>
    <row r="446" spans="4:4" x14ac:dyDescent="0.25">
      <c r="D446" s="51"/>
    </row>
    <row r="447" spans="4:4" x14ac:dyDescent="0.25">
      <c r="D447" s="51"/>
    </row>
    <row r="448" spans="4:4" x14ac:dyDescent="0.25">
      <c r="D448" s="51"/>
    </row>
    <row r="449" spans="4:4" x14ac:dyDescent="0.25">
      <c r="D449" s="51"/>
    </row>
    <row r="450" spans="4:4" x14ac:dyDescent="0.25">
      <c r="D450" s="51"/>
    </row>
    <row r="451" spans="4:4" x14ac:dyDescent="0.25">
      <c r="D451" s="51"/>
    </row>
    <row r="452" spans="4:4" x14ac:dyDescent="0.25">
      <c r="D452" s="51"/>
    </row>
    <row r="453" spans="4:4" x14ac:dyDescent="0.25">
      <c r="D453" s="51"/>
    </row>
    <row r="454" spans="4:4" x14ac:dyDescent="0.25">
      <c r="D454" s="51"/>
    </row>
    <row r="455" spans="4:4" x14ac:dyDescent="0.25">
      <c r="D455" s="51"/>
    </row>
    <row r="456" spans="4:4" x14ac:dyDescent="0.25">
      <c r="D456" s="51"/>
    </row>
    <row r="457" spans="4:4" x14ac:dyDescent="0.25">
      <c r="D457" s="51"/>
    </row>
    <row r="458" spans="4:4" x14ac:dyDescent="0.25">
      <c r="D458" s="51"/>
    </row>
    <row r="459" spans="4:4" x14ac:dyDescent="0.25">
      <c r="D459" s="51"/>
    </row>
    <row r="460" spans="4:4" x14ac:dyDescent="0.25">
      <c r="D460" s="51"/>
    </row>
    <row r="461" spans="4:4" x14ac:dyDescent="0.25">
      <c r="D461" s="51"/>
    </row>
    <row r="462" spans="4:4" x14ac:dyDescent="0.25">
      <c r="D462" s="51"/>
    </row>
    <row r="463" spans="4:4" x14ac:dyDescent="0.25">
      <c r="D463" s="51"/>
    </row>
    <row r="464" spans="4:4" x14ac:dyDescent="0.25">
      <c r="D464" s="51"/>
    </row>
    <row r="465" spans="4:4" x14ac:dyDescent="0.25">
      <c r="D465" s="51"/>
    </row>
    <row r="466" spans="4:4" x14ac:dyDescent="0.25">
      <c r="D466" s="51"/>
    </row>
    <row r="467" spans="4:4" x14ac:dyDescent="0.25">
      <c r="D467" s="51"/>
    </row>
    <row r="468" spans="4:4" x14ac:dyDescent="0.25">
      <c r="D468" s="51"/>
    </row>
    <row r="469" spans="4:4" x14ac:dyDescent="0.25">
      <c r="D469" s="51"/>
    </row>
    <row r="470" spans="4:4" x14ac:dyDescent="0.25">
      <c r="D470" s="51"/>
    </row>
    <row r="471" spans="4:4" x14ac:dyDescent="0.25">
      <c r="D471" s="51"/>
    </row>
    <row r="472" spans="4:4" x14ac:dyDescent="0.25">
      <c r="D472" s="51"/>
    </row>
    <row r="473" spans="4:4" x14ac:dyDescent="0.25">
      <c r="D473" s="51"/>
    </row>
    <row r="474" spans="4:4" x14ac:dyDescent="0.25">
      <c r="D474" s="51"/>
    </row>
    <row r="475" spans="4:4" x14ac:dyDescent="0.25">
      <c r="D475" s="51"/>
    </row>
    <row r="476" spans="4:4" x14ac:dyDescent="0.25">
      <c r="D476" s="51"/>
    </row>
    <row r="477" spans="4:4" x14ac:dyDescent="0.25">
      <c r="D477" s="51"/>
    </row>
    <row r="478" spans="4:4" x14ac:dyDescent="0.25">
      <c r="D478" s="51"/>
    </row>
    <row r="479" spans="4:4" x14ac:dyDescent="0.25">
      <c r="D479" s="51"/>
    </row>
    <row r="480" spans="4:4" x14ac:dyDescent="0.25">
      <c r="D480" s="51"/>
    </row>
    <row r="481" spans="4:4" x14ac:dyDescent="0.25">
      <c r="D481" s="51"/>
    </row>
    <row r="482" spans="4:4" x14ac:dyDescent="0.25">
      <c r="D482" s="51"/>
    </row>
    <row r="483" spans="4:4" x14ac:dyDescent="0.25">
      <c r="D483" s="51"/>
    </row>
    <row r="484" spans="4:4" x14ac:dyDescent="0.25">
      <c r="D484" s="51"/>
    </row>
    <row r="485" spans="4:4" x14ac:dyDescent="0.25">
      <c r="D485" s="51"/>
    </row>
    <row r="486" spans="4:4" x14ac:dyDescent="0.25">
      <c r="D486" s="51"/>
    </row>
    <row r="487" spans="4:4" x14ac:dyDescent="0.25">
      <c r="D487" s="51"/>
    </row>
    <row r="488" spans="4:4" x14ac:dyDescent="0.25">
      <c r="D488" s="51"/>
    </row>
    <row r="489" spans="4:4" x14ac:dyDescent="0.25">
      <c r="D489" s="51"/>
    </row>
    <row r="490" spans="4:4" x14ac:dyDescent="0.25">
      <c r="D490" s="51"/>
    </row>
    <row r="491" spans="4:4" x14ac:dyDescent="0.25">
      <c r="D491" s="51"/>
    </row>
    <row r="492" spans="4:4" x14ac:dyDescent="0.25">
      <c r="D492" s="51"/>
    </row>
    <row r="493" spans="4:4" x14ac:dyDescent="0.25">
      <c r="D493" s="51"/>
    </row>
    <row r="494" spans="4:4" x14ac:dyDescent="0.25">
      <c r="D494" s="51"/>
    </row>
    <row r="495" spans="4:4" x14ac:dyDescent="0.25">
      <c r="D495" s="51"/>
    </row>
    <row r="496" spans="4:4" x14ac:dyDescent="0.25">
      <c r="D496" s="51"/>
    </row>
    <row r="497" spans="4:4" x14ac:dyDescent="0.25">
      <c r="D497" s="51"/>
    </row>
    <row r="498" spans="4:4" x14ac:dyDescent="0.25">
      <c r="D498" s="51"/>
    </row>
    <row r="499" spans="4:4" x14ac:dyDescent="0.25">
      <c r="D499" s="51"/>
    </row>
    <row r="500" spans="4:4" x14ac:dyDescent="0.25">
      <c r="D500" s="51"/>
    </row>
    <row r="501" spans="4:4" x14ac:dyDescent="0.25">
      <c r="D501" s="51"/>
    </row>
    <row r="502" spans="4:4" x14ac:dyDescent="0.25">
      <c r="D502" s="51"/>
    </row>
    <row r="503" spans="4:4" x14ac:dyDescent="0.25">
      <c r="D503" s="51"/>
    </row>
    <row r="504" spans="4:4" x14ac:dyDescent="0.25">
      <c r="D504" s="51"/>
    </row>
    <row r="505" spans="4:4" x14ac:dyDescent="0.25">
      <c r="D505" s="51"/>
    </row>
    <row r="506" spans="4:4" x14ac:dyDescent="0.25">
      <c r="D506" s="51"/>
    </row>
    <row r="507" spans="4:4" x14ac:dyDescent="0.25">
      <c r="D507" s="51"/>
    </row>
    <row r="508" spans="4:4" x14ac:dyDescent="0.25">
      <c r="D508" s="51"/>
    </row>
    <row r="509" spans="4:4" x14ac:dyDescent="0.25">
      <c r="D509" s="51"/>
    </row>
    <row r="510" spans="4:4" x14ac:dyDescent="0.25">
      <c r="D510" s="51"/>
    </row>
    <row r="511" spans="4:4" x14ac:dyDescent="0.25">
      <c r="D511" s="51"/>
    </row>
    <row r="512" spans="4:4" x14ac:dyDescent="0.25">
      <c r="D512" s="51"/>
    </row>
    <row r="513" spans="4:4" x14ac:dyDescent="0.25">
      <c r="D513" s="51"/>
    </row>
    <row r="514" spans="4:4" x14ac:dyDescent="0.25">
      <c r="D514" s="51"/>
    </row>
    <row r="515" spans="4:4" x14ac:dyDescent="0.25">
      <c r="D515" s="51"/>
    </row>
    <row r="516" spans="4:4" x14ac:dyDescent="0.25">
      <c r="D516" s="51"/>
    </row>
    <row r="517" spans="4:4" x14ac:dyDescent="0.25">
      <c r="D517" s="51"/>
    </row>
    <row r="518" spans="4:4" x14ac:dyDescent="0.25">
      <c r="D518" s="51"/>
    </row>
    <row r="519" spans="4:4" x14ac:dyDescent="0.25">
      <c r="D519" s="51"/>
    </row>
    <row r="520" spans="4:4" x14ac:dyDescent="0.25">
      <c r="D520" s="51"/>
    </row>
    <row r="521" spans="4:4" x14ac:dyDescent="0.25">
      <c r="D521" s="51"/>
    </row>
    <row r="522" spans="4:4" x14ac:dyDescent="0.25">
      <c r="D522" s="51"/>
    </row>
    <row r="523" spans="4:4" x14ac:dyDescent="0.25">
      <c r="D523" s="51"/>
    </row>
    <row r="524" spans="4:4" x14ac:dyDescent="0.25">
      <c r="D524" s="51"/>
    </row>
    <row r="525" spans="4:4" x14ac:dyDescent="0.25">
      <c r="D525" s="51"/>
    </row>
    <row r="526" spans="4:4" x14ac:dyDescent="0.25">
      <c r="D526" s="51"/>
    </row>
    <row r="527" spans="4:4" x14ac:dyDescent="0.25">
      <c r="D527" s="51"/>
    </row>
    <row r="528" spans="4:4" x14ac:dyDescent="0.25">
      <c r="D528" s="51"/>
    </row>
    <row r="529" spans="4:4" x14ac:dyDescent="0.25">
      <c r="D529" s="51"/>
    </row>
    <row r="530" spans="4:4" x14ac:dyDescent="0.25">
      <c r="D530" s="51"/>
    </row>
    <row r="531" spans="4:4" x14ac:dyDescent="0.25">
      <c r="D531" s="51"/>
    </row>
    <row r="532" spans="4:4" x14ac:dyDescent="0.25">
      <c r="D532" s="51"/>
    </row>
    <row r="533" spans="4:4" x14ac:dyDescent="0.25">
      <c r="D533" s="51"/>
    </row>
    <row r="534" spans="4:4" x14ac:dyDescent="0.25">
      <c r="D534" s="51"/>
    </row>
    <row r="535" spans="4:4" x14ac:dyDescent="0.25">
      <c r="D535" s="51"/>
    </row>
    <row r="536" spans="4:4" x14ac:dyDescent="0.25">
      <c r="D536" s="51"/>
    </row>
    <row r="537" spans="4:4" x14ac:dyDescent="0.25">
      <c r="D537" s="51"/>
    </row>
    <row r="538" spans="4:4" x14ac:dyDescent="0.25">
      <c r="D538" s="51"/>
    </row>
    <row r="539" spans="4:4" x14ac:dyDescent="0.25">
      <c r="D539" s="51"/>
    </row>
    <row r="540" spans="4:4" x14ac:dyDescent="0.25">
      <c r="D540" s="51"/>
    </row>
    <row r="541" spans="4:4" x14ac:dyDescent="0.25">
      <c r="D541" s="51"/>
    </row>
    <row r="542" spans="4:4" x14ac:dyDescent="0.25">
      <c r="D542" s="51"/>
    </row>
    <row r="543" spans="4:4" x14ac:dyDescent="0.25">
      <c r="D543" s="51"/>
    </row>
    <row r="544" spans="4:4" x14ac:dyDescent="0.25">
      <c r="D544" s="51"/>
    </row>
    <row r="545" spans="4:4" x14ac:dyDescent="0.25">
      <c r="D545" s="51"/>
    </row>
    <row r="546" spans="4:4" x14ac:dyDescent="0.25">
      <c r="D546" s="51"/>
    </row>
    <row r="547" spans="4:4" x14ac:dyDescent="0.25">
      <c r="D547" s="51"/>
    </row>
    <row r="548" spans="4:4" x14ac:dyDescent="0.25">
      <c r="D548" s="51"/>
    </row>
    <row r="549" spans="4:4" x14ac:dyDescent="0.25">
      <c r="D549" s="51"/>
    </row>
    <row r="550" spans="4:4" x14ac:dyDescent="0.25">
      <c r="D550" s="51"/>
    </row>
    <row r="551" spans="4:4" x14ac:dyDescent="0.25">
      <c r="D551" s="51"/>
    </row>
    <row r="552" spans="4:4" x14ac:dyDescent="0.25">
      <c r="D552" s="51"/>
    </row>
    <row r="553" spans="4:4" x14ac:dyDescent="0.25">
      <c r="D553" s="51"/>
    </row>
    <row r="554" spans="4:4" x14ac:dyDescent="0.25">
      <c r="D554" s="51"/>
    </row>
    <row r="555" spans="4:4" x14ac:dyDescent="0.25">
      <c r="D555" s="51"/>
    </row>
    <row r="556" spans="4:4" x14ac:dyDescent="0.25">
      <c r="D556" s="51"/>
    </row>
    <row r="557" spans="4:4" x14ac:dyDescent="0.25">
      <c r="D557" s="51"/>
    </row>
    <row r="558" spans="4:4" x14ac:dyDescent="0.25">
      <c r="D558" s="51"/>
    </row>
    <row r="559" spans="4:4" x14ac:dyDescent="0.25">
      <c r="D559" s="51"/>
    </row>
    <row r="560" spans="4:4" x14ac:dyDescent="0.25">
      <c r="D560" s="51"/>
    </row>
    <row r="561" spans="4:4" x14ac:dyDescent="0.25">
      <c r="D561" s="51"/>
    </row>
    <row r="562" spans="4:4" x14ac:dyDescent="0.25">
      <c r="D562" s="51"/>
    </row>
    <row r="563" spans="4:4" x14ac:dyDescent="0.25">
      <c r="D563" s="51"/>
    </row>
    <row r="564" spans="4:4" x14ac:dyDescent="0.25">
      <c r="D564" s="51"/>
    </row>
    <row r="565" spans="4:4" x14ac:dyDescent="0.25">
      <c r="D565" s="51"/>
    </row>
    <row r="566" spans="4:4" x14ac:dyDescent="0.25">
      <c r="D566" s="51"/>
    </row>
    <row r="567" spans="4:4" x14ac:dyDescent="0.25">
      <c r="D567" s="51"/>
    </row>
    <row r="568" spans="4:4" x14ac:dyDescent="0.25">
      <c r="D568" s="51"/>
    </row>
    <row r="569" spans="4:4" x14ac:dyDescent="0.25">
      <c r="D569" s="51"/>
    </row>
    <row r="570" spans="4:4" x14ac:dyDescent="0.25">
      <c r="D570" s="51"/>
    </row>
    <row r="571" spans="4:4" x14ac:dyDescent="0.25">
      <c r="D571" s="51"/>
    </row>
    <row r="572" spans="4:4" x14ac:dyDescent="0.25">
      <c r="D572" s="51"/>
    </row>
    <row r="573" spans="4:4" x14ac:dyDescent="0.25">
      <c r="D573" s="51"/>
    </row>
    <row r="574" spans="4:4" x14ac:dyDescent="0.25">
      <c r="D574" s="51"/>
    </row>
    <row r="575" spans="4:4" x14ac:dyDescent="0.25">
      <c r="D575" s="51"/>
    </row>
    <row r="576" spans="4:4" x14ac:dyDescent="0.25">
      <c r="D576" s="51"/>
    </row>
    <row r="577" spans="4:4" x14ac:dyDescent="0.25">
      <c r="D577" s="51"/>
    </row>
    <row r="578" spans="4:4" x14ac:dyDescent="0.25">
      <c r="D578" s="51"/>
    </row>
    <row r="579" spans="4:4" x14ac:dyDescent="0.25">
      <c r="D579" s="51"/>
    </row>
    <row r="580" spans="4:4" x14ac:dyDescent="0.25">
      <c r="D580" s="51"/>
    </row>
    <row r="581" spans="4:4" x14ac:dyDescent="0.25">
      <c r="D581" s="51"/>
    </row>
    <row r="582" spans="4:4" x14ac:dyDescent="0.25">
      <c r="D582" s="51"/>
    </row>
    <row r="583" spans="4:4" x14ac:dyDescent="0.25">
      <c r="D583" s="51"/>
    </row>
    <row r="584" spans="4:4" x14ac:dyDescent="0.25">
      <c r="D584" s="51"/>
    </row>
    <row r="585" spans="4:4" x14ac:dyDescent="0.25">
      <c r="D585" s="51"/>
    </row>
    <row r="586" spans="4:4" x14ac:dyDescent="0.25">
      <c r="D586" s="51"/>
    </row>
    <row r="587" spans="4:4" x14ac:dyDescent="0.25">
      <c r="D587" s="51"/>
    </row>
    <row r="588" spans="4:4" x14ac:dyDescent="0.25">
      <c r="D588" s="51"/>
    </row>
    <row r="589" spans="4:4" x14ac:dyDescent="0.25">
      <c r="D589" s="51"/>
    </row>
    <row r="590" spans="4:4" x14ac:dyDescent="0.25">
      <c r="D590" s="51"/>
    </row>
    <row r="591" spans="4:4" x14ac:dyDescent="0.25">
      <c r="D591" s="51"/>
    </row>
    <row r="592" spans="4:4" x14ac:dyDescent="0.25">
      <c r="D592" s="51"/>
    </row>
    <row r="593" spans="4:4" x14ac:dyDescent="0.25">
      <c r="D593" s="51"/>
    </row>
    <row r="594" spans="4:4" x14ac:dyDescent="0.25">
      <c r="D594" s="51"/>
    </row>
    <row r="595" spans="4:4" x14ac:dyDescent="0.25">
      <c r="D595" s="51"/>
    </row>
    <row r="596" spans="4:4" x14ac:dyDescent="0.25">
      <c r="D596" s="51"/>
    </row>
    <row r="597" spans="4:4" x14ac:dyDescent="0.25">
      <c r="D597" s="51"/>
    </row>
    <row r="598" spans="4:4" x14ac:dyDescent="0.25">
      <c r="D598" s="51"/>
    </row>
    <row r="599" spans="4:4" x14ac:dyDescent="0.25">
      <c r="D599" s="51"/>
    </row>
    <row r="600" spans="4:4" x14ac:dyDescent="0.25">
      <c r="D600" s="51"/>
    </row>
    <row r="601" spans="4:4" x14ac:dyDescent="0.25">
      <c r="D601" s="51"/>
    </row>
    <row r="602" spans="4:4" x14ac:dyDescent="0.25">
      <c r="D602" s="51"/>
    </row>
    <row r="603" spans="4:4" x14ac:dyDescent="0.25">
      <c r="D603" s="51"/>
    </row>
    <row r="604" spans="4:4" x14ac:dyDescent="0.25">
      <c r="D604" s="51"/>
    </row>
    <row r="605" spans="4:4" x14ac:dyDescent="0.25">
      <c r="D605" s="51"/>
    </row>
    <row r="606" spans="4:4" x14ac:dyDescent="0.25">
      <c r="D606" s="51"/>
    </row>
    <row r="607" spans="4:4" x14ac:dyDescent="0.25">
      <c r="D607" s="51"/>
    </row>
    <row r="608" spans="4:4" x14ac:dyDescent="0.25">
      <c r="D608" s="51"/>
    </row>
    <row r="609" spans="4:4" x14ac:dyDescent="0.25">
      <c r="D609" s="51"/>
    </row>
    <row r="610" spans="4:4" x14ac:dyDescent="0.25">
      <c r="D610" s="51"/>
    </row>
    <row r="611" spans="4:4" x14ac:dyDescent="0.25">
      <c r="D611" s="51"/>
    </row>
    <row r="612" spans="4:4" x14ac:dyDescent="0.25">
      <c r="D612" s="51"/>
    </row>
    <row r="613" spans="4:4" x14ac:dyDescent="0.25">
      <c r="D613" s="51"/>
    </row>
    <row r="614" spans="4:4" x14ac:dyDescent="0.25">
      <c r="D614" s="51"/>
    </row>
    <row r="615" spans="4:4" x14ac:dyDescent="0.25">
      <c r="D615" s="51"/>
    </row>
    <row r="616" spans="4:4" x14ac:dyDescent="0.25">
      <c r="D616" s="51"/>
    </row>
    <row r="617" spans="4:4" x14ac:dyDescent="0.25">
      <c r="D617" s="51"/>
    </row>
    <row r="618" spans="4:4" x14ac:dyDescent="0.25">
      <c r="D618" s="51"/>
    </row>
    <row r="619" spans="4:4" x14ac:dyDescent="0.25">
      <c r="D619" s="51"/>
    </row>
    <row r="620" spans="4:4" x14ac:dyDescent="0.25">
      <c r="D620" s="51"/>
    </row>
    <row r="621" spans="4:4" x14ac:dyDescent="0.25">
      <c r="D621" s="51"/>
    </row>
    <row r="622" spans="4:4" x14ac:dyDescent="0.25">
      <c r="D622" s="51"/>
    </row>
    <row r="623" spans="4:4" x14ac:dyDescent="0.25">
      <c r="D623" s="51"/>
    </row>
    <row r="624" spans="4:4" x14ac:dyDescent="0.25">
      <c r="D624" s="51"/>
    </row>
    <row r="625" spans="4:4" x14ac:dyDescent="0.25">
      <c r="D625" s="51"/>
    </row>
    <row r="626" spans="4:4" x14ac:dyDescent="0.25">
      <c r="D626" s="51"/>
    </row>
    <row r="627" spans="4:4" x14ac:dyDescent="0.25">
      <c r="D627" s="51"/>
    </row>
    <row r="628" spans="4:4" x14ac:dyDescent="0.25">
      <c r="D628" s="51"/>
    </row>
    <row r="629" spans="4:4" x14ac:dyDescent="0.25">
      <c r="D629" s="51"/>
    </row>
    <row r="630" spans="4:4" x14ac:dyDescent="0.25">
      <c r="D630" s="51"/>
    </row>
    <row r="631" spans="4:4" x14ac:dyDescent="0.25">
      <c r="D631" s="51"/>
    </row>
    <row r="632" spans="4:4" x14ac:dyDescent="0.25">
      <c r="D632" s="51"/>
    </row>
    <row r="633" spans="4:4" x14ac:dyDescent="0.25">
      <c r="D633" s="51"/>
    </row>
    <row r="634" spans="4:4" x14ac:dyDescent="0.25">
      <c r="D634" s="51"/>
    </row>
    <row r="635" spans="4:4" x14ac:dyDescent="0.25">
      <c r="D635" s="51"/>
    </row>
    <row r="636" spans="4:4" x14ac:dyDescent="0.25">
      <c r="D636" s="51"/>
    </row>
    <row r="637" spans="4:4" x14ac:dyDescent="0.25">
      <c r="D637" s="51"/>
    </row>
    <row r="638" spans="4:4" x14ac:dyDescent="0.25">
      <c r="D638" s="51"/>
    </row>
    <row r="639" spans="4:4" x14ac:dyDescent="0.25">
      <c r="D639" s="51"/>
    </row>
    <row r="640" spans="4:4" x14ac:dyDescent="0.25">
      <c r="D640" s="51"/>
    </row>
    <row r="641" spans="4:4" x14ac:dyDescent="0.25">
      <c r="D641" s="51"/>
    </row>
    <row r="642" spans="4:4" x14ac:dyDescent="0.25">
      <c r="D642" s="51"/>
    </row>
    <row r="643" spans="4:4" x14ac:dyDescent="0.25">
      <c r="D643" s="51"/>
    </row>
    <row r="644" spans="4:4" x14ac:dyDescent="0.25">
      <c r="D644" s="51"/>
    </row>
    <row r="645" spans="4:4" x14ac:dyDescent="0.25">
      <c r="D645" s="51"/>
    </row>
    <row r="646" spans="4:4" x14ac:dyDescent="0.25">
      <c r="D646" s="51"/>
    </row>
    <row r="647" spans="4:4" x14ac:dyDescent="0.25">
      <c r="D647" s="51"/>
    </row>
    <row r="648" spans="4:4" x14ac:dyDescent="0.25">
      <c r="D648" s="51"/>
    </row>
    <row r="649" spans="4:4" x14ac:dyDescent="0.25">
      <c r="D649" s="51"/>
    </row>
    <row r="650" spans="4:4" x14ac:dyDescent="0.25">
      <c r="D650" s="51"/>
    </row>
    <row r="651" spans="4:4" x14ac:dyDescent="0.25">
      <c r="D651" s="51"/>
    </row>
    <row r="652" spans="4:4" x14ac:dyDescent="0.25">
      <c r="D652" s="51"/>
    </row>
    <row r="653" spans="4:4" x14ac:dyDescent="0.25">
      <c r="D653" s="51"/>
    </row>
    <row r="654" spans="4:4" x14ac:dyDescent="0.25">
      <c r="D654" s="51"/>
    </row>
    <row r="655" spans="4:4" x14ac:dyDescent="0.25">
      <c r="D655" s="51"/>
    </row>
    <row r="656" spans="4:4" x14ac:dyDescent="0.25">
      <c r="D656" s="51"/>
    </row>
    <row r="657" spans="4:4" x14ac:dyDescent="0.25">
      <c r="D657" s="51"/>
    </row>
    <row r="658" spans="4:4" x14ac:dyDescent="0.25">
      <c r="D658" s="51"/>
    </row>
    <row r="659" spans="4:4" x14ac:dyDescent="0.25">
      <c r="D659" s="51"/>
    </row>
    <row r="660" spans="4:4" x14ac:dyDescent="0.25">
      <c r="D660" s="51"/>
    </row>
    <row r="661" spans="4:4" x14ac:dyDescent="0.25">
      <c r="D661" s="51"/>
    </row>
    <row r="662" spans="4:4" x14ac:dyDescent="0.25">
      <c r="D662" s="51"/>
    </row>
    <row r="663" spans="4:4" x14ac:dyDescent="0.25">
      <c r="D663" s="51"/>
    </row>
    <row r="664" spans="4:4" x14ac:dyDescent="0.25">
      <c r="D664" s="51"/>
    </row>
    <row r="665" spans="4:4" x14ac:dyDescent="0.25">
      <c r="D665" s="51"/>
    </row>
    <row r="666" spans="4:4" x14ac:dyDescent="0.25">
      <c r="D666" s="51"/>
    </row>
    <row r="667" spans="4:4" x14ac:dyDescent="0.25">
      <c r="D667" s="51"/>
    </row>
    <row r="668" spans="4:4" x14ac:dyDescent="0.25">
      <c r="D668" s="51"/>
    </row>
    <row r="669" spans="4:4" x14ac:dyDescent="0.25">
      <c r="D669" s="51"/>
    </row>
    <row r="670" spans="4:4" x14ac:dyDescent="0.25">
      <c r="D670" s="51"/>
    </row>
    <row r="671" spans="4:4" x14ac:dyDescent="0.25">
      <c r="D671" s="51"/>
    </row>
    <row r="672" spans="4:4" x14ac:dyDescent="0.25">
      <c r="D672" s="51"/>
    </row>
    <row r="673" spans="4:4" x14ac:dyDescent="0.25">
      <c r="D673" s="51"/>
    </row>
    <row r="674" spans="4:4" x14ac:dyDescent="0.25">
      <c r="D674" s="51"/>
    </row>
    <row r="675" spans="4:4" x14ac:dyDescent="0.25">
      <c r="D675" s="51"/>
    </row>
    <row r="676" spans="4:4" x14ac:dyDescent="0.25">
      <c r="D676" s="51"/>
    </row>
    <row r="677" spans="4:4" x14ac:dyDescent="0.25">
      <c r="D677" s="51"/>
    </row>
    <row r="678" spans="4:4" x14ac:dyDescent="0.25">
      <c r="D678" s="51"/>
    </row>
    <row r="679" spans="4:4" x14ac:dyDescent="0.25">
      <c r="D679" s="51"/>
    </row>
    <row r="680" spans="4:4" x14ac:dyDescent="0.25">
      <c r="D680" s="51"/>
    </row>
    <row r="681" spans="4:4" x14ac:dyDescent="0.25">
      <c r="D681" s="51"/>
    </row>
    <row r="682" spans="4:4" x14ac:dyDescent="0.25">
      <c r="D682" s="51"/>
    </row>
    <row r="683" spans="4:4" x14ac:dyDescent="0.25">
      <c r="D683" s="51"/>
    </row>
    <row r="684" spans="4:4" x14ac:dyDescent="0.25">
      <c r="D684" s="51"/>
    </row>
    <row r="685" spans="4:4" x14ac:dyDescent="0.25">
      <c r="D685" s="51"/>
    </row>
    <row r="686" spans="4:4" x14ac:dyDescent="0.25">
      <c r="D686" s="51"/>
    </row>
    <row r="687" spans="4:4" x14ac:dyDescent="0.25">
      <c r="D687" s="51"/>
    </row>
    <row r="688" spans="4:4" x14ac:dyDescent="0.25">
      <c r="D688" s="51"/>
    </row>
    <row r="689" spans="4:4" x14ac:dyDescent="0.25">
      <c r="D689" s="51"/>
    </row>
    <row r="690" spans="4:4" x14ac:dyDescent="0.25">
      <c r="D690" s="51"/>
    </row>
    <row r="691" spans="4:4" x14ac:dyDescent="0.25">
      <c r="D691" s="51"/>
    </row>
    <row r="692" spans="4:4" x14ac:dyDescent="0.25">
      <c r="D692" s="51"/>
    </row>
    <row r="693" spans="4:4" x14ac:dyDescent="0.25">
      <c r="D693" s="51"/>
    </row>
    <row r="694" spans="4:4" x14ac:dyDescent="0.25">
      <c r="D694" s="51"/>
    </row>
    <row r="695" spans="4:4" x14ac:dyDescent="0.25">
      <c r="D695" s="51"/>
    </row>
    <row r="696" spans="4:4" x14ac:dyDescent="0.25">
      <c r="D696" s="51"/>
    </row>
    <row r="697" spans="4:4" x14ac:dyDescent="0.25">
      <c r="D697" s="51"/>
    </row>
    <row r="698" spans="4:4" x14ac:dyDescent="0.25">
      <c r="D698" s="51"/>
    </row>
    <row r="699" spans="4:4" x14ac:dyDescent="0.25">
      <c r="D699" s="51"/>
    </row>
    <row r="700" spans="4:4" x14ac:dyDescent="0.25">
      <c r="D700" s="51"/>
    </row>
    <row r="701" spans="4:4" x14ac:dyDescent="0.25">
      <c r="D701" s="51"/>
    </row>
    <row r="702" spans="4:4" x14ac:dyDescent="0.25">
      <c r="D702" s="51"/>
    </row>
    <row r="703" spans="4:4" x14ac:dyDescent="0.25">
      <c r="D703" s="51"/>
    </row>
    <row r="704" spans="4:4" x14ac:dyDescent="0.25">
      <c r="D704" s="51"/>
    </row>
    <row r="705" spans="4:4" x14ac:dyDescent="0.25">
      <c r="D705" s="51"/>
    </row>
    <row r="706" spans="4:4" x14ac:dyDescent="0.25">
      <c r="D706" s="51"/>
    </row>
    <row r="707" spans="4:4" x14ac:dyDescent="0.25">
      <c r="D707" s="51"/>
    </row>
    <row r="708" spans="4:4" x14ac:dyDescent="0.25">
      <c r="D708" s="51"/>
    </row>
    <row r="709" spans="4:4" x14ac:dyDescent="0.25">
      <c r="D709" s="51"/>
    </row>
    <row r="710" spans="4:4" x14ac:dyDescent="0.25">
      <c r="D710" s="51"/>
    </row>
    <row r="711" spans="4:4" x14ac:dyDescent="0.25">
      <c r="D711" s="51"/>
    </row>
    <row r="712" spans="4:4" x14ac:dyDescent="0.25">
      <c r="D712" s="51"/>
    </row>
  </sheetData>
  <mergeCells count="20">
    <mergeCell ref="A1:E1"/>
    <mergeCell ref="F1:H3"/>
    <mergeCell ref="A3:E3"/>
    <mergeCell ref="C5:G5"/>
    <mergeCell ref="A2:E2"/>
    <mergeCell ref="A55:F55"/>
    <mergeCell ref="A57:H57"/>
    <mergeCell ref="A58:E58"/>
    <mergeCell ref="A11:F11"/>
    <mergeCell ref="C12:G12"/>
    <mergeCell ref="B13:H13"/>
    <mergeCell ref="A24:F24"/>
    <mergeCell ref="A32:F32"/>
    <mergeCell ref="C33:G33"/>
    <mergeCell ref="A40:F40"/>
    <mergeCell ref="C41:G41"/>
    <mergeCell ref="A45:F45"/>
    <mergeCell ref="C46:G46"/>
    <mergeCell ref="A51:F51"/>
    <mergeCell ref="C52:G5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96"/>
  <sheetViews>
    <sheetView topLeftCell="B1" zoomScale="55" zoomScaleNormal="55" workbookViewId="0">
      <selection activeCell="S72" sqref="S72"/>
    </sheetView>
  </sheetViews>
  <sheetFormatPr baseColWidth="10" defaultColWidth="11.42578125" defaultRowHeight="15" x14ac:dyDescent="0.25"/>
  <cols>
    <col min="1" max="1" width="7.140625" style="6" hidden="1" customWidth="1"/>
    <col min="2" max="2" width="9" style="6" bestFit="1" customWidth="1"/>
    <col min="3" max="3" width="76" style="6" customWidth="1"/>
    <col min="4" max="4" width="13.42578125" style="6" bestFit="1" customWidth="1"/>
    <col min="5" max="5" width="17.28515625" style="35" bestFit="1" customWidth="1"/>
    <col min="6" max="6" width="31.28515625" style="35" bestFit="1" customWidth="1"/>
    <col min="7" max="7" width="20.42578125" style="35" bestFit="1" customWidth="1"/>
    <col min="8" max="8" width="10.42578125" style="35" bestFit="1" customWidth="1"/>
    <col min="9" max="9" width="18.85546875" style="35" bestFit="1" customWidth="1"/>
    <col min="10" max="10" width="19.85546875" style="35" bestFit="1" customWidth="1"/>
    <col min="11" max="11" width="20.42578125" style="35" bestFit="1" customWidth="1"/>
    <col min="12" max="12" width="19.85546875" style="35" customWidth="1"/>
    <col min="13" max="13" width="20.5703125" style="35" hidden="1" customWidth="1"/>
    <col min="14" max="14" width="12.140625" style="35" hidden="1" customWidth="1"/>
    <col min="15" max="15" width="18.85546875" style="35" bestFit="1" customWidth="1"/>
    <col min="16" max="16" width="11.42578125" style="6"/>
    <col min="17" max="17" width="13.140625" style="8" bestFit="1" customWidth="1"/>
    <col min="18" max="16384" width="11.42578125" style="6"/>
  </cols>
  <sheetData>
    <row r="1" spans="2:17" ht="71.25" customHeight="1" thickTop="1" thickBot="1" x14ac:dyDescent="0.55000000000000004">
      <c r="B1" s="164"/>
      <c r="C1" s="165"/>
      <c r="D1" s="162" t="s">
        <v>96</v>
      </c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2:17" ht="15.75" thickTop="1" x14ac:dyDescent="0.25">
      <c r="B2" s="204"/>
      <c r="C2" s="205"/>
      <c r="D2" s="205"/>
      <c r="E2" s="205"/>
      <c r="F2" s="205"/>
      <c r="G2" s="205"/>
      <c r="H2" s="205"/>
      <c r="I2" s="208" t="s">
        <v>21</v>
      </c>
      <c r="J2" s="208"/>
      <c r="K2" s="208"/>
      <c r="L2" s="208"/>
      <c r="M2" s="208"/>
      <c r="N2" s="208"/>
      <c r="O2" s="84"/>
    </row>
    <row r="3" spans="2:17" ht="15.75" thickBot="1" x14ac:dyDescent="0.3">
      <c r="B3" s="206"/>
      <c r="C3" s="207"/>
      <c r="D3" s="207"/>
      <c r="E3" s="207"/>
      <c r="F3" s="207"/>
      <c r="G3" s="207"/>
      <c r="H3" s="207"/>
      <c r="I3" s="209"/>
      <c r="J3" s="209"/>
      <c r="K3" s="209"/>
      <c r="L3" s="209"/>
      <c r="M3" s="209"/>
      <c r="N3" s="209"/>
      <c r="O3" s="85"/>
    </row>
    <row r="4" spans="2:17" ht="35.25" customHeight="1" thickTop="1" thickBot="1" x14ac:dyDescent="0.3">
      <c r="B4" s="40" t="s">
        <v>22</v>
      </c>
      <c r="C4" s="40" t="s">
        <v>1</v>
      </c>
      <c r="D4" s="40" t="s">
        <v>2</v>
      </c>
      <c r="E4" s="41" t="s">
        <v>23</v>
      </c>
      <c r="F4" s="41" t="s">
        <v>24</v>
      </c>
      <c r="G4" s="41" t="s">
        <v>25</v>
      </c>
      <c r="H4" s="42" t="s">
        <v>26</v>
      </c>
      <c r="I4" s="42" t="s">
        <v>27</v>
      </c>
      <c r="J4" s="42" t="s">
        <v>28</v>
      </c>
      <c r="K4" s="42" t="s">
        <v>29</v>
      </c>
      <c r="L4" s="42" t="s">
        <v>30</v>
      </c>
      <c r="M4" s="42" t="s">
        <v>31</v>
      </c>
      <c r="N4" s="42" t="s">
        <v>32</v>
      </c>
      <c r="O4" s="42" t="s">
        <v>33</v>
      </c>
    </row>
    <row r="5" spans="2:17" ht="15" customHeight="1" thickTop="1" x14ac:dyDescent="0.25">
      <c r="B5" s="210">
        <v>1</v>
      </c>
      <c r="C5" s="211" t="str">
        <f>'PLANILLA DE COTIZACION PETP'!B5</f>
        <v>OBRADOR Y MOVILIZACION</v>
      </c>
      <c r="D5" s="212" t="s">
        <v>12</v>
      </c>
      <c r="E5" s="213">
        <v>1</v>
      </c>
      <c r="F5" s="197">
        <v>1500</v>
      </c>
      <c r="G5" s="200">
        <f t="shared" ref="G5" si="0">E5*F5</f>
        <v>1500</v>
      </c>
      <c r="H5" s="43" t="s">
        <v>20</v>
      </c>
      <c r="I5" s="56">
        <v>0.3</v>
      </c>
      <c r="J5" s="56">
        <v>0.15</v>
      </c>
      <c r="K5" s="56">
        <v>0.4</v>
      </c>
      <c r="L5" s="56">
        <v>0.15</v>
      </c>
      <c r="M5" s="56"/>
      <c r="N5" s="57"/>
      <c r="O5" s="58">
        <f>SUM(I5:N5)</f>
        <v>1</v>
      </c>
      <c r="P5" s="9"/>
    </row>
    <row r="6" spans="2:17" ht="15" customHeight="1" x14ac:dyDescent="0.25">
      <c r="B6" s="188"/>
      <c r="C6" s="191"/>
      <c r="D6" s="181"/>
      <c r="E6" s="195"/>
      <c r="F6" s="198"/>
      <c r="G6" s="198"/>
      <c r="H6" s="44" t="s">
        <v>34</v>
      </c>
      <c r="I6" s="59">
        <f t="shared" ref="I6:N6" si="1">$G$5*I5</f>
        <v>450</v>
      </c>
      <c r="J6" s="59">
        <f t="shared" si="1"/>
        <v>225</v>
      </c>
      <c r="K6" s="59">
        <f t="shared" si="1"/>
        <v>600</v>
      </c>
      <c r="L6" s="59">
        <f t="shared" si="1"/>
        <v>225</v>
      </c>
      <c r="M6" s="59">
        <f t="shared" si="1"/>
        <v>0</v>
      </c>
      <c r="N6" s="60">
        <f t="shared" si="1"/>
        <v>0</v>
      </c>
      <c r="O6" s="61">
        <f>SUM(I6:N6)</f>
        <v>1500</v>
      </c>
      <c r="P6" s="9"/>
    </row>
    <row r="7" spans="2:17" ht="15.75" customHeight="1" thickBot="1" x14ac:dyDescent="0.3">
      <c r="B7" s="189"/>
      <c r="C7" s="192"/>
      <c r="D7" s="182"/>
      <c r="E7" s="196"/>
      <c r="F7" s="199"/>
      <c r="G7" s="199"/>
      <c r="H7" s="45" t="s">
        <v>35</v>
      </c>
      <c r="I7" s="62">
        <f t="shared" ref="I7:O7" si="2">I6/$G$65</f>
        <v>4.2857142857142858E-2</v>
      </c>
      <c r="J7" s="62">
        <f t="shared" si="2"/>
        <v>2.1428571428571429E-2</v>
      </c>
      <c r="K7" s="62">
        <f t="shared" si="2"/>
        <v>5.7142857142857141E-2</v>
      </c>
      <c r="L7" s="62">
        <f t="shared" si="2"/>
        <v>2.1428571428571429E-2</v>
      </c>
      <c r="M7" s="62">
        <f t="shared" si="2"/>
        <v>0</v>
      </c>
      <c r="N7" s="63">
        <f t="shared" si="2"/>
        <v>0</v>
      </c>
      <c r="O7" s="64">
        <f t="shared" si="2"/>
        <v>0.14285714285714285</v>
      </c>
      <c r="P7" s="9"/>
      <c r="Q7" s="10">
        <f>I7+J7+K7+L7+M7+N7</f>
        <v>0.14285714285714285</v>
      </c>
    </row>
    <row r="8" spans="2:17" ht="15" customHeight="1" x14ac:dyDescent="0.25">
      <c r="B8" s="187">
        <v>2</v>
      </c>
      <c r="C8" s="190" t="str">
        <f>'PLANILLA DE COTIZACION PETP'!B12</f>
        <v>DEMOLICION Y DESMONTE</v>
      </c>
      <c r="D8" s="180" t="s">
        <v>12</v>
      </c>
      <c r="E8" s="194">
        <v>1</v>
      </c>
      <c r="F8" s="197">
        <v>1500</v>
      </c>
      <c r="G8" s="200">
        <f t="shared" ref="G8" si="3">E8*F8</f>
        <v>1500</v>
      </c>
      <c r="H8" s="44" t="s">
        <v>20</v>
      </c>
      <c r="I8" s="65">
        <v>0.2</v>
      </c>
      <c r="J8" s="65">
        <v>0.25</v>
      </c>
      <c r="K8" s="65">
        <v>0.2</v>
      </c>
      <c r="L8" s="65">
        <v>0.35</v>
      </c>
      <c r="M8" s="65"/>
      <c r="N8" s="66"/>
      <c r="O8" s="67">
        <f>SUM(I8:N8)</f>
        <v>1</v>
      </c>
      <c r="P8" s="9"/>
    </row>
    <row r="9" spans="2:17" ht="15" customHeight="1" x14ac:dyDescent="0.25">
      <c r="B9" s="188"/>
      <c r="C9" s="191"/>
      <c r="D9" s="181"/>
      <c r="E9" s="195"/>
      <c r="F9" s="198"/>
      <c r="G9" s="198"/>
      <c r="H9" s="44" t="s">
        <v>34</v>
      </c>
      <c r="I9" s="59">
        <f t="shared" ref="I9:N9" si="4">$G$8*I8</f>
        <v>300</v>
      </c>
      <c r="J9" s="59">
        <f t="shared" si="4"/>
        <v>375</v>
      </c>
      <c r="K9" s="59">
        <f t="shared" si="4"/>
        <v>300</v>
      </c>
      <c r="L9" s="59">
        <f t="shared" si="4"/>
        <v>525</v>
      </c>
      <c r="M9" s="59">
        <f t="shared" si="4"/>
        <v>0</v>
      </c>
      <c r="N9" s="60">
        <f t="shared" si="4"/>
        <v>0</v>
      </c>
      <c r="O9" s="61">
        <f>SUM(I9:N9)</f>
        <v>1500</v>
      </c>
      <c r="P9" s="9"/>
    </row>
    <row r="10" spans="2:17" ht="15.75" customHeight="1" thickBot="1" x14ac:dyDescent="0.3">
      <c r="B10" s="189"/>
      <c r="C10" s="192"/>
      <c r="D10" s="182"/>
      <c r="E10" s="196"/>
      <c r="F10" s="199"/>
      <c r="G10" s="199"/>
      <c r="H10" s="45" t="s">
        <v>35</v>
      </c>
      <c r="I10" s="62">
        <f t="shared" ref="I10:O10" si="5">I9/$G$65</f>
        <v>2.8571428571428571E-2</v>
      </c>
      <c r="J10" s="62">
        <f t="shared" si="5"/>
        <v>3.5714285714285712E-2</v>
      </c>
      <c r="K10" s="62">
        <f t="shared" si="5"/>
        <v>2.8571428571428571E-2</v>
      </c>
      <c r="L10" s="62">
        <f t="shared" si="5"/>
        <v>0.05</v>
      </c>
      <c r="M10" s="62">
        <f t="shared" si="5"/>
        <v>0</v>
      </c>
      <c r="N10" s="63">
        <f t="shared" si="5"/>
        <v>0</v>
      </c>
      <c r="O10" s="64">
        <f t="shared" si="5"/>
        <v>0.14285714285714285</v>
      </c>
      <c r="P10" s="9"/>
      <c r="Q10" s="10">
        <f>I10+J10+K10+L10+M10+N10</f>
        <v>0.14285714285714285</v>
      </c>
    </row>
    <row r="11" spans="2:17" ht="15" customHeight="1" x14ac:dyDescent="0.25">
      <c r="B11" s="187">
        <v>3</v>
      </c>
      <c r="C11" s="190" t="str">
        <f>'PLANILLA DE COTIZACION PETP'!B25</f>
        <v>MAMPOSTERIA</v>
      </c>
      <c r="D11" s="180" t="s">
        <v>12</v>
      </c>
      <c r="E11" s="194">
        <v>1</v>
      </c>
      <c r="F11" s="197">
        <v>1500</v>
      </c>
      <c r="G11" s="200">
        <f t="shared" ref="G11" si="6">E11*F11</f>
        <v>1500</v>
      </c>
      <c r="H11" s="44" t="s">
        <v>20</v>
      </c>
      <c r="I11" s="65">
        <v>0.3</v>
      </c>
      <c r="J11" s="65">
        <v>0.3</v>
      </c>
      <c r="K11" s="65">
        <v>0.2</v>
      </c>
      <c r="L11" s="65">
        <v>0.2</v>
      </c>
      <c r="M11" s="65"/>
      <c r="N11" s="66"/>
      <c r="O11" s="67">
        <f>SUM(I11:N11)</f>
        <v>1</v>
      </c>
      <c r="P11" s="9"/>
    </row>
    <row r="12" spans="2:17" ht="15" customHeight="1" x14ac:dyDescent="0.25">
      <c r="B12" s="188"/>
      <c r="C12" s="191"/>
      <c r="D12" s="181"/>
      <c r="E12" s="195"/>
      <c r="F12" s="198"/>
      <c r="G12" s="198"/>
      <c r="H12" s="44" t="s">
        <v>34</v>
      </c>
      <c r="I12" s="59">
        <f t="shared" ref="I12:N12" si="7">$G$11*I11</f>
        <v>450</v>
      </c>
      <c r="J12" s="59">
        <f t="shared" si="7"/>
        <v>450</v>
      </c>
      <c r="K12" s="59">
        <f t="shared" si="7"/>
        <v>300</v>
      </c>
      <c r="L12" s="59">
        <f t="shared" si="7"/>
        <v>300</v>
      </c>
      <c r="M12" s="59">
        <f t="shared" si="7"/>
        <v>0</v>
      </c>
      <c r="N12" s="60">
        <f t="shared" si="7"/>
        <v>0</v>
      </c>
      <c r="O12" s="61">
        <f>SUM(I12:N12)</f>
        <v>1500</v>
      </c>
      <c r="P12" s="9"/>
    </row>
    <row r="13" spans="2:17" ht="15.75" customHeight="1" thickBot="1" x14ac:dyDescent="0.3">
      <c r="B13" s="189"/>
      <c r="C13" s="192"/>
      <c r="D13" s="182"/>
      <c r="E13" s="196"/>
      <c r="F13" s="199"/>
      <c r="G13" s="199"/>
      <c r="H13" s="46" t="s">
        <v>35</v>
      </c>
      <c r="I13" s="62">
        <f t="shared" ref="I13:O13" si="8">I12/$G$65</f>
        <v>4.2857142857142858E-2</v>
      </c>
      <c r="J13" s="62">
        <f t="shared" si="8"/>
        <v>4.2857142857142858E-2</v>
      </c>
      <c r="K13" s="62">
        <f t="shared" si="8"/>
        <v>2.8571428571428571E-2</v>
      </c>
      <c r="L13" s="62">
        <f t="shared" si="8"/>
        <v>2.8571428571428571E-2</v>
      </c>
      <c r="M13" s="62">
        <f t="shared" si="8"/>
        <v>0</v>
      </c>
      <c r="N13" s="63">
        <f t="shared" si="8"/>
        <v>0</v>
      </c>
      <c r="O13" s="64">
        <f t="shared" si="8"/>
        <v>0.14285714285714285</v>
      </c>
      <c r="P13" s="9"/>
      <c r="Q13" s="10">
        <f>I13+J13+K13+L13+M13+N13</f>
        <v>0.14285714285714285</v>
      </c>
    </row>
    <row r="14" spans="2:17" ht="15" customHeight="1" x14ac:dyDescent="0.25">
      <c r="B14" s="187">
        <v>4</v>
      </c>
      <c r="C14" s="190" t="str">
        <f>'PLANILLA DE COTIZACION PETP'!B33</f>
        <v>HERRERIA</v>
      </c>
      <c r="D14" s="180" t="s">
        <v>12</v>
      </c>
      <c r="E14" s="194">
        <v>1</v>
      </c>
      <c r="F14" s="197">
        <v>1500</v>
      </c>
      <c r="G14" s="200">
        <f t="shared" ref="G14" si="9">E14*F14</f>
        <v>1500</v>
      </c>
      <c r="H14" s="44" t="s">
        <v>20</v>
      </c>
      <c r="I14" s="65">
        <v>0.15</v>
      </c>
      <c r="J14" s="65">
        <v>0.15</v>
      </c>
      <c r="K14" s="65">
        <v>0.3</v>
      </c>
      <c r="L14" s="65">
        <v>0.4</v>
      </c>
      <c r="M14" s="65"/>
      <c r="N14" s="66"/>
      <c r="O14" s="67">
        <f>SUM(I14:N14)</f>
        <v>1</v>
      </c>
      <c r="P14" s="9"/>
    </row>
    <row r="15" spans="2:17" ht="15" customHeight="1" x14ac:dyDescent="0.25">
      <c r="B15" s="188"/>
      <c r="C15" s="191"/>
      <c r="D15" s="181"/>
      <c r="E15" s="195"/>
      <c r="F15" s="198"/>
      <c r="G15" s="198"/>
      <c r="H15" s="44" t="s">
        <v>34</v>
      </c>
      <c r="I15" s="59">
        <f t="shared" ref="I15:N15" si="10">$G$14*I14</f>
        <v>225</v>
      </c>
      <c r="J15" s="59">
        <f t="shared" si="10"/>
        <v>225</v>
      </c>
      <c r="K15" s="59">
        <f t="shared" si="10"/>
        <v>450</v>
      </c>
      <c r="L15" s="59">
        <f t="shared" si="10"/>
        <v>600</v>
      </c>
      <c r="M15" s="59">
        <f t="shared" si="10"/>
        <v>0</v>
      </c>
      <c r="N15" s="60">
        <f t="shared" si="10"/>
        <v>0</v>
      </c>
      <c r="O15" s="61">
        <f>SUM(I15:N15)</f>
        <v>1500</v>
      </c>
      <c r="P15" s="9"/>
    </row>
    <row r="16" spans="2:17" ht="18" customHeight="1" thickBot="1" x14ac:dyDescent="0.3">
      <c r="B16" s="189"/>
      <c r="C16" s="192"/>
      <c r="D16" s="182"/>
      <c r="E16" s="196"/>
      <c r="F16" s="199"/>
      <c r="G16" s="199"/>
      <c r="H16" s="45" t="s">
        <v>35</v>
      </c>
      <c r="I16" s="62">
        <f t="shared" ref="I16:O16" si="11">I15/$G$65</f>
        <v>2.1428571428571429E-2</v>
      </c>
      <c r="J16" s="62">
        <f t="shared" si="11"/>
        <v>2.1428571428571429E-2</v>
      </c>
      <c r="K16" s="62">
        <f t="shared" si="11"/>
        <v>4.2857142857142858E-2</v>
      </c>
      <c r="L16" s="62">
        <f t="shared" si="11"/>
        <v>5.7142857142857141E-2</v>
      </c>
      <c r="M16" s="62">
        <f t="shared" si="11"/>
        <v>0</v>
      </c>
      <c r="N16" s="63">
        <f t="shared" si="11"/>
        <v>0</v>
      </c>
      <c r="O16" s="64">
        <f t="shared" si="11"/>
        <v>0.14285714285714285</v>
      </c>
      <c r="P16" s="9"/>
      <c r="Q16" s="10">
        <f>I16+J16+K16+L16+M16+N16</f>
        <v>0.14285714285714285</v>
      </c>
    </row>
    <row r="17" spans="2:17" s="74" customFormat="1" ht="15" customHeight="1" x14ac:dyDescent="0.25">
      <c r="B17" s="187">
        <v>5</v>
      </c>
      <c r="C17" s="190" t="str">
        <f>'PLANILLA DE COTIZACION PETP'!B41</f>
        <v>PINTURA</v>
      </c>
      <c r="D17" s="180" t="s">
        <v>12</v>
      </c>
      <c r="E17" s="194">
        <v>1</v>
      </c>
      <c r="F17" s="197">
        <v>1500</v>
      </c>
      <c r="G17" s="200">
        <f t="shared" ref="G17" si="12">E17*F17</f>
        <v>1500</v>
      </c>
      <c r="H17" s="44" t="s">
        <v>20</v>
      </c>
      <c r="I17" s="65">
        <v>0.15</v>
      </c>
      <c r="J17" s="65">
        <v>0.15</v>
      </c>
      <c r="K17" s="65">
        <v>0.3</v>
      </c>
      <c r="L17" s="65">
        <v>0.4</v>
      </c>
      <c r="M17" s="65"/>
      <c r="N17" s="66"/>
      <c r="O17" s="67">
        <f>SUM(I17:N17)</f>
        <v>1</v>
      </c>
      <c r="P17" s="9"/>
      <c r="Q17" s="8"/>
    </row>
    <row r="18" spans="2:17" s="74" customFormat="1" ht="15" customHeight="1" x14ac:dyDescent="0.25">
      <c r="B18" s="188"/>
      <c r="C18" s="191"/>
      <c r="D18" s="181"/>
      <c r="E18" s="195"/>
      <c r="F18" s="198"/>
      <c r="G18" s="198"/>
      <c r="H18" s="44" t="s">
        <v>34</v>
      </c>
      <c r="I18" s="59">
        <f t="shared" ref="I18:N18" si="13">$G$14*I17</f>
        <v>225</v>
      </c>
      <c r="J18" s="59">
        <f t="shared" si="13"/>
        <v>225</v>
      </c>
      <c r="K18" s="59">
        <f t="shared" si="13"/>
        <v>450</v>
      </c>
      <c r="L18" s="59">
        <f t="shared" si="13"/>
        <v>600</v>
      </c>
      <c r="M18" s="59">
        <f t="shared" si="13"/>
        <v>0</v>
      </c>
      <c r="N18" s="60">
        <f t="shared" si="13"/>
        <v>0</v>
      </c>
      <c r="O18" s="61">
        <f>SUM(I18:N18)</f>
        <v>1500</v>
      </c>
      <c r="P18" s="9"/>
      <c r="Q18" s="8"/>
    </row>
    <row r="19" spans="2:17" s="74" customFormat="1" ht="18" customHeight="1" thickBot="1" x14ac:dyDescent="0.3">
      <c r="B19" s="189"/>
      <c r="C19" s="192"/>
      <c r="D19" s="182"/>
      <c r="E19" s="196"/>
      <c r="F19" s="199"/>
      <c r="G19" s="199"/>
      <c r="H19" s="45" t="s">
        <v>35</v>
      </c>
      <c r="I19" s="62">
        <f t="shared" ref="I19:O19" si="14">I18/$G$65</f>
        <v>2.1428571428571429E-2</v>
      </c>
      <c r="J19" s="62">
        <f t="shared" si="14"/>
        <v>2.1428571428571429E-2</v>
      </c>
      <c r="K19" s="62">
        <f t="shared" si="14"/>
        <v>4.2857142857142858E-2</v>
      </c>
      <c r="L19" s="62">
        <f t="shared" si="14"/>
        <v>5.7142857142857141E-2</v>
      </c>
      <c r="M19" s="62">
        <f t="shared" si="14"/>
        <v>0</v>
      </c>
      <c r="N19" s="63">
        <f t="shared" si="14"/>
        <v>0</v>
      </c>
      <c r="O19" s="64">
        <f t="shared" si="14"/>
        <v>0.14285714285714285</v>
      </c>
      <c r="P19" s="9"/>
      <c r="Q19" s="10">
        <f>I19+J19+K19+L19+M19+N19</f>
        <v>0.14285714285714285</v>
      </c>
    </row>
    <row r="20" spans="2:17" s="74" customFormat="1" ht="15" customHeight="1" x14ac:dyDescent="0.25">
      <c r="B20" s="187">
        <v>6</v>
      </c>
      <c r="C20" s="190" t="str">
        <f>'PLANILLA DE COTIZACION PETP'!B46</f>
        <v>LIMPIEZA DE OBRA</v>
      </c>
      <c r="D20" s="180" t="s">
        <v>12</v>
      </c>
      <c r="E20" s="194">
        <v>1</v>
      </c>
      <c r="F20" s="197">
        <v>1500</v>
      </c>
      <c r="G20" s="200">
        <f t="shared" ref="G20" si="15">E20*F20</f>
        <v>1500</v>
      </c>
      <c r="H20" s="44" t="s">
        <v>20</v>
      </c>
      <c r="I20" s="56">
        <v>0.3</v>
      </c>
      <c r="J20" s="56">
        <v>0.15</v>
      </c>
      <c r="K20" s="56">
        <v>0.4</v>
      </c>
      <c r="L20" s="56">
        <v>0.15</v>
      </c>
      <c r="M20" s="65"/>
      <c r="N20" s="66"/>
      <c r="O20" s="67">
        <f>SUM(I20:N20)</f>
        <v>1</v>
      </c>
      <c r="P20" s="9"/>
      <c r="Q20" s="8"/>
    </row>
    <row r="21" spans="2:17" s="74" customFormat="1" ht="15" customHeight="1" x14ac:dyDescent="0.25">
      <c r="B21" s="188"/>
      <c r="C21" s="191"/>
      <c r="D21" s="181"/>
      <c r="E21" s="195"/>
      <c r="F21" s="198"/>
      <c r="G21" s="198"/>
      <c r="H21" s="44" t="s">
        <v>34</v>
      </c>
      <c r="I21" s="59">
        <f t="shared" ref="I21:N21" si="16">$G$14*I20</f>
        <v>450</v>
      </c>
      <c r="J21" s="59">
        <f t="shared" si="16"/>
        <v>225</v>
      </c>
      <c r="K21" s="59">
        <f t="shared" si="16"/>
        <v>600</v>
      </c>
      <c r="L21" s="59">
        <f t="shared" si="16"/>
        <v>225</v>
      </c>
      <c r="M21" s="59">
        <f t="shared" si="16"/>
        <v>0</v>
      </c>
      <c r="N21" s="60">
        <f t="shared" si="16"/>
        <v>0</v>
      </c>
      <c r="O21" s="61">
        <f>SUM(I21:N21)</f>
        <v>1500</v>
      </c>
      <c r="P21" s="9"/>
      <c r="Q21" s="8"/>
    </row>
    <row r="22" spans="2:17" s="74" customFormat="1" ht="18" customHeight="1" thickBot="1" x14ac:dyDescent="0.3">
      <c r="B22" s="189"/>
      <c r="C22" s="192"/>
      <c r="D22" s="182"/>
      <c r="E22" s="196"/>
      <c r="F22" s="199"/>
      <c r="G22" s="199"/>
      <c r="H22" s="45" t="s">
        <v>35</v>
      </c>
      <c r="I22" s="62">
        <f t="shared" ref="I22:O22" si="17">I21/$G$65</f>
        <v>4.2857142857142858E-2</v>
      </c>
      <c r="J22" s="62">
        <f t="shared" si="17"/>
        <v>2.1428571428571429E-2</v>
      </c>
      <c r="K22" s="62">
        <f t="shared" si="17"/>
        <v>5.7142857142857141E-2</v>
      </c>
      <c r="L22" s="62">
        <f t="shared" si="17"/>
        <v>2.1428571428571429E-2</v>
      </c>
      <c r="M22" s="62">
        <f t="shared" si="17"/>
        <v>0</v>
      </c>
      <c r="N22" s="63">
        <f t="shared" si="17"/>
        <v>0</v>
      </c>
      <c r="O22" s="64">
        <f t="shared" si="17"/>
        <v>0.14285714285714285</v>
      </c>
      <c r="P22" s="9"/>
      <c r="Q22" s="10">
        <f>I22+J22+K22+L22+M22+N22</f>
        <v>0.14285714285714285</v>
      </c>
    </row>
    <row r="23" spans="2:17" ht="15" customHeight="1" x14ac:dyDescent="0.25">
      <c r="B23" s="187">
        <v>7</v>
      </c>
      <c r="C23" s="190" t="str">
        <f>'PLANILLA DE COTIZACION PETP'!B52</f>
        <v>INGENIERIA Y PLANOS CONFORME A OBRA</v>
      </c>
      <c r="D23" s="180" t="s">
        <v>12</v>
      </c>
      <c r="E23" s="194">
        <v>1</v>
      </c>
      <c r="F23" s="197">
        <v>1500</v>
      </c>
      <c r="G23" s="200">
        <f t="shared" ref="G23" si="18">E23*F23</f>
        <v>1500</v>
      </c>
      <c r="H23" s="44" t="s">
        <v>20</v>
      </c>
      <c r="I23" s="65">
        <v>0.2</v>
      </c>
      <c r="J23" s="65">
        <v>0.3</v>
      </c>
      <c r="K23" s="65">
        <v>0.25</v>
      </c>
      <c r="L23" s="65">
        <v>0.25</v>
      </c>
      <c r="M23" s="65"/>
      <c r="N23" s="66"/>
      <c r="O23" s="67">
        <f>SUM(I23:N23)</f>
        <v>1</v>
      </c>
      <c r="P23" s="9"/>
    </row>
    <row r="24" spans="2:17" ht="15" customHeight="1" x14ac:dyDescent="0.25">
      <c r="B24" s="188"/>
      <c r="C24" s="191"/>
      <c r="D24" s="181"/>
      <c r="E24" s="195"/>
      <c r="F24" s="198"/>
      <c r="G24" s="198"/>
      <c r="H24" s="44" t="s">
        <v>34</v>
      </c>
      <c r="I24" s="59">
        <f t="shared" ref="I24:N24" si="19">$G$23*I23</f>
        <v>300</v>
      </c>
      <c r="J24" s="59">
        <f t="shared" si="19"/>
        <v>450</v>
      </c>
      <c r="K24" s="59">
        <f t="shared" si="19"/>
        <v>375</v>
      </c>
      <c r="L24" s="59">
        <f t="shared" si="19"/>
        <v>375</v>
      </c>
      <c r="M24" s="59">
        <f t="shared" si="19"/>
        <v>0</v>
      </c>
      <c r="N24" s="60">
        <f t="shared" si="19"/>
        <v>0</v>
      </c>
      <c r="O24" s="61">
        <f>SUM(I24:N24)</f>
        <v>1500</v>
      </c>
      <c r="P24" s="9"/>
    </row>
    <row r="25" spans="2:17" ht="15" customHeight="1" thickBot="1" x14ac:dyDescent="0.3">
      <c r="B25" s="189"/>
      <c r="C25" s="192"/>
      <c r="D25" s="182"/>
      <c r="E25" s="196"/>
      <c r="F25" s="199"/>
      <c r="G25" s="199"/>
      <c r="H25" s="45" t="s">
        <v>35</v>
      </c>
      <c r="I25" s="62">
        <f t="shared" ref="I25:O25" si="20">I24/$G$65</f>
        <v>2.8571428571428571E-2</v>
      </c>
      <c r="J25" s="62">
        <f t="shared" si="20"/>
        <v>4.2857142857142858E-2</v>
      </c>
      <c r="K25" s="62">
        <f t="shared" si="20"/>
        <v>3.5714285714285712E-2</v>
      </c>
      <c r="L25" s="62">
        <f t="shared" si="20"/>
        <v>3.5714285714285712E-2</v>
      </c>
      <c r="M25" s="62">
        <f t="shared" si="20"/>
        <v>0</v>
      </c>
      <c r="N25" s="63">
        <f t="shared" si="20"/>
        <v>0</v>
      </c>
      <c r="O25" s="64">
        <f t="shared" si="20"/>
        <v>0.14285714285714285</v>
      </c>
      <c r="P25" s="9"/>
      <c r="Q25" s="10">
        <f>I25+J25+K25+L25+M25+N25</f>
        <v>0.14285714285714285</v>
      </c>
    </row>
    <row r="26" spans="2:17" s="74" customFormat="1" ht="15" hidden="1" customHeight="1" x14ac:dyDescent="0.25">
      <c r="B26" s="187">
        <v>8</v>
      </c>
      <c r="C26" s="190"/>
      <c r="D26" s="180" t="s">
        <v>12</v>
      </c>
      <c r="E26" s="180"/>
      <c r="F26" s="193"/>
      <c r="G26" s="183"/>
      <c r="H26" s="44" t="s">
        <v>20</v>
      </c>
      <c r="I26" s="107"/>
      <c r="J26" s="107"/>
      <c r="K26" s="107"/>
      <c r="L26" s="107"/>
      <c r="M26" s="12"/>
      <c r="N26" s="13"/>
      <c r="O26" s="88">
        <f>SUM(I26:N26)</f>
        <v>0</v>
      </c>
      <c r="P26" s="9"/>
      <c r="Q26" s="8"/>
    </row>
    <row r="27" spans="2:17" s="74" customFormat="1" ht="15" hidden="1" customHeight="1" x14ac:dyDescent="0.25">
      <c r="B27" s="188"/>
      <c r="C27" s="191"/>
      <c r="D27" s="181"/>
      <c r="E27" s="181"/>
      <c r="F27" s="184"/>
      <c r="G27" s="184"/>
      <c r="H27" s="44" t="s">
        <v>34</v>
      </c>
      <c r="I27" s="15">
        <f t="shared" ref="I27:N27" si="21">$G$26*I26</f>
        <v>0</v>
      </c>
      <c r="J27" s="15">
        <f t="shared" si="21"/>
        <v>0</v>
      </c>
      <c r="K27" s="15">
        <f t="shared" si="21"/>
        <v>0</v>
      </c>
      <c r="L27" s="15">
        <f t="shared" si="21"/>
        <v>0</v>
      </c>
      <c r="M27" s="15">
        <f t="shared" si="21"/>
        <v>0</v>
      </c>
      <c r="N27" s="16">
        <f t="shared" si="21"/>
        <v>0</v>
      </c>
      <c r="O27" s="86">
        <f>SUM(I27:N27)</f>
        <v>0</v>
      </c>
      <c r="P27" s="9"/>
      <c r="Q27" s="8"/>
    </row>
    <row r="28" spans="2:17" s="74" customFormat="1" ht="15" hidden="1" customHeight="1" thickBot="1" x14ac:dyDescent="0.3">
      <c r="B28" s="189"/>
      <c r="C28" s="192"/>
      <c r="D28" s="182"/>
      <c r="E28" s="182"/>
      <c r="F28" s="185"/>
      <c r="G28" s="185"/>
      <c r="H28" s="45" t="s">
        <v>35</v>
      </c>
      <c r="I28" s="19">
        <f t="shared" ref="I28:O28" si="22">I27/$G$65</f>
        <v>0</v>
      </c>
      <c r="J28" s="19">
        <f t="shared" si="22"/>
        <v>0</v>
      </c>
      <c r="K28" s="19">
        <f t="shared" si="22"/>
        <v>0</v>
      </c>
      <c r="L28" s="19">
        <f t="shared" si="22"/>
        <v>0</v>
      </c>
      <c r="M28" s="19">
        <f t="shared" si="22"/>
        <v>0</v>
      </c>
      <c r="N28" s="20">
        <f t="shared" si="22"/>
        <v>0</v>
      </c>
      <c r="O28" s="87">
        <f t="shared" si="22"/>
        <v>0</v>
      </c>
      <c r="P28" s="9"/>
      <c r="Q28" s="10">
        <f>I28+J28+K28+L28+M28+N28</f>
        <v>0</v>
      </c>
    </row>
    <row r="29" spans="2:17" s="74" customFormat="1" ht="15" hidden="1" customHeight="1" x14ac:dyDescent="0.25">
      <c r="B29" s="187">
        <v>9</v>
      </c>
      <c r="C29" s="190"/>
      <c r="D29" s="180" t="s">
        <v>12</v>
      </c>
      <c r="E29" s="180"/>
      <c r="F29" s="193"/>
      <c r="G29" s="183"/>
      <c r="H29" s="44" t="s">
        <v>20</v>
      </c>
      <c r="I29" s="12"/>
      <c r="J29" s="12"/>
      <c r="K29" s="12"/>
      <c r="L29" s="12"/>
      <c r="M29" s="12"/>
      <c r="N29" s="13"/>
      <c r="O29" s="88">
        <f>SUM(I29:N29)</f>
        <v>0</v>
      </c>
      <c r="P29" s="9"/>
      <c r="Q29" s="8"/>
    </row>
    <row r="30" spans="2:17" s="74" customFormat="1" ht="15" hidden="1" customHeight="1" x14ac:dyDescent="0.25">
      <c r="B30" s="188"/>
      <c r="C30" s="191"/>
      <c r="D30" s="181"/>
      <c r="E30" s="181"/>
      <c r="F30" s="184"/>
      <c r="G30" s="184"/>
      <c r="H30" s="44" t="s">
        <v>34</v>
      </c>
      <c r="I30" s="15">
        <f t="shared" ref="I30:N30" si="23">$G$26*I29</f>
        <v>0</v>
      </c>
      <c r="J30" s="15">
        <f t="shared" si="23"/>
        <v>0</v>
      </c>
      <c r="K30" s="15">
        <f t="shared" si="23"/>
        <v>0</v>
      </c>
      <c r="L30" s="15">
        <f t="shared" si="23"/>
        <v>0</v>
      </c>
      <c r="M30" s="15">
        <f t="shared" si="23"/>
        <v>0</v>
      </c>
      <c r="N30" s="16">
        <f t="shared" si="23"/>
        <v>0</v>
      </c>
      <c r="O30" s="86">
        <f>SUM(I30:N30)</f>
        <v>0</v>
      </c>
      <c r="P30" s="9"/>
      <c r="Q30" s="8"/>
    </row>
    <row r="31" spans="2:17" s="74" customFormat="1" ht="15" hidden="1" customHeight="1" thickBot="1" x14ac:dyDescent="0.3">
      <c r="B31" s="189"/>
      <c r="C31" s="192"/>
      <c r="D31" s="182"/>
      <c r="E31" s="182"/>
      <c r="F31" s="185"/>
      <c r="G31" s="185"/>
      <c r="H31" s="45" t="s">
        <v>35</v>
      </c>
      <c r="I31" s="19">
        <f t="shared" ref="I31:O31" si="24">I30/$G$65</f>
        <v>0</v>
      </c>
      <c r="J31" s="19">
        <f t="shared" si="24"/>
        <v>0</v>
      </c>
      <c r="K31" s="19">
        <f t="shared" si="24"/>
        <v>0</v>
      </c>
      <c r="L31" s="19">
        <f t="shared" si="24"/>
        <v>0</v>
      </c>
      <c r="M31" s="19">
        <f t="shared" si="24"/>
        <v>0</v>
      </c>
      <c r="N31" s="20">
        <f t="shared" si="24"/>
        <v>0</v>
      </c>
      <c r="O31" s="87">
        <f t="shared" si="24"/>
        <v>0</v>
      </c>
      <c r="P31" s="9"/>
      <c r="Q31" s="10">
        <f>I31+J31+K31+L31+M31+N31</f>
        <v>0</v>
      </c>
    </row>
    <row r="32" spans="2:17" s="74" customFormat="1" ht="15" hidden="1" customHeight="1" x14ac:dyDescent="0.25">
      <c r="B32" s="187">
        <v>10</v>
      </c>
      <c r="C32" s="190"/>
      <c r="D32" s="180" t="s">
        <v>12</v>
      </c>
      <c r="E32" s="180"/>
      <c r="F32" s="193"/>
      <c r="G32" s="183"/>
      <c r="H32" s="44" t="s">
        <v>20</v>
      </c>
      <c r="I32" s="107"/>
      <c r="J32" s="107"/>
      <c r="K32" s="107"/>
      <c r="L32" s="107"/>
      <c r="M32" s="12"/>
      <c r="N32" s="13"/>
      <c r="O32" s="88">
        <f>SUM(I32:N32)</f>
        <v>0</v>
      </c>
      <c r="P32" s="9"/>
      <c r="Q32" s="8"/>
    </row>
    <row r="33" spans="2:17" s="74" customFormat="1" ht="15" hidden="1" customHeight="1" x14ac:dyDescent="0.25">
      <c r="B33" s="188"/>
      <c r="C33" s="191"/>
      <c r="D33" s="181"/>
      <c r="E33" s="181"/>
      <c r="F33" s="184"/>
      <c r="G33" s="184"/>
      <c r="H33" s="44" t="s">
        <v>34</v>
      </c>
      <c r="I33" s="15">
        <f t="shared" ref="I33:N33" si="25">$G$26*I32</f>
        <v>0</v>
      </c>
      <c r="J33" s="15">
        <f t="shared" si="25"/>
        <v>0</v>
      </c>
      <c r="K33" s="15">
        <f t="shared" si="25"/>
        <v>0</v>
      </c>
      <c r="L33" s="15">
        <f t="shared" si="25"/>
        <v>0</v>
      </c>
      <c r="M33" s="15">
        <f t="shared" si="25"/>
        <v>0</v>
      </c>
      <c r="N33" s="16">
        <f t="shared" si="25"/>
        <v>0</v>
      </c>
      <c r="O33" s="86">
        <f>SUM(I33:N33)</f>
        <v>0</v>
      </c>
      <c r="P33" s="9"/>
      <c r="Q33" s="8"/>
    </row>
    <row r="34" spans="2:17" s="74" customFormat="1" ht="15" hidden="1" customHeight="1" thickBot="1" x14ac:dyDescent="0.3">
      <c r="B34" s="189"/>
      <c r="C34" s="192"/>
      <c r="D34" s="182"/>
      <c r="E34" s="182"/>
      <c r="F34" s="185"/>
      <c r="G34" s="185"/>
      <c r="H34" s="45" t="s">
        <v>35</v>
      </c>
      <c r="I34" s="19">
        <f t="shared" ref="I34:O34" si="26">I33/$G$65</f>
        <v>0</v>
      </c>
      <c r="J34" s="19">
        <f t="shared" si="26"/>
        <v>0</v>
      </c>
      <c r="K34" s="19">
        <f t="shared" si="26"/>
        <v>0</v>
      </c>
      <c r="L34" s="19">
        <f t="shared" si="26"/>
        <v>0</v>
      </c>
      <c r="M34" s="19">
        <f t="shared" si="26"/>
        <v>0</v>
      </c>
      <c r="N34" s="20">
        <f t="shared" si="26"/>
        <v>0</v>
      </c>
      <c r="O34" s="87">
        <f t="shared" si="26"/>
        <v>0</v>
      </c>
      <c r="P34" s="9"/>
      <c r="Q34" s="10">
        <f>I34+J34+K34+L34+M34+N34</f>
        <v>0</v>
      </c>
    </row>
    <row r="35" spans="2:17" s="74" customFormat="1" ht="15" hidden="1" customHeight="1" x14ac:dyDescent="0.25">
      <c r="B35" s="187">
        <v>11</v>
      </c>
      <c r="C35" s="190"/>
      <c r="D35" s="180" t="s">
        <v>12</v>
      </c>
      <c r="E35" s="180"/>
      <c r="F35" s="193"/>
      <c r="G35" s="183"/>
      <c r="H35" s="44" t="s">
        <v>20</v>
      </c>
      <c r="I35" s="107"/>
      <c r="J35" s="107"/>
      <c r="K35" s="107"/>
      <c r="L35" s="107"/>
      <c r="M35" s="12"/>
      <c r="N35" s="13"/>
      <c r="O35" s="88">
        <f>SUM(I35:N35)</f>
        <v>0</v>
      </c>
      <c r="P35" s="9"/>
      <c r="Q35" s="8"/>
    </row>
    <row r="36" spans="2:17" s="74" customFormat="1" ht="15" hidden="1" customHeight="1" x14ac:dyDescent="0.25">
      <c r="B36" s="188"/>
      <c r="C36" s="191"/>
      <c r="D36" s="181"/>
      <c r="E36" s="181"/>
      <c r="F36" s="184"/>
      <c r="G36" s="184"/>
      <c r="H36" s="44" t="s">
        <v>34</v>
      </c>
      <c r="I36" s="15">
        <f t="shared" ref="I36:N36" si="27">$G$26*I35</f>
        <v>0</v>
      </c>
      <c r="J36" s="15">
        <f t="shared" si="27"/>
        <v>0</v>
      </c>
      <c r="K36" s="15">
        <f t="shared" si="27"/>
        <v>0</v>
      </c>
      <c r="L36" s="15">
        <f t="shared" si="27"/>
        <v>0</v>
      </c>
      <c r="M36" s="15">
        <f t="shared" si="27"/>
        <v>0</v>
      </c>
      <c r="N36" s="16">
        <f t="shared" si="27"/>
        <v>0</v>
      </c>
      <c r="O36" s="86">
        <f>SUM(I36:N36)</f>
        <v>0</v>
      </c>
      <c r="P36" s="9"/>
      <c r="Q36" s="8"/>
    </row>
    <row r="37" spans="2:17" s="74" customFormat="1" ht="15" hidden="1" customHeight="1" thickBot="1" x14ac:dyDescent="0.3">
      <c r="B37" s="189"/>
      <c r="C37" s="192"/>
      <c r="D37" s="182"/>
      <c r="E37" s="182"/>
      <c r="F37" s="185"/>
      <c r="G37" s="185"/>
      <c r="H37" s="45" t="s">
        <v>35</v>
      </c>
      <c r="I37" s="19">
        <f t="shared" ref="I37:O37" si="28">I36/$G$65</f>
        <v>0</v>
      </c>
      <c r="J37" s="19">
        <f t="shared" si="28"/>
        <v>0</v>
      </c>
      <c r="K37" s="19">
        <f t="shared" si="28"/>
        <v>0</v>
      </c>
      <c r="L37" s="19">
        <f t="shared" si="28"/>
        <v>0</v>
      </c>
      <c r="M37" s="19">
        <f t="shared" si="28"/>
        <v>0</v>
      </c>
      <c r="N37" s="20">
        <f t="shared" si="28"/>
        <v>0</v>
      </c>
      <c r="O37" s="87">
        <f t="shared" si="28"/>
        <v>0</v>
      </c>
      <c r="P37" s="9"/>
      <c r="Q37" s="10">
        <f>I37+J37+K37+L37+M37+N37</f>
        <v>0</v>
      </c>
    </row>
    <row r="38" spans="2:17" ht="15" hidden="1" customHeight="1" x14ac:dyDescent="0.25">
      <c r="B38" s="187">
        <v>12</v>
      </c>
      <c r="C38" s="201"/>
      <c r="D38" s="194" t="s">
        <v>12</v>
      </c>
      <c r="E38" s="194">
        <v>0</v>
      </c>
      <c r="F38" s="197">
        <v>0</v>
      </c>
      <c r="G38" s="183"/>
      <c r="H38" s="44" t="s">
        <v>20</v>
      </c>
      <c r="I38" s="12">
        <v>0</v>
      </c>
      <c r="J38" s="12">
        <v>0</v>
      </c>
      <c r="K38" s="12">
        <v>0</v>
      </c>
      <c r="L38" s="12">
        <v>0</v>
      </c>
      <c r="M38" s="12"/>
      <c r="N38" s="13"/>
      <c r="O38" s="88">
        <f>SUM(I38:N38)</f>
        <v>0</v>
      </c>
      <c r="P38" s="9"/>
    </row>
    <row r="39" spans="2:17" ht="15" hidden="1" customHeight="1" x14ac:dyDescent="0.25">
      <c r="B39" s="188"/>
      <c r="C39" s="202"/>
      <c r="D39" s="195"/>
      <c r="E39" s="195"/>
      <c r="F39" s="198"/>
      <c r="G39" s="184"/>
      <c r="H39" s="44" t="s">
        <v>34</v>
      </c>
      <c r="I39" s="15">
        <f t="shared" ref="I39:N39" si="29">$G$38*I38</f>
        <v>0</v>
      </c>
      <c r="J39" s="15">
        <f t="shared" si="29"/>
        <v>0</v>
      </c>
      <c r="K39" s="15">
        <f t="shared" si="29"/>
        <v>0</v>
      </c>
      <c r="L39" s="15">
        <f t="shared" si="29"/>
        <v>0</v>
      </c>
      <c r="M39" s="15">
        <f t="shared" si="29"/>
        <v>0</v>
      </c>
      <c r="N39" s="16">
        <f t="shared" si="29"/>
        <v>0</v>
      </c>
      <c r="O39" s="86">
        <f>SUM(I39:N39)</f>
        <v>0</v>
      </c>
      <c r="P39" s="9"/>
    </row>
    <row r="40" spans="2:17" ht="15" hidden="1" customHeight="1" thickBot="1" x14ac:dyDescent="0.3">
      <c r="B40" s="189"/>
      <c r="C40" s="203"/>
      <c r="D40" s="196"/>
      <c r="E40" s="196"/>
      <c r="F40" s="199"/>
      <c r="G40" s="185"/>
      <c r="H40" s="45" t="s">
        <v>35</v>
      </c>
      <c r="I40" s="19">
        <f t="shared" ref="I40:O40" si="30">I39/$G$65</f>
        <v>0</v>
      </c>
      <c r="J40" s="19">
        <f t="shared" si="30"/>
        <v>0</v>
      </c>
      <c r="K40" s="19">
        <f t="shared" si="30"/>
        <v>0</v>
      </c>
      <c r="L40" s="19">
        <f t="shared" si="30"/>
        <v>0</v>
      </c>
      <c r="M40" s="19">
        <f t="shared" si="30"/>
        <v>0</v>
      </c>
      <c r="N40" s="20">
        <f t="shared" si="30"/>
        <v>0</v>
      </c>
      <c r="O40" s="87">
        <f t="shared" si="30"/>
        <v>0</v>
      </c>
      <c r="P40" s="9"/>
      <c r="Q40" s="10">
        <f>I40+J40+K40+L40+M40+N40</f>
        <v>0</v>
      </c>
    </row>
    <row r="41" spans="2:17" ht="15" hidden="1" customHeight="1" x14ac:dyDescent="0.25">
      <c r="B41" s="187">
        <v>13</v>
      </c>
      <c r="C41" s="190"/>
      <c r="D41" s="177" t="s">
        <v>12</v>
      </c>
      <c r="E41" s="180"/>
      <c r="F41" s="193"/>
      <c r="G41" s="183"/>
      <c r="H41" s="44" t="s">
        <v>20</v>
      </c>
      <c r="I41" s="12">
        <v>0</v>
      </c>
      <c r="J41" s="12">
        <v>0</v>
      </c>
      <c r="K41" s="12">
        <v>0</v>
      </c>
      <c r="L41" s="12"/>
      <c r="M41" s="12"/>
      <c r="N41" s="13"/>
      <c r="O41" s="88">
        <v>0</v>
      </c>
      <c r="P41" s="9"/>
    </row>
    <row r="42" spans="2:17" ht="15" hidden="1" customHeight="1" x14ac:dyDescent="0.25">
      <c r="B42" s="188"/>
      <c r="C42" s="191"/>
      <c r="D42" s="178"/>
      <c r="E42" s="181"/>
      <c r="F42" s="184"/>
      <c r="G42" s="184"/>
      <c r="H42" s="44" t="s">
        <v>34</v>
      </c>
      <c r="I42" s="15">
        <f t="shared" ref="I42:N42" si="31">$G$41*I41</f>
        <v>0</v>
      </c>
      <c r="J42" s="15">
        <f t="shared" si="31"/>
        <v>0</v>
      </c>
      <c r="K42" s="15">
        <f t="shared" si="31"/>
        <v>0</v>
      </c>
      <c r="L42" s="15">
        <f t="shared" si="31"/>
        <v>0</v>
      </c>
      <c r="M42" s="15">
        <f t="shared" si="31"/>
        <v>0</v>
      </c>
      <c r="N42" s="16">
        <f t="shared" si="31"/>
        <v>0</v>
      </c>
      <c r="O42" s="86">
        <f>SUM(I42:N42)</f>
        <v>0</v>
      </c>
      <c r="P42" s="9"/>
    </row>
    <row r="43" spans="2:17" ht="15" hidden="1" customHeight="1" thickBot="1" x14ac:dyDescent="0.3">
      <c r="B43" s="189"/>
      <c r="C43" s="192"/>
      <c r="D43" s="179"/>
      <c r="E43" s="182"/>
      <c r="F43" s="185"/>
      <c r="G43" s="185"/>
      <c r="H43" s="45" t="s">
        <v>35</v>
      </c>
      <c r="I43" s="19">
        <f t="shared" ref="I43:O43" si="32">I42/$G$65</f>
        <v>0</v>
      </c>
      <c r="J43" s="19">
        <f t="shared" si="32"/>
        <v>0</v>
      </c>
      <c r="K43" s="19">
        <f t="shared" si="32"/>
        <v>0</v>
      </c>
      <c r="L43" s="19">
        <f t="shared" si="32"/>
        <v>0</v>
      </c>
      <c r="M43" s="19">
        <f t="shared" si="32"/>
        <v>0</v>
      </c>
      <c r="N43" s="20">
        <f t="shared" si="32"/>
        <v>0</v>
      </c>
      <c r="O43" s="87">
        <f t="shared" si="32"/>
        <v>0</v>
      </c>
      <c r="P43" s="9"/>
      <c r="Q43" s="10">
        <f>I43+J43+K43+L43+M43+N43</f>
        <v>0</v>
      </c>
    </row>
    <row r="44" spans="2:17" ht="15" hidden="1" customHeight="1" x14ac:dyDescent="0.25">
      <c r="B44" s="187">
        <v>10</v>
      </c>
      <c r="C44" s="190"/>
      <c r="D44" s="177" t="s">
        <v>12</v>
      </c>
      <c r="E44" s="180"/>
      <c r="F44" s="193"/>
      <c r="G44" s="183"/>
      <c r="H44" s="44" t="s">
        <v>20</v>
      </c>
      <c r="I44" s="12">
        <v>0</v>
      </c>
      <c r="J44" s="12">
        <v>0</v>
      </c>
      <c r="K44" s="12">
        <v>0</v>
      </c>
      <c r="L44" s="12"/>
      <c r="M44" s="12"/>
      <c r="N44" s="13"/>
      <c r="O44" s="14">
        <f>SUM(I44:N44)</f>
        <v>0</v>
      </c>
      <c r="P44" s="9"/>
    </row>
    <row r="45" spans="2:17" ht="15" hidden="1" customHeight="1" x14ac:dyDescent="0.25">
      <c r="B45" s="188"/>
      <c r="C45" s="191"/>
      <c r="D45" s="178"/>
      <c r="E45" s="181"/>
      <c r="F45" s="184"/>
      <c r="G45" s="184"/>
      <c r="H45" s="44" t="s">
        <v>34</v>
      </c>
      <c r="I45" s="15">
        <f t="shared" ref="I45:N45" si="33">$G$44*I44</f>
        <v>0</v>
      </c>
      <c r="J45" s="15">
        <f t="shared" si="33"/>
        <v>0</v>
      </c>
      <c r="K45" s="15">
        <f t="shared" si="33"/>
        <v>0</v>
      </c>
      <c r="L45" s="15">
        <f t="shared" si="33"/>
        <v>0</v>
      </c>
      <c r="M45" s="15">
        <f t="shared" si="33"/>
        <v>0</v>
      </c>
      <c r="N45" s="16">
        <f t="shared" si="33"/>
        <v>0</v>
      </c>
      <c r="O45" s="17">
        <f>SUM(I45:N45)</f>
        <v>0</v>
      </c>
      <c r="P45" s="9"/>
    </row>
    <row r="46" spans="2:17" ht="15" hidden="1" customHeight="1" thickBot="1" x14ac:dyDescent="0.3">
      <c r="B46" s="189"/>
      <c r="C46" s="192"/>
      <c r="D46" s="179"/>
      <c r="E46" s="182"/>
      <c r="F46" s="185"/>
      <c r="G46" s="185"/>
      <c r="H46" s="45" t="s">
        <v>35</v>
      </c>
      <c r="I46" s="19">
        <f t="shared" ref="I46:O46" si="34">I45/$G$65</f>
        <v>0</v>
      </c>
      <c r="J46" s="19">
        <f t="shared" si="34"/>
        <v>0</v>
      </c>
      <c r="K46" s="19">
        <f t="shared" si="34"/>
        <v>0</v>
      </c>
      <c r="L46" s="19">
        <f t="shared" si="34"/>
        <v>0</v>
      </c>
      <c r="M46" s="19">
        <f t="shared" si="34"/>
        <v>0</v>
      </c>
      <c r="N46" s="20">
        <f t="shared" si="34"/>
        <v>0</v>
      </c>
      <c r="O46" s="21">
        <f t="shared" si="34"/>
        <v>0</v>
      </c>
      <c r="P46" s="9"/>
      <c r="Q46" s="10">
        <f>I46+J46+K46+L46+M46+N46</f>
        <v>0</v>
      </c>
    </row>
    <row r="47" spans="2:17" ht="15" hidden="1" customHeight="1" x14ac:dyDescent="0.25">
      <c r="B47" s="187">
        <v>11</v>
      </c>
      <c r="C47" s="190"/>
      <c r="D47" s="177" t="s">
        <v>12</v>
      </c>
      <c r="E47" s="180"/>
      <c r="F47" s="193"/>
      <c r="G47" s="183"/>
      <c r="H47" s="44" t="s">
        <v>20</v>
      </c>
      <c r="I47" s="12">
        <v>0</v>
      </c>
      <c r="J47" s="12">
        <v>0</v>
      </c>
      <c r="K47" s="12">
        <v>0</v>
      </c>
      <c r="L47" s="12"/>
      <c r="M47" s="12"/>
      <c r="N47" s="13"/>
      <c r="O47" s="14">
        <f>SUM(I47:N47)</f>
        <v>0</v>
      </c>
      <c r="P47" s="9"/>
    </row>
    <row r="48" spans="2:17" ht="15" hidden="1" customHeight="1" x14ac:dyDescent="0.25">
      <c r="B48" s="188"/>
      <c r="C48" s="191"/>
      <c r="D48" s="178"/>
      <c r="E48" s="181"/>
      <c r="F48" s="184"/>
      <c r="G48" s="184"/>
      <c r="H48" s="44" t="s">
        <v>34</v>
      </c>
      <c r="I48" s="15">
        <f t="shared" ref="I48:N48" si="35">$G$47*I47</f>
        <v>0</v>
      </c>
      <c r="J48" s="15">
        <f t="shared" si="35"/>
        <v>0</v>
      </c>
      <c r="K48" s="15">
        <f t="shared" si="35"/>
        <v>0</v>
      </c>
      <c r="L48" s="15">
        <f t="shared" si="35"/>
        <v>0</v>
      </c>
      <c r="M48" s="15">
        <f t="shared" si="35"/>
        <v>0</v>
      </c>
      <c r="N48" s="16">
        <f t="shared" si="35"/>
        <v>0</v>
      </c>
      <c r="O48" s="17">
        <f>SUM(I48:N48)</f>
        <v>0</v>
      </c>
      <c r="P48" s="9"/>
    </row>
    <row r="49" spans="2:17" ht="15.75" hidden="1" customHeight="1" thickBot="1" x14ac:dyDescent="0.3">
      <c r="B49" s="189"/>
      <c r="C49" s="192"/>
      <c r="D49" s="179"/>
      <c r="E49" s="182"/>
      <c r="F49" s="185"/>
      <c r="G49" s="185"/>
      <c r="H49" s="45" t="s">
        <v>35</v>
      </c>
      <c r="I49" s="19">
        <f t="shared" ref="I49:O49" si="36">I48/$G$65</f>
        <v>0</v>
      </c>
      <c r="J49" s="19">
        <f t="shared" si="36"/>
        <v>0</v>
      </c>
      <c r="K49" s="19">
        <f t="shared" si="36"/>
        <v>0</v>
      </c>
      <c r="L49" s="19">
        <f t="shared" si="36"/>
        <v>0</v>
      </c>
      <c r="M49" s="19">
        <f t="shared" si="36"/>
        <v>0</v>
      </c>
      <c r="N49" s="20">
        <f t="shared" si="36"/>
        <v>0</v>
      </c>
      <c r="O49" s="21">
        <f t="shared" si="36"/>
        <v>0</v>
      </c>
      <c r="P49" s="9"/>
      <c r="Q49" s="10">
        <f>I49+J49+K49+L49+M49+N49</f>
        <v>0</v>
      </c>
    </row>
    <row r="50" spans="2:17" ht="15" hidden="1" customHeight="1" x14ac:dyDescent="0.25">
      <c r="B50" s="187">
        <v>12</v>
      </c>
      <c r="C50" s="190"/>
      <c r="D50" s="177" t="s">
        <v>12</v>
      </c>
      <c r="E50" s="180"/>
      <c r="F50" s="193"/>
      <c r="G50" s="183"/>
      <c r="H50" s="44" t="s">
        <v>20</v>
      </c>
      <c r="I50" s="12">
        <v>0</v>
      </c>
      <c r="J50" s="12">
        <v>0</v>
      </c>
      <c r="K50" s="12">
        <v>0</v>
      </c>
      <c r="L50" s="12"/>
      <c r="M50" s="12"/>
      <c r="N50" s="13"/>
      <c r="O50" s="14">
        <f>SUM(I50:N50)</f>
        <v>0</v>
      </c>
      <c r="P50" s="9"/>
    </row>
    <row r="51" spans="2:17" ht="15" hidden="1" customHeight="1" x14ac:dyDescent="0.25">
      <c r="B51" s="188"/>
      <c r="C51" s="191"/>
      <c r="D51" s="178"/>
      <c r="E51" s="181"/>
      <c r="F51" s="184"/>
      <c r="G51" s="184"/>
      <c r="H51" s="44" t="s">
        <v>34</v>
      </c>
      <c r="I51" s="15">
        <f t="shared" ref="I51:N51" si="37">$G$50*I50</f>
        <v>0</v>
      </c>
      <c r="J51" s="15">
        <f t="shared" si="37"/>
        <v>0</v>
      </c>
      <c r="K51" s="15">
        <f t="shared" si="37"/>
        <v>0</v>
      </c>
      <c r="L51" s="15">
        <f t="shared" si="37"/>
        <v>0</v>
      </c>
      <c r="M51" s="15">
        <f t="shared" si="37"/>
        <v>0</v>
      </c>
      <c r="N51" s="16">
        <f t="shared" si="37"/>
        <v>0</v>
      </c>
      <c r="O51" s="17">
        <f>SUM(I51:N51)</f>
        <v>0</v>
      </c>
      <c r="P51" s="9"/>
    </row>
    <row r="52" spans="2:17" ht="15.75" hidden="1" customHeight="1" thickBot="1" x14ac:dyDescent="0.3">
      <c r="B52" s="189"/>
      <c r="C52" s="192"/>
      <c r="D52" s="179"/>
      <c r="E52" s="182"/>
      <c r="F52" s="185"/>
      <c r="G52" s="185"/>
      <c r="H52" s="45" t="s">
        <v>35</v>
      </c>
      <c r="I52" s="19">
        <f t="shared" ref="I52:O52" si="38">I51/$G$65</f>
        <v>0</v>
      </c>
      <c r="J52" s="19">
        <f t="shared" si="38"/>
        <v>0</v>
      </c>
      <c r="K52" s="19">
        <f t="shared" si="38"/>
        <v>0</v>
      </c>
      <c r="L52" s="19">
        <f t="shared" si="38"/>
        <v>0</v>
      </c>
      <c r="M52" s="19">
        <f t="shared" si="38"/>
        <v>0</v>
      </c>
      <c r="N52" s="20">
        <f t="shared" si="38"/>
        <v>0</v>
      </c>
      <c r="O52" s="21">
        <f t="shared" si="38"/>
        <v>0</v>
      </c>
      <c r="P52" s="9"/>
      <c r="Q52" s="10">
        <f>I52+J52+K52+L52+M52+N52</f>
        <v>0</v>
      </c>
    </row>
    <row r="53" spans="2:17" ht="15" hidden="1" customHeight="1" x14ac:dyDescent="0.25">
      <c r="B53" s="187">
        <v>13</v>
      </c>
      <c r="C53" s="190"/>
      <c r="D53" s="177" t="s">
        <v>12</v>
      </c>
      <c r="E53" s="180"/>
      <c r="F53" s="193"/>
      <c r="G53" s="183"/>
      <c r="H53" s="44" t="s">
        <v>20</v>
      </c>
      <c r="I53" s="12">
        <v>0</v>
      </c>
      <c r="J53" s="12">
        <v>0</v>
      </c>
      <c r="K53" s="12">
        <v>0</v>
      </c>
      <c r="L53" s="12"/>
      <c r="M53" s="12"/>
      <c r="N53" s="13"/>
      <c r="O53" s="14">
        <f>SUM(I53:N53)</f>
        <v>0</v>
      </c>
      <c r="P53" s="9"/>
    </row>
    <row r="54" spans="2:17" ht="15" hidden="1" customHeight="1" x14ac:dyDescent="0.25">
      <c r="B54" s="188"/>
      <c r="C54" s="191"/>
      <c r="D54" s="178"/>
      <c r="E54" s="181"/>
      <c r="F54" s="184"/>
      <c r="G54" s="184"/>
      <c r="H54" s="44" t="s">
        <v>34</v>
      </c>
      <c r="I54" s="15">
        <f t="shared" ref="I54:N54" si="39">$G$53*I53</f>
        <v>0</v>
      </c>
      <c r="J54" s="15">
        <f t="shared" si="39"/>
        <v>0</v>
      </c>
      <c r="K54" s="15">
        <f t="shared" si="39"/>
        <v>0</v>
      </c>
      <c r="L54" s="15">
        <f t="shared" si="39"/>
        <v>0</v>
      </c>
      <c r="M54" s="15">
        <f t="shared" si="39"/>
        <v>0</v>
      </c>
      <c r="N54" s="16">
        <f t="shared" si="39"/>
        <v>0</v>
      </c>
      <c r="O54" s="17">
        <f>SUM(I54:N54)</f>
        <v>0</v>
      </c>
      <c r="P54" s="9"/>
    </row>
    <row r="55" spans="2:17" ht="15.75" hidden="1" customHeight="1" thickBot="1" x14ac:dyDescent="0.3">
      <c r="B55" s="189"/>
      <c r="C55" s="192"/>
      <c r="D55" s="179"/>
      <c r="E55" s="182"/>
      <c r="F55" s="185"/>
      <c r="G55" s="185"/>
      <c r="H55" s="45" t="s">
        <v>35</v>
      </c>
      <c r="I55" s="19">
        <f t="shared" ref="I55:O55" si="40">I54/$G$65</f>
        <v>0</v>
      </c>
      <c r="J55" s="19">
        <f t="shared" si="40"/>
        <v>0</v>
      </c>
      <c r="K55" s="19">
        <f t="shared" si="40"/>
        <v>0</v>
      </c>
      <c r="L55" s="19">
        <f t="shared" si="40"/>
        <v>0</v>
      </c>
      <c r="M55" s="19">
        <f t="shared" si="40"/>
        <v>0</v>
      </c>
      <c r="N55" s="20">
        <f t="shared" si="40"/>
        <v>0</v>
      </c>
      <c r="O55" s="21">
        <f t="shared" si="40"/>
        <v>0</v>
      </c>
      <c r="P55" s="9"/>
      <c r="Q55" s="10">
        <f>I55+J55+K55+L55+M55+N55</f>
        <v>0</v>
      </c>
    </row>
    <row r="56" spans="2:17" ht="15" hidden="1" customHeight="1" x14ac:dyDescent="0.25">
      <c r="B56" s="177">
        <v>14</v>
      </c>
      <c r="C56" s="177"/>
      <c r="D56" s="177" t="s">
        <v>12</v>
      </c>
      <c r="E56" s="180"/>
      <c r="F56" s="183"/>
      <c r="G56" s="183"/>
      <c r="H56" s="11" t="s">
        <v>20</v>
      </c>
      <c r="I56" s="12"/>
      <c r="J56" s="12"/>
      <c r="K56" s="12"/>
      <c r="L56" s="12"/>
      <c r="M56" s="12"/>
      <c r="N56" s="13"/>
      <c r="O56" s="14">
        <f>SUM(I56:N56)</f>
        <v>0</v>
      </c>
      <c r="P56" s="9"/>
    </row>
    <row r="57" spans="2:17" ht="15" hidden="1" customHeight="1" x14ac:dyDescent="0.25">
      <c r="B57" s="178"/>
      <c r="C57" s="178"/>
      <c r="D57" s="178"/>
      <c r="E57" s="181"/>
      <c r="F57" s="184"/>
      <c r="G57" s="184"/>
      <c r="H57" s="11" t="s">
        <v>34</v>
      </c>
      <c r="I57" s="15">
        <f t="shared" ref="I57:N57" si="41">$G$56*I56</f>
        <v>0</v>
      </c>
      <c r="J57" s="15">
        <f t="shared" si="41"/>
        <v>0</v>
      </c>
      <c r="K57" s="15">
        <f t="shared" si="41"/>
        <v>0</v>
      </c>
      <c r="L57" s="15">
        <f t="shared" si="41"/>
        <v>0</v>
      </c>
      <c r="M57" s="15">
        <f t="shared" si="41"/>
        <v>0</v>
      </c>
      <c r="N57" s="16">
        <f t="shared" si="41"/>
        <v>0</v>
      </c>
      <c r="O57" s="17">
        <f>SUM(I57:N57)</f>
        <v>0</v>
      </c>
      <c r="P57" s="9"/>
    </row>
    <row r="58" spans="2:17" ht="15.75" hidden="1" customHeight="1" thickBot="1" x14ac:dyDescent="0.3">
      <c r="B58" s="179"/>
      <c r="C58" s="179"/>
      <c r="D58" s="179"/>
      <c r="E58" s="182"/>
      <c r="F58" s="185"/>
      <c r="G58" s="185"/>
      <c r="H58" s="22" t="s">
        <v>35</v>
      </c>
      <c r="I58" s="19">
        <f t="shared" ref="I58:O58" si="42">I57/$G$65</f>
        <v>0</v>
      </c>
      <c r="J58" s="19">
        <f t="shared" si="42"/>
        <v>0</v>
      </c>
      <c r="K58" s="19">
        <f t="shared" si="42"/>
        <v>0</v>
      </c>
      <c r="L58" s="19">
        <f t="shared" si="42"/>
        <v>0</v>
      </c>
      <c r="M58" s="19">
        <f t="shared" si="42"/>
        <v>0</v>
      </c>
      <c r="N58" s="20">
        <f t="shared" si="42"/>
        <v>0</v>
      </c>
      <c r="O58" s="21">
        <f t="shared" si="42"/>
        <v>0</v>
      </c>
      <c r="P58" s="9"/>
      <c r="Q58" s="10">
        <f>I58+J58+K58+L58+M58+N58</f>
        <v>0</v>
      </c>
    </row>
    <row r="59" spans="2:17" ht="15" hidden="1" customHeight="1" x14ac:dyDescent="0.25">
      <c r="B59" s="177">
        <v>15</v>
      </c>
      <c r="C59" s="177"/>
      <c r="D59" s="177" t="s">
        <v>12</v>
      </c>
      <c r="E59" s="180"/>
      <c r="F59" s="183"/>
      <c r="G59" s="183"/>
      <c r="H59" s="11" t="s">
        <v>20</v>
      </c>
      <c r="I59" s="12"/>
      <c r="J59" s="12"/>
      <c r="K59" s="12"/>
      <c r="L59" s="12"/>
      <c r="M59" s="12"/>
      <c r="N59" s="13"/>
      <c r="O59" s="14">
        <f>SUM(I59:N59)</f>
        <v>0</v>
      </c>
      <c r="P59" s="9"/>
    </row>
    <row r="60" spans="2:17" ht="15" hidden="1" customHeight="1" x14ac:dyDescent="0.25">
      <c r="B60" s="178"/>
      <c r="C60" s="178"/>
      <c r="D60" s="178"/>
      <c r="E60" s="181"/>
      <c r="F60" s="184"/>
      <c r="G60" s="184"/>
      <c r="H60" s="11" t="s">
        <v>34</v>
      </c>
      <c r="I60" s="15">
        <f t="shared" ref="I60:N60" si="43">$G$59*I59</f>
        <v>0</v>
      </c>
      <c r="J60" s="15">
        <f t="shared" si="43"/>
        <v>0</v>
      </c>
      <c r="K60" s="15">
        <f t="shared" si="43"/>
        <v>0</v>
      </c>
      <c r="L60" s="15">
        <f t="shared" si="43"/>
        <v>0</v>
      </c>
      <c r="M60" s="15">
        <f t="shared" si="43"/>
        <v>0</v>
      </c>
      <c r="N60" s="16">
        <f t="shared" si="43"/>
        <v>0</v>
      </c>
      <c r="O60" s="17">
        <f>SUM(I60:N60)</f>
        <v>0</v>
      </c>
      <c r="P60" s="9"/>
    </row>
    <row r="61" spans="2:17" ht="15.75" hidden="1" customHeight="1" thickBot="1" x14ac:dyDescent="0.3">
      <c r="B61" s="179"/>
      <c r="C61" s="179"/>
      <c r="D61" s="179"/>
      <c r="E61" s="182"/>
      <c r="F61" s="185"/>
      <c r="G61" s="185"/>
      <c r="H61" s="18" t="s">
        <v>35</v>
      </c>
      <c r="I61" s="19">
        <f t="shared" ref="I61:O61" si="44">I60/$G$65</f>
        <v>0</v>
      </c>
      <c r="J61" s="19">
        <f t="shared" si="44"/>
        <v>0</v>
      </c>
      <c r="K61" s="19">
        <f t="shared" si="44"/>
        <v>0</v>
      </c>
      <c r="L61" s="19">
        <f t="shared" si="44"/>
        <v>0</v>
      </c>
      <c r="M61" s="19">
        <f t="shared" si="44"/>
        <v>0</v>
      </c>
      <c r="N61" s="20">
        <f t="shared" si="44"/>
        <v>0</v>
      </c>
      <c r="O61" s="21">
        <f t="shared" si="44"/>
        <v>0</v>
      </c>
      <c r="P61" s="9"/>
      <c r="Q61" s="10">
        <f>I61+J61+K61+L61+M61+N61</f>
        <v>0</v>
      </c>
    </row>
    <row r="62" spans="2:17" ht="15" hidden="1" customHeight="1" x14ac:dyDescent="0.25">
      <c r="B62" s="177">
        <v>16</v>
      </c>
      <c r="C62" s="177"/>
      <c r="D62" s="177" t="s">
        <v>12</v>
      </c>
      <c r="E62" s="180"/>
      <c r="F62" s="183"/>
      <c r="G62" s="183"/>
      <c r="H62" s="11" t="s">
        <v>20</v>
      </c>
      <c r="I62" s="12"/>
      <c r="J62" s="12"/>
      <c r="K62" s="12"/>
      <c r="L62" s="12"/>
      <c r="M62" s="12"/>
      <c r="N62" s="13"/>
      <c r="O62" s="14">
        <f>SUM(I62:N62)</f>
        <v>0</v>
      </c>
      <c r="P62" s="9"/>
    </row>
    <row r="63" spans="2:17" ht="15" hidden="1" customHeight="1" x14ac:dyDescent="0.25">
      <c r="B63" s="178"/>
      <c r="C63" s="178"/>
      <c r="D63" s="178"/>
      <c r="E63" s="181"/>
      <c r="F63" s="184"/>
      <c r="G63" s="184"/>
      <c r="H63" s="11" t="s">
        <v>34</v>
      </c>
      <c r="I63" s="15">
        <f t="shared" ref="I63:N63" si="45">$G$62*I62</f>
        <v>0</v>
      </c>
      <c r="J63" s="15">
        <f t="shared" si="45"/>
        <v>0</v>
      </c>
      <c r="K63" s="15">
        <f t="shared" si="45"/>
        <v>0</v>
      </c>
      <c r="L63" s="15">
        <f t="shared" si="45"/>
        <v>0</v>
      </c>
      <c r="M63" s="15">
        <f t="shared" si="45"/>
        <v>0</v>
      </c>
      <c r="N63" s="16">
        <f t="shared" si="45"/>
        <v>0</v>
      </c>
      <c r="O63" s="17">
        <f>SUM(I63:N63)</f>
        <v>0</v>
      </c>
      <c r="P63" s="9"/>
    </row>
    <row r="64" spans="2:17" ht="15.75" hidden="1" thickBot="1" x14ac:dyDescent="0.3">
      <c r="B64" s="179"/>
      <c r="C64" s="179"/>
      <c r="D64" s="179"/>
      <c r="E64" s="182"/>
      <c r="F64" s="185"/>
      <c r="G64" s="23"/>
      <c r="H64" s="18" t="s">
        <v>35</v>
      </c>
      <c r="I64" s="19">
        <f t="shared" ref="I64:O64" si="46">I63/$G$65</f>
        <v>0</v>
      </c>
      <c r="J64" s="19">
        <f t="shared" si="46"/>
        <v>0</v>
      </c>
      <c r="K64" s="19">
        <f t="shared" si="46"/>
        <v>0</v>
      </c>
      <c r="L64" s="19">
        <f t="shared" si="46"/>
        <v>0</v>
      </c>
      <c r="M64" s="19">
        <f t="shared" si="46"/>
        <v>0</v>
      </c>
      <c r="N64" s="20">
        <f t="shared" si="46"/>
        <v>0</v>
      </c>
      <c r="O64" s="21">
        <f t="shared" si="46"/>
        <v>0</v>
      </c>
      <c r="P64" s="9"/>
      <c r="Q64" s="10">
        <f>I64+J64+K64+L64+M64+N64</f>
        <v>0</v>
      </c>
    </row>
    <row r="65" spans="2:17" x14ac:dyDescent="0.25">
      <c r="B65" s="175"/>
      <c r="C65" s="175"/>
      <c r="D65" s="186"/>
      <c r="E65" s="170" t="s">
        <v>36</v>
      </c>
      <c r="F65" s="171"/>
      <c r="G65" s="172">
        <f>SUM(G5:G64)</f>
        <v>10500</v>
      </c>
      <c r="H65" s="24"/>
      <c r="I65" s="7"/>
      <c r="J65" s="7"/>
      <c r="K65" s="7"/>
      <c r="L65" s="7"/>
      <c r="M65" s="7"/>
      <c r="N65" s="7"/>
      <c r="O65" s="7"/>
      <c r="P65" s="9"/>
    </row>
    <row r="66" spans="2:17" x14ac:dyDescent="0.25">
      <c r="B66" s="175"/>
      <c r="C66" s="175"/>
      <c r="D66" s="186"/>
      <c r="E66" s="170"/>
      <c r="F66" s="171"/>
      <c r="G66" s="173"/>
      <c r="H66" s="25"/>
      <c r="I66" s="7"/>
      <c r="J66" s="7"/>
      <c r="K66" s="7"/>
      <c r="L66" s="7"/>
      <c r="M66" s="7"/>
      <c r="N66" s="7"/>
      <c r="O66" s="7"/>
      <c r="P66" s="9"/>
    </row>
    <row r="67" spans="2:17" ht="15.75" thickBot="1" x14ac:dyDescent="0.3">
      <c r="B67" s="175"/>
      <c r="C67" s="175"/>
      <c r="D67" s="186"/>
      <c r="E67" s="170"/>
      <c r="F67" s="171"/>
      <c r="G67" s="173"/>
      <c r="H67" s="25"/>
      <c r="I67" s="7"/>
      <c r="J67" s="7"/>
      <c r="K67" s="7"/>
      <c r="L67" s="7"/>
      <c r="M67" s="7"/>
      <c r="N67" s="7"/>
      <c r="O67" s="7"/>
      <c r="P67" s="9"/>
      <c r="Q67" s="8">
        <f>SUM(Q5:Q64)</f>
        <v>0.99999999999999978</v>
      </c>
    </row>
    <row r="68" spans="2:17" ht="15.75" customHeight="1" thickTop="1" thickBot="1" x14ac:dyDescent="0.3">
      <c r="B68" s="175"/>
      <c r="C68" s="175"/>
      <c r="D68" s="186"/>
      <c r="E68" s="170"/>
      <c r="F68" s="171"/>
      <c r="G68" s="174"/>
      <c r="H68" s="26"/>
      <c r="I68" s="38" t="str">
        <f t="shared" ref="I68:N68" si="47">I4</f>
        <v>MES 1</v>
      </c>
      <c r="J68" s="38" t="str">
        <f t="shared" si="47"/>
        <v>MES 2</v>
      </c>
      <c r="K68" s="38" t="str">
        <f t="shared" si="47"/>
        <v>MES 3</v>
      </c>
      <c r="L68" s="38" t="str">
        <f t="shared" si="47"/>
        <v>MES 4</v>
      </c>
      <c r="M68" s="27" t="str">
        <f t="shared" si="47"/>
        <v>MES 5</v>
      </c>
      <c r="N68" s="28" t="str">
        <f t="shared" si="47"/>
        <v>MES 6</v>
      </c>
      <c r="O68" s="7"/>
      <c r="P68" s="9"/>
    </row>
    <row r="69" spans="2:17" ht="17.25" thickTop="1" thickBot="1" x14ac:dyDescent="0.3">
      <c r="B69" s="175"/>
      <c r="C69" s="175"/>
      <c r="D69" s="176"/>
      <c r="E69" s="169" t="s">
        <v>37</v>
      </c>
      <c r="F69" s="169"/>
      <c r="G69" s="169"/>
      <c r="H69" s="75" t="s">
        <v>20</v>
      </c>
      <c r="I69" s="68">
        <f>I7+I10+I13+I16+I22+I25+I28+I40+I43+I46+I49+I52+I55+I58+I61+I64+I34+I37+I19+I31</f>
        <v>0.22857142857142856</v>
      </c>
      <c r="J69" s="68">
        <f>J7+J10+J13+J16+J22+J25+J28+J40+J43+J46+J49+J52+J55+J58+J61+J64+J34+J37+J19+J31</f>
        <v>0.20714285714285716</v>
      </c>
      <c r="K69" s="68">
        <f>K7+K10+K13+K16+K22+K25+K28+K40+K43+K46+K49+K52+K55+K58+K61+K64+K34+K37+K19+K31</f>
        <v>0.29285714285714287</v>
      </c>
      <c r="L69" s="68">
        <f>L7+L10+L13+L16+L22+L25+L28+L40+L43+L46+L49+L52+L55+L58+L61+L64+L34+L37+L19+L31</f>
        <v>0.27142857142857146</v>
      </c>
      <c r="M69" s="29">
        <f t="shared" ref="M69:N69" si="48">M7+M10+M13+M16+M22+M25+M28+M40+M43+M46+M49+M52+M55+M58+M61+M64</f>
        <v>0</v>
      </c>
      <c r="N69" s="29">
        <f t="shared" si="48"/>
        <v>0</v>
      </c>
      <c r="O69" s="30"/>
      <c r="P69" s="31"/>
    </row>
    <row r="70" spans="2:17" ht="17.25" thickTop="1" thickBot="1" x14ac:dyDescent="0.3">
      <c r="B70" s="175"/>
      <c r="C70" s="175"/>
      <c r="D70" s="176"/>
      <c r="E70" s="169" t="s">
        <v>38</v>
      </c>
      <c r="F70" s="169"/>
      <c r="G70" s="169"/>
      <c r="H70" s="75" t="s">
        <v>20</v>
      </c>
      <c r="I70" s="69">
        <f>I69</f>
        <v>0.22857142857142856</v>
      </c>
      <c r="J70" s="64">
        <f>I70+J69</f>
        <v>0.43571428571428572</v>
      </c>
      <c r="K70" s="64">
        <f>J70+K69</f>
        <v>0.72857142857142865</v>
      </c>
      <c r="L70" s="91">
        <f>K70+L69</f>
        <v>1</v>
      </c>
      <c r="M70" s="21">
        <f>L70+M69</f>
        <v>1</v>
      </c>
      <c r="N70" s="21">
        <f>M70+N69</f>
        <v>1</v>
      </c>
      <c r="O70" s="7"/>
      <c r="P70" s="9"/>
    </row>
    <row r="71" spans="2:17" ht="17.25" thickTop="1" thickBot="1" x14ac:dyDescent="0.3">
      <c r="B71" s="175"/>
      <c r="C71" s="175"/>
      <c r="D71" s="176"/>
      <c r="E71" s="37"/>
      <c r="F71" s="37"/>
      <c r="G71" s="39"/>
      <c r="H71" s="37"/>
      <c r="I71" s="70"/>
      <c r="J71" s="71"/>
      <c r="K71" s="71"/>
      <c r="L71" s="92"/>
      <c r="M71" s="32"/>
      <c r="N71" s="32"/>
      <c r="O71" s="7"/>
      <c r="P71" s="9"/>
    </row>
    <row r="72" spans="2:17" ht="17.25" thickTop="1" thickBot="1" x14ac:dyDescent="0.3">
      <c r="B72" s="175"/>
      <c r="C72" s="175"/>
      <c r="D72" s="176"/>
      <c r="E72" s="169" t="s">
        <v>37</v>
      </c>
      <c r="F72" s="169"/>
      <c r="G72" s="169"/>
      <c r="H72" s="75" t="s">
        <v>34</v>
      </c>
      <c r="I72" s="72">
        <f>I6+I9+I12+I15+I54+I57+I60+I63+I21+I24+I27+I39+I42+I45+I48+I51+I30+I33+I36+I18</f>
        <v>2400</v>
      </c>
      <c r="J72" s="72">
        <f>J6+J9+J12+J15+J54+J57+J60+J63+J21+J24+J27+J39+J42+J45+J48+J51+J30+J33+J36+J18</f>
        <v>2175</v>
      </c>
      <c r="K72" s="72">
        <f>K6+K9+K12+K15+K54+K57+K60+K63+K21+K24+K27+K39+K42+K45+K48+K51+K30+K33+K36+K18</f>
        <v>3075</v>
      </c>
      <c r="L72" s="72">
        <f>L6+L9+L12+L15+L54+L57+L60+L63+L21+L24+L27+L39+L42+L45+L48+L51+L30+L33+L36+L18</f>
        <v>2850</v>
      </c>
      <c r="M72" s="33">
        <f t="shared" ref="M72:N72" si="49">M6+M9+M12+M15+M54+M57+M60+M63+M21+M24+M27+M39+M42+M45+M48+M51</f>
        <v>0</v>
      </c>
      <c r="N72" s="33">
        <f t="shared" si="49"/>
        <v>0</v>
      </c>
      <c r="O72" s="7"/>
      <c r="P72" s="9"/>
    </row>
    <row r="73" spans="2:17" ht="17.25" thickTop="1" thickBot="1" x14ac:dyDescent="0.3">
      <c r="B73" s="166"/>
      <c r="C73" s="166"/>
      <c r="D73" s="167"/>
      <c r="E73" s="169" t="s">
        <v>38</v>
      </c>
      <c r="F73" s="169"/>
      <c r="G73" s="169"/>
      <c r="H73" s="75" t="s">
        <v>34</v>
      </c>
      <c r="I73" s="73">
        <f>I72</f>
        <v>2400</v>
      </c>
      <c r="J73" s="73">
        <f>J72+I73</f>
        <v>4575</v>
      </c>
      <c r="K73" s="73">
        <f>K72+J73</f>
        <v>7650</v>
      </c>
      <c r="L73" s="73">
        <f>L72+K73</f>
        <v>10500</v>
      </c>
      <c r="M73" s="34">
        <f>M72+L73</f>
        <v>10500</v>
      </c>
      <c r="N73" s="34">
        <f>N72+M73</f>
        <v>10500</v>
      </c>
      <c r="P73" s="9"/>
    </row>
    <row r="74" spans="2:17" ht="15.75" thickTop="1" x14ac:dyDescent="0.25">
      <c r="B74" s="166"/>
      <c r="C74" s="166"/>
      <c r="D74" s="167"/>
      <c r="E74" s="89"/>
      <c r="F74" s="89"/>
      <c r="G74" s="89"/>
      <c r="H74" s="90"/>
    </row>
    <row r="75" spans="2:17" x14ac:dyDescent="0.25">
      <c r="B75" s="166"/>
      <c r="C75" s="166"/>
      <c r="D75" s="167"/>
      <c r="E75" s="89"/>
      <c r="F75" s="89"/>
      <c r="G75" s="89"/>
      <c r="H75" s="90"/>
    </row>
    <row r="76" spans="2:17" x14ac:dyDescent="0.25">
      <c r="B76" s="166"/>
      <c r="C76" s="166"/>
      <c r="D76" s="167"/>
      <c r="E76" s="89"/>
      <c r="F76" s="89"/>
      <c r="G76" s="89"/>
      <c r="H76" s="36"/>
    </row>
    <row r="77" spans="2:17" x14ac:dyDescent="0.25">
      <c r="B77" s="166"/>
      <c r="C77" s="166"/>
      <c r="D77" s="167"/>
      <c r="E77" s="168"/>
      <c r="F77" s="168"/>
      <c r="G77" s="168"/>
      <c r="H77" s="90"/>
    </row>
    <row r="78" spans="2:17" x14ac:dyDescent="0.25">
      <c r="B78" s="166"/>
      <c r="C78" s="166"/>
      <c r="D78" s="167"/>
      <c r="E78" s="168"/>
      <c r="F78" s="168"/>
      <c r="G78" s="168"/>
      <c r="H78" s="90"/>
    </row>
    <row r="79" spans="2:17" x14ac:dyDescent="0.25">
      <c r="B79" s="166"/>
      <c r="C79" s="166"/>
      <c r="D79" s="167"/>
      <c r="E79" s="168"/>
      <c r="F79" s="168"/>
      <c r="G79" s="168"/>
      <c r="H79" s="90"/>
    </row>
    <row r="80" spans="2:17" x14ac:dyDescent="0.25">
      <c r="B80" s="166"/>
      <c r="C80" s="166"/>
      <c r="D80" s="167"/>
      <c r="E80" s="168"/>
      <c r="F80" s="168"/>
      <c r="G80" s="168"/>
      <c r="H80" s="36"/>
    </row>
    <row r="81" spans="2:8" x14ac:dyDescent="0.25">
      <c r="B81" s="166"/>
      <c r="C81" s="166"/>
      <c r="D81" s="167"/>
      <c r="E81" s="168"/>
      <c r="F81" s="168"/>
      <c r="G81" s="168"/>
      <c r="H81" s="90"/>
    </row>
    <row r="82" spans="2:8" x14ac:dyDescent="0.25">
      <c r="B82" s="166"/>
      <c r="C82" s="166"/>
      <c r="D82" s="167"/>
      <c r="E82" s="168"/>
      <c r="F82" s="168"/>
      <c r="G82" s="168"/>
      <c r="H82" s="90"/>
    </row>
    <row r="83" spans="2:8" x14ac:dyDescent="0.25">
      <c r="B83" s="166"/>
      <c r="C83" s="166"/>
      <c r="D83" s="167"/>
      <c r="E83" s="168"/>
      <c r="F83" s="168"/>
      <c r="G83" s="168"/>
      <c r="H83" s="90"/>
    </row>
    <row r="84" spans="2:8" x14ac:dyDescent="0.25">
      <c r="B84" s="166"/>
      <c r="C84" s="166"/>
      <c r="D84" s="167"/>
      <c r="E84" s="168"/>
      <c r="F84" s="168"/>
      <c r="G84" s="168"/>
      <c r="H84" s="36"/>
    </row>
    <row r="85" spans="2:8" x14ac:dyDescent="0.25">
      <c r="B85" s="166"/>
      <c r="C85" s="166"/>
      <c r="D85" s="167"/>
      <c r="E85" s="168"/>
      <c r="F85" s="168"/>
      <c r="G85" s="168"/>
      <c r="H85" s="90"/>
    </row>
    <row r="86" spans="2:8" x14ac:dyDescent="0.25">
      <c r="B86" s="166"/>
      <c r="C86" s="166"/>
      <c r="D86" s="167"/>
      <c r="E86" s="168"/>
      <c r="F86" s="168"/>
      <c r="G86" s="168"/>
      <c r="H86" s="90"/>
    </row>
    <row r="87" spans="2:8" x14ac:dyDescent="0.25">
      <c r="B87" s="166"/>
      <c r="C87" s="166"/>
      <c r="D87" s="167"/>
      <c r="E87" s="168"/>
      <c r="F87" s="168"/>
      <c r="G87" s="168"/>
      <c r="H87" s="90"/>
    </row>
    <row r="88" spans="2:8" x14ac:dyDescent="0.25">
      <c r="B88" s="166"/>
      <c r="C88" s="166"/>
      <c r="D88" s="167"/>
      <c r="E88" s="168"/>
      <c r="F88" s="168"/>
      <c r="G88" s="168"/>
      <c r="H88" s="36"/>
    </row>
    <row r="89" spans="2:8" x14ac:dyDescent="0.25">
      <c r="B89" s="166"/>
      <c r="C89" s="166"/>
      <c r="D89" s="167"/>
      <c r="E89" s="168"/>
      <c r="F89" s="168"/>
      <c r="G89" s="168"/>
      <c r="H89" s="90"/>
    </row>
    <row r="90" spans="2:8" x14ac:dyDescent="0.25">
      <c r="B90" s="166"/>
      <c r="C90" s="166"/>
      <c r="D90" s="167"/>
      <c r="E90" s="168"/>
      <c r="F90" s="168"/>
      <c r="G90" s="168"/>
      <c r="H90" s="90"/>
    </row>
    <row r="91" spans="2:8" x14ac:dyDescent="0.25">
      <c r="B91" s="166"/>
      <c r="C91" s="166"/>
      <c r="D91" s="167"/>
      <c r="E91" s="168"/>
      <c r="F91" s="168"/>
      <c r="G91" s="168"/>
      <c r="H91" s="90"/>
    </row>
    <row r="92" spans="2:8" x14ac:dyDescent="0.25">
      <c r="B92" s="166"/>
      <c r="C92" s="166"/>
      <c r="D92" s="167"/>
      <c r="E92" s="168"/>
      <c r="F92" s="168"/>
      <c r="G92" s="168"/>
      <c r="H92" s="36"/>
    </row>
    <row r="93" spans="2:8" x14ac:dyDescent="0.25">
      <c r="B93" s="166"/>
      <c r="C93" s="166"/>
      <c r="D93" s="167"/>
      <c r="E93" s="168"/>
      <c r="F93" s="168"/>
      <c r="G93" s="168"/>
      <c r="H93" s="90"/>
    </row>
    <row r="94" spans="2:8" x14ac:dyDescent="0.25">
      <c r="B94" s="166"/>
      <c r="C94" s="166"/>
      <c r="D94" s="167"/>
      <c r="E94" s="168"/>
      <c r="F94" s="168"/>
      <c r="G94" s="168"/>
      <c r="H94" s="90"/>
    </row>
    <row r="95" spans="2:8" x14ac:dyDescent="0.25">
      <c r="B95" s="166"/>
      <c r="C95" s="166"/>
      <c r="D95" s="167"/>
      <c r="E95" s="168"/>
      <c r="F95" s="168"/>
      <c r="G95" s="168"/>
      <c r="H95" s="90"/>
    </row>
    <row r="96" spans="2:8" x14ac:dyDescent="0.25">
      <c r="B96" s="166"/>
      <c r="C96" s="166"/>
      <c r="D96" s="167"/>
      <c r="E96" s="168"/>
      <c r="F96" s="168"/>
      <c r="G96" s="168"/>
      <c r="H96" s="36"/>
    </row>
    <row r="97" spans="2:8" x14ac:dyDescent="0.25">
      <c r="B97" s="166"/>
      <c r="C97" s="166"/>
      <c r="D97" s="167"/>
      <c r="E97" s="168"/>
      <c r="F97" s="168"/>
      <c r="G97" s="168"/>
      <c r="H97" s="90"/>
    </row>
    <row r="98" spans="2:8" x14ac:dyDescent="0.25">
      <c r="B98" s="166"/>
      <c r="C98" s="166"/>
      <c r="D98" s="167"/>
      <c r="E98" s="168"/>
      <c r="F98" s="168"/>
      <c r="G98" s="168"/>
      <c r="H98" s="90"/>
    </row>
    <row r="99" spans="2:8" x14ac:dyDescent="0.25">
      <c r="B99" s="166"/>
      <c r="C99" s="166"/>
      <c r="D99" s="167"/>
      <c r="E99" s="168"/>
      <c r="F99" s="168"/>
      <c r="G99" s="168"/>
      <c r="H99" s="90"/>
    </row>
    <row r="100" spans="2:8" x14ac:dyDescent="0.25">
      <c r="B100" s="166"/>
      <c r="C100" s="166"/>
      <c r="D100" s="167"/>
      <c r="E100" s="168"/>
      <c r="F100" s="168"/>
      <c r="G100" s="168"/>
      <c r="H100" s="36"/>
    </row>
    <row r="101" spans="2:8" x14ac:dyDescent="0.25">
      <c r="B101" s="166"/>
      <c r="C101" s="166"/>
      <c r="D101" s="167"/>
      <c r="E101" s="168"/>
      <c r="F101" s="168"/>
      <c r="G101" s="168"/>
      <c r="H101" s="90"/>
    </row>
    <row r="102" spans="2:8" x14ac:dyDescent="0.25">
      <c r="B102" s="166"/>
      <c r="C102" s="166"/>
      <c r="D102" s="167"/>
      <c r="E102" s="168"/>
      <c r="F102" s="168"/>
      <c r="G102" s="168"/>
      <c r="H102" s="90"/>
    </row>
    <row r="103" spans="2:8" x14ac:dyDescent="0.25">
      <c r="B103" s="166"/>
      <c r="C103" s="166"/>
      <c r="D103" s="167"/>
      <c r="E103" s="168"/>
      <c r="F103" s="168"/>
      <c r="G103" s="168"/>
      <c r="H103" s="90"/>
    </row>
    <row r="104" spans="2:8" x14ac:dyDescent="0.25">
      <c r="B104" s="166"/>
      <c r="C104" s="166"/>
      <c r="D104" s="167"/>
      <c r="E104" s="168"/>
      <c r="F104" s="168"/>
      <c r="G104" s="168"/>
      <c r="H104" s="36"/>
    </row>
    <row r="105" spans="2:8" x14ac:dyDescent="0.25">
      <c r="B105" s="166"/>
      <c r="C105" s="166"/>
      <c r="D105" s="167"/>
      <c r="E105" s="168"/>
      <c r="F105" s="168"/>
      <c r="G105" s="168"/>
      <c r="H105" s="90"/>
    </row>
    <row r="106" spans="2:8" x14ac:dyDescent="0.25">
      <c r="B106" s="166"/>
      <c r="C106" s="166"/>
      <c r="D106" s="167"/>
      <c r="E106" s="168"/>
      <c r="F106" s="168"/>
      <c r="G106" s="168"/>
      <c r="H106" s="90"/>
    </row>
    <row r="107" spans="2:8" x14ac:dyDescent="0.25">
      <c r="B107" s="166"/>
      <c r="C107" s="166"/>
      <c r="D107" s="167"/>
      <c r="E107" s="168"/>
      <c r="F107" s="168"/>
      <c r="G107" s="168"/>
      <c r="H107" s="90"/>
    </row>
    <row r="108" spans="2:8" x14ac:dyDescent="0.25">
      <c r="B108" s="166"/>
      <c r="C108" s="166"/>
      <c r="D108" s="167"/>
      <c r="E108" s="168"/>
      <c r="F108" s="168"/>
      <c r="G108" s="168"/>
      <c r="H108" s="36"/>
    </row>
    <row r="109" spans="2:8" x14ac:dyDescent="0.25">
      <c r="B109" s="166"/>
      <c r="C109" s="166"/>
      <c r="D109" s="167"/>
      <c r="E109" s="168"/>
      <c r="F109" s="168"/>
      <c r="G109" s="168"/>
      <c r="H109" s="90"/>
    </row>
    <row r="110" spans="2:8" x14ac:dyDescent="0.25">
      <c r="B110" s="166"/>
      <c r="C110" s="166"/>
      <c r="D110" s="167"/>
      <c r="E110" s="168"/>
      <c r="F110" s="168"/>
      <c r="G110" s="168"/>
      <c r="H110" s="90"/>
    </row>
    <row r="111" spans="2:8" x14ac:dyDescent="0.25">
      <c r="B111" s="166"/>
      <c r="C111" s="166"/>
      <c r="D111" s="167"/>
      <c r="E111" s="168"/>
      <c r="F111" s="168"/>
      <c r="G111" s="168"/>
      <c r="H111" s="90"/>
    </row>
    <row r="112" spans="2:8" x14ac:dyDescent="0.25">
      <c r="B112" s="166"/>
      <c r="C112" s="166"/>
      <c r="D112" s="167"/>
      <c r="E112" s="168"/>
      <c r="F112" s="168"/>
      <c r="G112" s="168"/>
      <c r="H112" s="36"/>
    </row>
    <row r="113" spans="2:8" x14ac:dyDescent="0.25">
      <c r="B113" s="166"/>
      <c r="C113" s="166"/>
      <c r="D113" s="167"/>
      <c r="E113" s="168"/>
      <c r="F113" s="168"/>
      <c r="G113" s="168"/>
      <c r="H113" s="90"/>
    </row>
    <row r="114" spans="2:8" x14ac:dyDescent="0.25">
      <c r="B114" s="166"/>
      <c r="C114" s="166"/>
      <c r="D114" s="167"/>
      <c r="E114" s="168"/>
      <c r="F114" s="168"/>
      <c r="G114" s="168"/>
      <c r="H114" s="90"/>
    </row>
    <row r="115" spans="2:8" x14ac:dyDescent="0.25">
      <c r="B115" s="166"/>
      <c r="C115" s="166"/>
      <c r="D115" s="167"/>
      <c r="E115" s="168"/>
      <c r="F115" s="168"/>
      <c r="G115" s="168"/>
      <c r="H115" s="90"/>
    </row>
    <row r="116" spans="2:8" x14ac:dyDescent="0.25">
      <c r="B116" s="166"/>
      <c r="C116" s="166"/>
      <c r="D116" s="167"/>
      <c r="E116" s="168"/>
      <c r="F116" s="168"/>
      <c r="G116" s="168"/>
      <c r="H116" s="36"/>
    </row>
    <row r="117" spans="2:8" x14ac:dyDescent="0.25">
      <c r="B117" s="166"/>
      <c r="C117" s="166"/>
      <c r="D117" s="167"/>
      <c r="E117" s="168"/>
      <c r="F117" s="168"/>
      <c r="G117" s="168"/>
      <c r="H117" s="90"/>
    </row>
    <row r="118" spans="2:8" x14ac:dyDescent="0.25">
      <c r="B118" s="166"/>
      <c r="C118" s="166"/>
      <c r="D118" s="167"/>
      <c r="E118" s="168"/>
      <c r="F118" s="168"/>
      <c r="G118" s="168"/>
      <c r="H118" s="90"/>
    </row>
    <row r="119" spans="2:8" x14ac:dyDescent="0.25">
      <c r="B119" s="166"/>
      <c r="C119" s="166"/>
      <c r="D119" s="167"/>
      <c r="E119" s="168"/>
      <c r="F119" s="168"/>
      <c r="G119" s="168"/>
      <c r="H119" s="90"/>
    </row>
    <row r="120" spans="2:8" x14ac:dyDescent="0.25">
      <c r="B120" s="166"/>
      <c r="C120" s="166"/>
      <c r="D120" s="167"/>
      <c r="E120" s="168"/>
      <c r="F120" s="168"/>
      <c r="G120" s="168"/>
      <c r="H120" s="36"/>
    </row>
    <row r="121" spans="2:8" x14ac:dyDescent="0.25">
      <c r="B121" s="166"/>
      <c r="C121" s="166"/>
      <c r="D121" s="167"/>
      <c r="E121" s="168"/>
      <c r="F121" s="168"/>
      <c r="G121" s="168"/>
      <c r="H121" s="90"/>
    </row>
    <row r="122" spans="2:8" x14ac:dyDescent="0.25">
      <c r="B122" s="166"/>
      <c r="C122" s="166"/>
      <c r="D122" s="167"/>
      <c r="E122" s="168"/>
      <c r="F122" s="168"/>
      <c r="G122" s="168"/>
      <c r="H122" s="90"/>
    </row>
    <row r="123" spans="2:8" x14ac:dyDescent="0.25">
      <c r="B123" s="166"/>
      <c r="C123" s="166"/>
      <c r="D123" s="167"/>
      <c r="E123" s="168"/>
      <c r="F123" s="168"/>
      <c r="G123" s="168"/>
      <c r="H123" s="90"/>
    </row>
    <row r="124" spans="2:8" x14ac:dyDescent="0.25">
      <c r="B124" s="166"/>
      <c r="C124" s="166"/>
      <c r="D124" s="167"/>
      <c r="E124" s="168"/>
      <c r="F124" s="168"/>
      <c r="G124" s="168"/>
      <c r="H124" s="36"/>
    </row>
    <row r="125" spans="2:8" x14ac:dyDescent="0.25">
      <c r="B125" s="166"/>
      <c r="C125" s="166"/>
      <c r="D125" s="167"/>
      <c r="E125" s="168"/>
      <c r="F125" s="168"/>
      <c r="G125" s="168"/>
      <c r="H125" s="90"/>
    </row>
    <row r="126" spans="2:8" x14ac:dyDescent="0.25">
      <c r="B126" s="166"/>
      <c r="C126" s="166"/>
      <c r="D126" s="167"/>
      <c r="E126" s="168"/>
      <c r="F126" s="168"/>
      <c r="G126" s="168"/>
      <c r="H126" s="90"/>
    </row>
    <row r="127" spans="2:8" x14ac:dyDescent="0.25">
      <c r="B127" s="166"/>
      <c r="C127" s="166"/>
      <c r="D127" s="167"/>
      <c r="E127" s="168"/>
      <c r="F127" s="168"/>
      <c r="G127" s="168"/>
      <c r="H127" s="90"/>
    </row>
    <row r="128" spans="2:8" x14ac:dyDescent="0.25">
      <c r="B128" s="166"/>
      <c r="C128" s="166"/>
      <c r="D128" s="167"/>
      <c r="E128" s="168"/>
      <c r="F128" s="168"/>
      <c r="G128" s="168"/>
      <c r="H128" s="36"/>
    </row>
    <row r="129" spans="2:8" x14ac:dyDescent="0.25">
      <c r="B129" s="166"/>
      <c r="C129" s="166"/>
      <c r="D129" s="167"/>
      <c r="E129" s="168"/>
      <c r="F129" s="168"/>
      <c r="G129" s="168"/>
      <c r="H129" s="90"/>
    </row>
    <row r="130" spans="2:8" x14ac:dyDescent="0.25">
      <c r="B130" s="166"/>
      <c r="C130" s="166"/>
      <c r="D130" s="167"/>
      <c r="E130" s="168"/>
      <c r="F130" s="168"/>
      <c r="G130" s="168"/>
      <c r="H130" s="90"/>
    </row>
    <row r="131" spans="2:8" x14ac:dyDescent="0.25">
      <c r="B131" s="166"/>
      <c r="C131" s="166"/>
      <c r="D131" s="167"/>
      <c r="E131" s="168"/>
      <c r="F131" s="168"/>
      <c r="G131" s="168"/>
      <c r="H131" s="90"/>
    </row>
    <row r="132" spans="2:8" x14ac:dyDescent="0.25">
      <c r="B132" s="166"/>
      <c r="C132" s="166"/>
      <c r="D132" s="167"/>
      <c r="E132" s="168"/>
      <c r="F132" s="168"/>
      <c r="G132" s="168"/>
      <c r="H132" s="36"/>
    </row>
    <row r="133" spans="2:8" x14ac:dyDescent="0.25">
      <c r="B133" s="166"/>
      <c r="C133" s="166"/>
      <c r="D133" s="167"/>
      <c r="E133" s="168"/>
      <c r="F133" s="168"/>
      <c r="G133" s="168"/>
      <c r="H133" s="90"/>
    </row>
    <row r="134" spans="2:8" x14ac:dyDescent="0.25">
      <c r="B134" s="166"/>
      <c r="C134" s="166"/>
      <c r="D134" s="167"/>
      <c r="E134" s="168"/>
      <c r="F134" s="168"/>
      <c r="G134" s="168"/>
      <c r="H134" s="90"/>
    </row>
    <row r="135" spans="2:8" x14ac:dyDescent="0.25">
      <c r="B135" s="166"/>
      <c r="C135" s="166"/>
      <c r="D135" s="167"/>
      <c r="E135" s="168"/>
      <c r="F135" s="168"/>
      <c r="G135" s="168"/>
      <c r="H135" s="90"/>
    </row>
    <row r="136" spans="2:8" x14ac:dyDescent="0.25">
      <c r="B136" s="166"/>
      <c r="C136" s="166"/>
      <c r="D136" s="167"/>
      <c r="E136" s="168"/>
      <c r="F136" s="168"/>
      <c r="G136" s="168"/>
      <c r="H136" s="36"/>
    </row>
    <row r="137" spans="2:8" x14ac:dyDescent="0.25">
      <c r="B137" s="166"/>
      <c r="C137" s="166"/>
      <c r="D137" s="167"/>
      <c r="E137" s="168"/>
      <c r="F137" s="168"/>
      <c r="G137" s="168"/>
      <c r="H137" s="90"/>
    </row>
    <row r="138" spans="2:8" x14ac:dyDescent="0.25">
      <c r="B138" s="166"/>
      <c r="C138" s="166"/>
      <c r="D138" s="167"/>
      <c r="E138" s="168"/>
      <c r="F138" s="168"/>
      <c r="G138" s="168"/>
      <c r="H138" s="90"/>
    </row>
    <row r="139" spans="2:8" x14ac:dyDescent="0.25">
      <c r="B139" s="166"/>
      <c r="C139" s="166"/>
      <c r="D139" s="167"/>
      <c r="E139" s="168"/>
      <c r="F139" s="168"/>
      <c r="G139" s="168"/>
      <c r="H139" s="90"/>
    </row>
    <row r="140" spans="2:8" x14ac:dyDescent="0.25">
      <c r="B140" s="166"/>
      <c r="C140" s="166"/>
      <c r="D140" s="167"/>
      <c r="E140" s="168"/>
      <c r="F140" s="168"/>
      <c r="G140" s="168"/>
      <c r="H140" s="36"/>
    </row>
    <row r="141" spans="2:8" x14ac:dyDescent="0.25">
      <c r="B141" s="166"/>
      <c r="C141" s="166"/>
      <c r="D141" s="167"/>
      <c r="E141" s="168"/>
      <c r="F141" s="168"/>
      <c r="G141" s="168"/>
      <c r="H141" s="90"/>
    </row>
    <row r="142" spans="2:8" x14ac:dyDescent="0.25">
      <c r="B142" s="166"/>
      <c r="C142" s="166"/>
      <c r="D142" s="167"/>
      <c r="E142" s="168"/>
      <c r="F142" s="168"/>
      <c r="G142" s="168"/>
      <c r="H142" s="90"/>
    </row>
    <row r="143" spans="2:8" x14ac:dyDescent="0.25">
      <c r="B143" s="166"/>
      <c r="C143" s="166"/>
      <c r="D143" s="167"/>
      <c r="E143" s="168"/>
      <c r="F143" s="168"/>
      <c r="G143" s="168"/>
      <c r="H143" s="90"/>
    </row>
    <row r="144" spans="2:8" x14ac:dyDescent="0.25">
      <c r="B144" s="166"/>
      <c r="C144" s="166"/>
      <c r="D144" s="167"/>
      <c r="E144" s="168"/>
      <c r="F144" s="168"/>
      <c r="G144" s="168"/>
      <c r="H144" s="36"/>
    </row>
    <row r="145" spans="2:8" x14ac:dyDescent="0.25">
      <c r="B145" s="166"/>
      <c r="C145" s="166"/>
      <c r="D145" s="167"/>
      <c r="E145" s="168"/>
      <c r="F145" s="168"/>
      <c r="G145" s="168"/>
      <c r="H145" s="90"/>
    </row>
    <row r="146" spans="2:8" x14ac:dyDescent="0.25">
      <c r="B146" s="166"/>
      <c r="C146" s="166"/>
      <c r="D146" s="167"/>
      <c r="E146" s="168"/>
      <c r="F146" s="168"/>
      <c r="G146" s="168"/>
      <c r="H146" s="90"/>
    </row>
    <row r="147" spans="2:8" x14ac:dyDescent="0.25">
      <c r="B147" s="166"/>
      <c r="C147" s="166"/>
      <c r="D147" s="167"/>
      <c r="E147" s="168"/>
      <c r="F147" s="168"/>
      <c r="G147" s="168"/>
      <c r="H147" s="90"/>
    </row>
    <row r="148" spans="2:8" x14ac:dyDescent="0.25">
      <c r="B148" s="166"/>
      <c r="C148" s="166"/>
      <c r="D148" s="167"/>
      <c r="E148" s="168"/>
      <c r="F148" s="168"/>
      <c r="G148" s="168"/>
      <c r="H148" s="36"/>
    </row>
    <row r="149" spans="2:8" x14ac:dyDescent="0.25">
      <c r="B149" s="166"/>
      <c r="C149" s="166"/>
      <c r="D149" s="167"/>
      <c r="E149" s="168"/>
      <c r="F149" s="168"/>
      <c r="G149" s="168"/>
      <c r="H149" s="90"/>
    </row>
    <row r="150" spans="2:8" x14ac:dyDescent="0.25">
      <c r="B150" s="166"/>
      <c r="C150" s="166"/>
      <c r="D150" s="167"/>
      <c r="E150" s="168"/>
      <c r="F150" s="168"/>
      <c r="G150" s="168"/>
      <c r="H150" s="90"/>
    </row>
    <row r="151" spans="2:8" x14ac:dyDescent="0.25">
      <c r="B151" s="166"/>
      <c r="C151" s="166"/>
      <c r="D151" s="167"/>
      <c r="E151" s="168"/>
      <c r="F151" s="168"/>
      <c r="G151" s="168"/>
      <c r="H151" s="90"/>
    </row>
    <row r="152" spans="2:8" x14ac:dyDescent="0.25">
      <c r="B152" s="166"/>
      <c r="C152" s="166"/>
      <c r="D152" s="167"/>
      <c r="E152" s="168"/>
      <c r="F152" s="168"/>
      <c r="G152" s="168"/>
      <c r="H152" s="36"/>
    </row>
    <row r="153" spans="2:8" x14ac:dyDescent="0.25">
      <c r="B153" s="166"/>
      <c r="C153" s="166"/>
      <c r="D153" s="167"/>
      <c r="E153" s="168"/>
      <c r="F153" s="168"/>
      <c r="G153" s="168"/>
      <c r="H153" s="90"/>
    </row>
    <row r="154" spans="2:8" x14ac:dyDescent="0.25">
      <c r="B154" s="166"/>
      <c r="C154" s="166"/>
      <c r="D154" s="167"/>
      <c r="E154" s="168"/>
      <c r="F154" s="168"/>
      <c r="G154" s="168"/>
      <c r="H154" s="90"/>
    </row>
    <row r="155" spans="2:8" x14ac:dyDescent="0.25">
      <c r="B155" s="166"/>
      <c r="C155" s="166"/>
      <c r="D155" s="167"/>
      <c r="E155" s="168"/>
      <c r="F155" s="168"/>
      <c r="G155" s="168"/>
      <c r="H155" s="90"/>
    </row>
    <row r="156" spans="2:8" x14ac:dyDescent="0.25">
      <c r="B156" s="166"/>
      <c r="C156" s="166"/>
      <c r="D156" s="167"/>
      <c r="E156" s="168"/>
      <c r="F156" s="168"/>
      <c r="G156" s="168"/>
      <c r="H156" s="36"/>
    </row>
    <row r="157" spans="2:8" x14ac:dyDescent="0.25">
      <c r="B157" s="166"/>
      <c r="C157" s="166"/>
      <c r="D157" s="167"/>
      <c r="E157" s="168"/>
      <c r="F157" s="168"/>
      <c r="G157" s="168"/>
      <c r="H157" s="90"/>
    </row>
    <row r="158" spans="2:8" x14ac:dyDescent="0.25">
      <c r="B158" s="166"/>
      <c r="C158" s="166"/>
      <c r="D158" s="167"/>
      <c r="E158" s="168"/>
      <c r="F158" s="168"/>
      <c r="G158" s="168"/>
      <c r="H158" s="90"/>
    </row>
    <row r="159" spans="2:8" x14ac:dyDescent="0.25">
      <c r="B159" s="166"/>
      <c r="C159" s="166"/>
      <c r="D159" s="167"/>
      <c r="E159" s="168"/>
      <c r="F159" s="168"/>
      <c r="G159" s="168"/>
      <c r="H159" s="90"/>
    </row>
    <row r="160" spans="2:8" x14ac:dyDescent="0.25">
      <c r="B160" s="166"/>
      <c r="C160" s="166"/>
      <c r="D160" s="167"/>
      <c r="E160" s="168"/>
      <c r="F160" s="168"/>
      <c r="G160" s="168"/>
      <c r="H160" s="36"/>
    </row>
    <row r="161" spans="2:8" x14ac:dyDescent="0.25">
      <c r="B161" s="166"/>
      <c r="C161" s="166"/>
      <c r="D161" s="167"/>
      <c r="E161" s="168"/>
      <c r="F161" s="168"/>
      <c r="G161" s="168"/>
      <c r="H161" s="90"/>
    </row>
    <row r="162" spans="2:8" x14ac:dyDescent="0.25">
      <c r="B162" s="166"/>
      <c r="C162" s="166"/>
      <c r="D162" s="167"/>
      <c r="E162" s="168"/>
      <c r="F162" s="168"/>
      <c r="G162" s="168"/>
      <c r="H162" s="90"/>
    </row>
    <row r="163" spans="2:8" x14ac:dyDescent="0.25">
      <c r="B163" s="166"/>
      <c r="C163" s="166"/>
      <c r="D163" s="167"/>
      <c r="E163" s="168"/>
      <c r="F163" s="168"/>
      <c r="G163" s="168"/>
      <c r="H163" s="90"/>
    </row>
    <row r="164" spans="2:8" x14ac:dyDescent="0.25">
      <c r="B164" s="166"/>
      <c r="C164" s="166"/>
      <c r="D164" s="167"/>
      <c r="E164" s="168"/>
      <c r="F164" s="168"/>
      <c r="G164" s="168"/>
      <c r="H164" s="36"/>
    </row>
    <row r="165" spans="2:8" x14ac:dyDescent="0.25">
      <c r="B165" s="166"/>
      <c r="C165" s="166"/>
      <c r="D165" s="167"/>
      <c r="E165" s="168"/>
      <c r="F165" s="168"/>
      <c r="G165" s="168"/>
      <c r="H165" s="90"/>
    </row>
    <row r="166" spans="2:8" x14ac:dyDescent="0.25">
      <c r="B166" s="166"/>
      <c r="C166" s="166"/>
      <c r="D166" s="167"/>
      <c r="E166" s="168"/>
      <c r="F166" s="168"/>
      <c r="G166" s="168"/>
      <c r="H166" s="90"/>
    </row>
    <row r="167" spans="2:8" x14ac:dyDescent="0.25">
      <c r="B167" s="166"/>
      <c r="C167" s="166"/>
      <c r="D167" s="167"/>
      <c r="E167" s="168"/>
      <c r="F167" s="168"/>
      <c r="G167" s="168"/>
      <c r="H167" s="90"/>
    </row>
    <row r="168" spans="2:8" x14ac:dyDescent="0.25">
      <c r="B168" s="166"/>
      <c r="C168" s="166"/>
      <c r="D168" s="167"/>
      <c r="E168" s="168"/>
      <c r="F168" s="168"/>
      <c r="G168" s="168"/>
      <c r="H168" s="36"/>
    </row>
    <row r="169" spans="2:8" x14ac:dyDescent="0.25">
      <c r="B169" s="166"/>
      <c r="C169" s="166"/>
      <c r="D169" s="167"/>
      <c r="E169" s="168"/>
      <c r="F169" s="168"/>
      <c r="G169" s="168"/>
      <c r="H169" s="90"/>
    </row>
    <row r="170" spans="2:8" x14ac:dyDescent="0.25">
      <c r="B170" s="166"/>
      <c r="C170" s="166"/>
      <c r="D170" s="167"/>
      <c r="E170" s="168"/>
      <c r="F170" s="168"/>
      <c r="G170" s="168"/>
      <c r="H170" s="90"/>
    </row>
    <row r="171" spans="2:8" x14ac:dyDescent="0.25">
      <c r="B171" s="166"/>
      <c r="C171" s="166"/>
      <c r="D171" s="167"/>
      <c r="E171" s="168"/>
      <c r="F171" s="168"/>
      <c r="G171" s="168"/>
      <c r="H171" s="90"/>
    </row>
    <row r="172" spans="2:8" x14ac:dyDescent="0.25">
      <c r="B172" s="166"/>
      <c r="C172" s="166"/>
      <c r="D172" s="167"/>
      <c r="E172" s="168"/>
      <c r="F172" s="168"/>
      <c r="G172" s="168"/>
      <c r="H172" s="36"/>
    </row>
    <row r="173" spans="2:8" x14ac:dyDescent="0.25">
      <c r="B173" s="166"/>
      <c r="C173" s="166"/>
      <c r="D173" s="167"/>
      <c r="E173" s="168"/>
      <c r="F173" s="168"/>
      <c r="G173" s="168"/>
      <c r="H173" s="90"/>
    </row>
    <row r="174" spans="2:8" x14ac:dyDescent="0.25">
      <c r="B174" s="166"/>
      <c r="C174" s="166"/>
      <c r="D174" s="167"/>
      <c r="E174" s="168"/>
      <c r="F174" s="168"/>
      <c r="G174" s="168"/>
      <c r="H174" s="90"/>
    </row>
    <row r="175" spans="2:8" x14ac:dyDescent="0.25">
      <c r="B175" s="166"/>
      <c r="C175" s="166"/>
      <c r="D175" s="167"/>
      <c r="E175" s="168"/>
      <c r="F175" s="168"/>
      <c r="G175" s="168"/>
      <c r="H175" s="90"/>
    </row>
    <row r="176" spans="2:8" x14ac:dyDescent="0.25">
      <c r="B176" s="166"/>
      <c r="C176" s="166"/>
      <c r="D176" s="167"/>
      <c r="E176" s="168"/>
      <c r="F176" s="168"/>
      <c r="G176" s="168"/>
      <c r="H176" s="36"/>
    </row>
    <row r="177" spans="5:8" x14ac:dyDescent="0.25">
      <c r="E177" s="90"/>
      <c r="F177" s="90"/>
      <c r="G177" s="90"/>
      <c r="H177" s="90"/>
    </row>
    <row r="178" spans="5:8" x14ac:dyDescent="0.25">
      <c r="E178" s="90"/>
      <c r="F178" s="90"/>
      <c r="G178" s="90"/>
      <c r="H178" s="90"/>
    </row>
    <row r="179" spans="5:8" x14ac:dyDescent="0.25">
      <c r="E179" s="90"/>
      <c r="F179" s="90"/>
      <c r="G179" s="90"/>
      <c r="H179" s="90"/>
    </row>
    <row r="180" spans="5:8" x14ac:dyDescent="0.25">
      <c r="E180" s="90"/>
      <c r="F180" s="90"/>
      <c r="G180" s="90"/>
      <c r="H180" s="90"/>
    </row>
    <row r="181" spans="5:8" x14ac:dyDescent="0.25">
      <c r="E181" s="90"/>
      <c r="F181" s="90"/>
      <c r="G181" s="90"/>
      <c r="H181" s="90"/>
    </row>
    <row r="182" spans="5:8" x14ac:dyDescent="0.25">
      <c r="E182" s="90"/>
      <c r="F182" s="90"/>
      <c r="G182" s="90"/>
      <c r="H182" s="90"/>
    </row>
    <row r="183" spans="5:8" x14ac:dyDescent="0.25">
      <c r="E183" s="90"/>
      <c r="F183" s="90"/>
      <c r="G183" s="90"/>
      <c r="H183" s="90"/>
    </row>
    <row r="184" spans="5:8" x14ac:dyDescent="0.25">
      <c r="E184" s="90"/>
      <c r="F184" s="90"/>
      <c r="G184" s="90"/>
      <c r="H184" s="90"/>
    </row>
    <row r="185" spans="5:8" x14ac:dyDescent="0.25">
      <c r="E185" s="90"/>
      <c r="F185" s="90"/>
      <c r="G185" s="90"/>
      <c r="H185" s="90"/>
    </row>
    <row r="186" spans="5:8" x14ac:dyDescent="0.25">
      <c r="E186" s="90"/>
      <c r="F186" s="90"/>
      <c r="G186" s="90"/>
      <c r="H186" s="90"/>
    </row>
    <row r="187" spans="5:8" x14ac:dyDescent="0.25">
      <c r="E187" s="90"/>
      <c r="F187" s="90"/>
      <c r="G187" s="90"/>
      <c r="H187" s="90"/>
    </row>
    <row r="188" spans="5:8" x14ac:dyDescent="0.25">
      <c r="E188" s="90"/>
      <c r="F188" s="90"/>
      <c r="G188" s="90"/>
      <c r="H188" s="90"/>
    </row>
    <row r="189" spans="5:8" x14ac:dyDescent="0.25">
      <c r="E189" s="90"/>
      <c r="F189" s="90"/>
      <c r="G189" s="90"/>
      <c r="H189" s="90"/>
    </row>
    <row r="190" spans="5:8" x14ac:dyDescent="0.25">
      <c r="E190" s="90"/>
      <c r="F190" s="90"/>
      <c r="G190" s="90"/>
      <c r="H190" s="90"/>
    </row>
    <row r="191" spans="5:8" x14ac:dyDescent="0.25">
      <c r="E191" s="90"/>
      <c r="F191" s="90"/>
      <c r="G191" s="90"/>
      <c r="H191" s="90"/>
    </row>
    <row r="192" spans="5:8" x14ac:dyDescent="0.25">
      <c r="E192" s="90"/>
      <c r="F192" s="90"/>
      <c r="G192" s="90"/>
      <c r="H192" s="90"/>
    </row>
    <row r="193" spans="5:8" x14ac:dyDescent="0.25">
      <c r="E193" s="90"/>
      <c r="F193" s="90"/>
      <c r="G193" s="90"/>
      <c r="H193" s="90"/>
    </row>
    <row r="194" spans="5:8" x14ac:dyDescent="0.25">
      <c r="E194" s="90"/>
      <c r="F194" s="90"/>
      <c r="G194" s="90"/>
      <c r="H194" s="90"/>
    </row>
    <row r="195" spans="5:8" x14ac:dyDescent="0.25">
      <c r="E195" s="90"/>
      <c r="F195" s="90"/>
      <c r="G195" s="90"/>
      <c r="H195" s="90"/>
    </row>
    <row r="196" spans="5:8" x14ac:dyDescent="0.25">
      <c r="E196" s="90"/>
      <c r="F196" s="90"/>
      <c r="G196" s="90"/>
      <c r="H196" s="90"/>
    </row>
  </sheetData>
  <mergeCells count="289">
    <mergeCell ref="B35:B37"/>
    <mergeCell ref="C35:C37"/>
    <mergeCell ref="D35:D37"/>
    <mergeCell ref="E35:E37"/>
    <mergeCell ref="F35:F37"/>
    <mergeCell ref="G35:G37"/>
    <mergeCell ref="B17:B19"/>
    <mergeCell ref="C17:C19"/>
    <mergeCell ref="D17:D19"/>
    <mergeCell ref="E17:E19"/>
    <mergeCell ref="F17:F19"/>
    <mergeCell ref="G17:G19"/>
    <mergeCell ref="B26:B28"/>
    <mergeCell ref="C26:C28"/>
    <mergeCell ref="D26:D28"/>
    <mergeCell ref="E26:E28"/>
    <mergeCell ref="F26:F28"/>
    <mergeCell ref="G26:G28"/>
    <mergeCell ref="B29:B31"/>
    <mergeCell ref="C29:C31"/>
    <mergeCell ref="D29:D31"/>
    <mergeCell ref="E29:E31"/>
    <mergeCell ref="F29:F31"/>
    <mergeCell ref="G29:G31"/>
    <mergeCell ref="B2:H3"/>
    <mergeCell ref="I2:N3"/>
    <mergeCell ref="B5:B7"/>
    <mergeCell ref="C5:C7"/>
    <mergeCell ref="D5:D7"/>
    <mergeCell ref="E5:E7"/>
    <mergeCell ref="F5:F7"/>
    <mergeCell ref="G5:G7"/>
    <mergeCell ref="B11:B13"/>
    <mergeCell ref="C11:C13"/>
    <mergeCell ref="D11:D13"/>
    <mergeCell ref="E11:E13"/>
    <mergeCell ref="F11:F13"/>
    <mergeCell ref="G11:G13"/>
    <mergeCell ref="B8:B10"/>
    <mergeCell ref="C8:C10"/>
    <mergeCell ref="D8:D10"/>
    <mergeCell ref="E8:E10"/>
    <mergeCell ref="F8:F10"/>
    <mergeCell ref="G8:G10"/>
    <mergeCell ref="B20:B22"/>
    <mergeCell ref="C20:C22"/>
    <mergeCell ref="D20:D22"/>
    <mergeCell ref="E20:E22"/>
    <mergeCell ref="F20:F22"/>
    <mergeCell ref="G20:G22"/>
    <mergeCell ref="B14:B16"/>
    <mergeCell ref="C14:C16"/>
    <mergeCell ref="D14:D16"/>
    <mergeCell ref="E14:E16"/>
    <mergeCell ref="F14:F16"/>
    <mergeCell ref="G14:G16"/>
    <mergeCell ref="C23:C25"/>
    <mergeCell ref="B23:B25"/>
    <mergeCell ref="D23:D25"/>
    <mergeCell ref="E23:E25"/>
    <mergeCell ref="F23:F25"/>
    <mergeCell ref="G23:G25"/>
    <mergeCell ref="B41:B43"/>
    <mergeCell ref="C41:C43"/>
    <mergeCell ref="D41:D43"/>
    <mergeCell ref="E41:E43"/>
    <mergeCell ref="F41:F43"/>
    <mergeCell ref="G41:G43"/>
    <mergeCell ref="B38:B40"/>
    <mergeCell ref="C38:C40"/>
    <mergeCell ref="D38:D40"/>
    <mergeCell ref="E38:E40"/>
    <mergeCell ref="F38:F40"/>
    <mergeCell ref="G38:G40"/>
    <mergeCell ref="B32:B34"/>
    <mergeCell ref="C32:C34"/>
    <mergeCell ref="D32:D34"/>
    <mergeCell ref="E32:E34"/>
    <mergeCell ref="F32:F34"/>
    <mergeCell ref="G32:G34"/>
    <mergeCell ref="B47:B49"/>
    <mergeCell ref="C47:C49"/>
    <mergeCell ref="D47:D49"/>
    <mergeCell ref="E47:E49"/>
    <mergeCell ref="F47:F49"/>
    <mergeCell ref="G47:G49"/>
    <mergeCell ref="B44:B46"/>
    <mergeCell ref="C44:C46"/>
    <mergeCell ref="D44:D46"/>
    <mergeCell ref="E44:E46"/>
    <mergeCell ref="F44:F46"/>
    <mergeCell ref="G44:G46"/>
    <mergeCell ref="B53:B55"/>
    <mergeCell ref="C53:C55"/>
    <mergeCell ref="D53:D55"/>
    <mergeCell ref="E53:E55"/>
    <mergeCell ref="F53:F55"/>
    <mergeCell ref="G53:G55"/>
    <mergeCell ref="B50:B52"/>
    <mergeCell ref="C50:C52"/>
    <mergeCell ref="D50:D52"/>
    <mergeCell ref="E50:E52"/>
    <mergeCell ref="F50:F52"/>
    <mergeCell ref="G50:G52"/>
    <mergeCell ref="B59:B61"/>
    <mergeCell ref="C59:C61"/>
    <mergeCell ref="D59:D61"/>
    <mergeCell ref="E59:E61"/>
    <mergeCell ref="F59:F61"/>
    <mergeCell ref="G59:G61"/>
    <mergeCell ref="B56:B58"/>
    <mergeCell ref="C56:C58"/>
    <mergeCell ref="D56:D58"/>
    <mergeCell ref="E56:E58"/>
    <mergeCell ref="F56:F58"/>
    <mergeCell ref="G56:G58"/>
    <mergeCell ref="E65:F68"/>
    <mergeCell ref="G65:G68"/>
    <mergeCell ref="B69:B72"/>
    <mergeCell ref="C69:C72"/>
    <mergeCell ref="D69:D72"/>
    <mergeCell ref="E69:G69"/>
    <mergeCell ref="E70:G70"/>
    <mergeCell ref="E72:G72"/>
    <mergeCell ref="B62:B64"/>
    <mergeCell ref="C62:C64"/>
    <mergeCell ref="D62:D64"/>
    <mergeCell ref="E62:E64"/>
    <mergeCell ref="F62:F64"/>
    <mergeCell ref="G62:G63"/>
    <mergeCell ref="B65:B68"/>
    <mergeCell ref="C65:C68"/>
    <mergeCell ref="D65:D68"/>
    <mergeCell ref="B73:B76"/>
    <mergeCell ref="C73:C76"/>
    <mergeCell ref="D73:D76"/>
    <mergeCell ref="E73:G73"/>
    <mergeCell ref="B77:B80"/>
    <mergeCell ref="C77:C80"/>
    <mergeCell ref="D77:D80"/>
    <mergeCell ref="E77:E80"/>
    <mergeCell ref="F77:F80"/>
    <mergeCell ref="G77:G80"/>
    <mergeCell ref="B85:B88"/>
    <mergeCell ref="C85:C88"/>
    <mergeCell ref="D85:D88"/>
    <mergeCell ref="E85:E88"/>
    <mergeCell ref="F85:F88"/>
    <mergeCell ref="G85:G88"/>
    <mergeCell ref="B81:B84"/>
    <mergeCell ref="C81:C84"/>
    <mergeCell ref="D81:D84"/>
    <mergeCell ref="E81:E84"/>
    <mergeCell ref="F81:F84"/>
    <mergeCell ref="G81:G84"/>
    <mergeCell ref="B93:B96"/>
    <mergeCell ref="C93:C96"/>
    <mergeCell ref="D93:D96"/>
    <mergeCell ref="E93:E96"/>
    <mergeCell ref="F93:F96"/>
    <mergeCell ref="G93:G96"/>
    <mergeCell ref="B89:B92"/>
    <mergeCell ref="C89:C92"/>
    <mergeCell ref="D89:D92"/>
    <mergeCell ref="E89:E92"/>
    <mergeCell ref="F89:F92"/>
    <mergeCell ref="G89:G92"/>
    <mergeCell ref="B101:B104"/>
    <mergeCell ref="C101:C104"/>
    <mergeCell ref="D101:D104"/>
    <mergeCell ref="E101:E104"/>
    <mergeCell ref="F101:F104"/>
    <mergeCell ref="G101:G104"/>
    <mergeCell ref="B97:B100"/>
    <mergeCell ref="C97:C100"/>
    <mergeCell ref="D97:D100"/>
    <mergeCell ref="E97:E100"/>
    <mergeCell ref="F97:F100"/>
    <mergeCell ref="G97:G100"/>
    <mergeCell ref="B109:B112"/>
    <mergeCell ref="C109:C112"/>
    <mergeCell ref="D109:D112"/>
    <mergeCell ref="E109:E112"/>
    <mergeCell ref="F109:F112"/>
    <mergeCell ref="G109:G112"/>
    <mergeCell ref="B105:B108"/>
    <mergeCell ref="C105:C108"/>
    <mergeCell ref="D105:D108"/>
    <mergeCell ref="E105:E108"/>
    <mergeCell ref="F105:F108"/>
    <mergeCell ref="G105:G108"/>
    <mergeCell ref="B117:B120"/>
    <mergeCell ref="C117:C120"/>
    <mergeCell ref="D117:D120"/>
    <mergeCell ref="E117:E120"/>
    <mergeCell ref="F117:F120"/>
    <mergeCell ref="G117:G120"/>
    <mergeCell ref="B113:B116"/>
    <mergeCell ref="C113:C116"/>
    <mergeCell ref="D113:D116"/>
    <mergeCell ref="E113:E116"/>
    <mergeCell ref="F113:F116"/>
    <mergeCell ref="G113:G116"/>
    <mergeCell ref="B125:B128"/>
    <mergeCell ref="C125:C128"/>
    <mergeCell ref="D125:D128"/>
    <mergeCell ref="E125:E128"/>
    <mergeCell ref="F125:F128"/>
    <mergeCell ref="G125:G128"/>
    <mergeCell ref="B121:B124"/>
    <mergeCell ref="C121:C124"/>
    <mergeCell ref="D121:D124"/>
    <mergeCell ref="E121:E124"/>
    <mergeCell ref="F121:F124"/>
    <mergeCell ref="G121:G124"/>
    <mergeCell ref="B133:B136"/>
    <mergeCell ref="C133:C136"/>
    <mergeCell ref="D133:D136"/>
    <mergeCell ref="E133:E136"/>
    <mergeCell ref="F133:F136"/>
    <mergeCell ref="G133:G136"/>
    <mergeCell ref="B129:B132"/>
    <mergeCell ref="C129:C132"/>
    <mergeCell ref="D129:D132"/>
    <mergeCell ref="E129:E132"/>
    <mergeCell ref="F129:F132"/>
    <mergeCell ref="G129:G132"/>
    <mergeCell ref="B141:B144"/>
    <mergeCell ref="C141:C144"/>
    <mergeCell ref="D141:D144"/>
    <mergeCell ref="E141:E144"/>
    <mergeCell ref="F141:F144"/>
    <mergeCell ref="G141:G144"/>
    <mergeCell ref="B137:B140"/>
    <mergeCell ref="C137:C140"/>
    <mergeCell ref="D137:D140"/>
    <mergeCell ref="E137:E140"/>
    <mergeCell ref="F137:F140"/>
    <mergeCell ref="G137:G140"/>
    <mergeCell ref="B149:B152"/>
    <mergeCell ref="C149:C152"/>
    <mergeCell ref="D149:D152"/>
    <mergeCell ref="E149:E152"/>
    <mergeCell ref="F149:F152"/>
    <mergeCell ref="G149:G152"/>
    <mergeCell ref="B145:B148"/>
    <mergeCell ref="C145:C148"/>
    <mergeCell ref="D145:D148"/>
    <mergeCell ref="E145:E148"/>
    <mergeCell ref="F145:F148"/>
    <mergeCell ref="G145:G148"/>
    <mergeCell ref="F161:F164"/>
    <mergeCell ref="G161:G164"/>
    <mergeCell ref="B157:B160"/>
    <mergeCell ref="C157:C160"/>
    <mergeCell ref="D157:D160"/>
    <mergeCell ref="E157:E160"/>
    <mergeCell ref="F157:F160"/>
    <mergeCell ref="G157:G160"/>
    <mergeCell ref="B153:B156"/>
    <mergeCell ref="C153:C156"/>
    <mergeCell ref="D153:D156"/>
    <mergeCell ref="E153:E156"/>
    <mergeCell ref="F153:F156"/>
    <mergeCell ref="G153:G156"/>
    <mergeCell ref="D1:O1"/>
    <mergeCell ref="B1:C1"/>
    <mergeCell ref="B173:B176"/>
    <mergeCell ref="C173:C176"/>
    <mergeCell ref="D173:D176"/>
    <mergeCell ref="E173:E176"/>
    <mergeCell ref="F173:F176"/>
    <mergeCell ref="G173:G176"/>
    <mergeCell ref="B169:B172"/>
    <mergeCell ref="C169:C172"/>
    <mergeCell ref="D169:D172"/>
    <mergeCell ref="E169:E172"/>
    <mergeCell ref="F169:F172"/>
    <mergeCell ref="G169:G172"/>
    <mergeCell ref="B165:B168"/>
    <mergeCell ref="C165:C168"/>
    <mergeCell ref="D165:D168"/>
    <mergeCell ref="E165:E168"/>
    <mergeCell ref="F165:F168"/>
    <mergeCell ref="G165:G168"/>
    <mergeCell ref="B161:B164"/>
    <mergeCell ref="C161:C164"/>
    <mergeCell ref="D161:D164"/>
    <mergeCell ref="E161:E16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PLANILLA DE COTIZACION PETP</vt:lpstr>
      <vt:lpstr>PLAN DE TRABAJO Y CURVA</vt:lpstr>
      <vt:lpstr>'PLAN DE TRABAJO Y CURVA'!Área_de_impresión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Aguilar, Leonardo</dc:creator>
  <cp:lastModifiedBy>Blanco, Rafael</cp:lastModifiedBy>
  <cp:lastPrinted>2018-03-05T17:58:50Z</cp:lastPrinted>
  <dcterms:created xsi:type="dcterms:W3CDTF">2017-10-24T15:41:00Z</dcterms:created>
  <dcterms:modified xsi:type="dcterms:W3CDTF">2018-07-30T18:30:46Z</dcterms:modified>
</cp:coreProperties>
</file>