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 showInkAnnotation="0" defaultThemeVersion="124226"/>
  <bookViews>
    <workbookView xWindow="-120" yWindow="-120" windowWidth="20730" windowHeight="11160"/>
  </bookViews>
  <sheets>
    <sheet name="Planilla Nacional - ANEXO A" sheetId="2" r:id="rId1"/>
    <sheet name="Planilla Extranjero - ANEXO B" sheetId="6" r:id="rId2"/>
    <sheet name="Completar SOFSE" sheetId="4" state="hidden" r:id="rId3"/>
  </sheets>
  <definedNames>
    <definedName name="_xlnm.Print_Area" localSheetId="1">'Planilla Extranjero - ANEXO B'!#REF!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5" i="2"/>
  <c r="H50" i="6" l="1"/>
  <c r="H45"/>
  <c r="H40"/>
  <c r="H35"/>
  <c r="H30"/>
  <c r="H25"/>
  <c r="H20"/>
  <c r="H15"/>
  <c r="D27" i="2" l="1"/>
  <c r="E30" i="6" l="1"/>
  <c r="D35"/>
  <c r="F50"/>
  <c r="C15"/>
  <c r="G15" s="1"/>
  <c r="D20"/>
  <c r="E20"/>
  <c r="F20"/>
  <c r="G20"/>
  <c r="E25"/>
  <c r="D25"/>
  <c r="F25"/>
  <c r="G25"/>
  <c r="G30"/>
  <c r="G35"/>
  <c r="E40"/>
  <c r="G40"/>
  <c r="F45"/>
  <c r="D45"/>
  <c r="E45"/>
  <c r="G45"/>
  <c r="G50"/>
  <c r="D57"/>
  <c r="D26" i="2"/>
  <c r="D8"/>
  <c r="D7"/>
  <c r="L22" i="6" l="1"/>
  <c r="L21"/>
  <c r="L24"/>
  <c r="L20"/>
  <c r="L23"/>
  <c r="L47"/>
  <c r="L46"/>
  <c r="L45"/>
  <c r="L48"/>
  <c r="L49"/>
  <c r="L28"/>
  <c r="L27"/>
  <c r="L26"/>
  <c r="L29"/>
  <c r="L25"/>
  <c r="L36"/>
  <c r="L39"/>
  <c r="L35"/>
  <c r="L38"/>
  <c r="L37"/>
  <c r="D15"/>
  <c r="F35"/>
  <c r="E35"/>
  <c r="E50"/>
  <c r="D50"/>
  <c r="D40"/>
  <c r="D30"/>
  <c r="F15"/>
  <c r="E15"/>
  <c r="F40"/>
  <c r="F30"/>
  <c r="G16" i="2"/>
  <c r="G17"/>
  <c r="G18"/>
  <c r="G19"/>
  <c r="G20"/>
  <c r="G21"/>
  <c r="G22"/>
  <c r="F18"/>
  <c r="F19"/>
  <c r="F20"/>
  <c r="F21"/>
  <c r="F22"/>
  <c r="F15"/>
  <c r="E16"/>
  <c r="E17"/>
  <c r="E18"/>
  <c r="E19"/>
  <c r="E20"/>
  <c r="E21"/>
  <c r="E22"/>
  <c r="E15"/>
  <c r="D16"/>
  <c r="D17"/>
  <c r="D18"/>
  <c r="D19"/>
  <c r="D20"/>
  <c r="D21"/>
  <c r="D22"/>
  <c r="D15"/>
  <c r="C16"/>
  <c r="J16" s="1"/>
  <c r="C17"/>
  <c r="K17" s="1"/>
  <c r="C18"/>
  <c r="J18" s="1"/>
  <c r="C19"/>
  <c r="K19" s="1"/>
  <c r="C20"/>
  <c r="J20" s="1"/>
  <c r="C21"/>
  <c r="K21" s="1"/>
  <c r="C22"/>
  <c r="J22" s="1"/>
  <c r="C15"/>
  <c r="J15" s="1"/>
  <c r="B16"/>
  <c r="B17"/>
  <c r="B18"/>
  <c r="B19"/>
  <c r="B20"/>
  <c r="B21"/>
  <c r="B22"/>
  <c r="B15"/>
  <c r="K15" l="1"/>
  <c r="J19"/>
  <c r="J17"/>
  <c r="K22"/>
  <c r="K20"/>
  <c r="K18"/>
  <c r="K16"/>
  <c r="J21"/>
  <c r="L42" i="6"/>
  <c r="L41"/>
  <c r="L44"/>
  <c r="L40"/>
  <c r="L43"/>
  <c r="L34"/>
  <c r="L30"/>
  <c r="L33"/>
  <c r="L32"/>
  <c r="L31"/>
  <c r="L54"/>
  <c r="L53"/>
  <c r="L52"/>
  <c r="L51"/>
  <c r="L50"/>
  <c r="L18"/>
  <c r="L15"/>
  <c r="L19"/>
  <c r="L16"/>
  <c r="L17"/>
  <c r="D58"/>
  <c r="D59"/>
  <c r="D8"/>
  <c r="D7"/>
  <c r="D6"/>
  <c r="D6" i="2"/>
  <c r="D29"/>
  <c r="D28"/>
  <c r="K23" l="1"/>
  <c r="J23"/>
  <c r="K24" s="1"/>
  <c r="I55" i="6"/>
  <c r="K25" i="2" l="1"/>
</calcChain>
</file>

<file path=xl/sharedStrings.xml><?xml version="1.0" encoding="utf-8"?>
<sst xmlns="http://schemas.openxmlformats.org/spreadsheetml/2006/main" count="166" uniqueCount="99">
  <si>
    <t>TOTAL</t>
  </si>
  <si>
    <t>Tel.:</t>
  </si>
  <si>
    <t>E-Mail:</t>
  </si>
  <si>
    <t>U/M</t>
  </si>
  <si>
    <t>Código</t>
  </si>
  <si>
    <t>Moneda:</t>
  </si>
  <si>
    <t>Plazo de entrega:</t>
  </si>
  <si>
    <t>Mantenimiento de oferta:</t>
  </si>
  <si>
    <t>Razón Social</t>
  </si>
  <si>
    <t>Contratación Directa N°:</t>
  </si>
  <si>
    <t xml:space="preserve">Objeto: </t>
  </si>
  <si>
    <t>Cantidad</t>
  </si>
  <si>
    <t>Moneda</t>
  </si>
  <si>
    <t>Pesos Argentinos</t>
  </si>
  <si>
    <t>Dólares Estadounidenses</t>
  </si>
  <si>
    <t>Euros</t>
  </si>
  <si>
    <t>Otra</t>
  </si>
  <si>
    <t>Subtotal</t>
  </si>
  <si>
    <t>I.V.A.</t>
  </si>
  <si>
    <t>Condición de pago:</t>
  </si>
  <si>
    <r>
      <rPr>
        <b/>
        <u/>
        <sz val="11"/>
        <rFont val="Arial"/>
        <family val="2"/>
      </rPr>
      <t>Expediente:</t>
    </r>
    <r>
      <rPr>
        <b/>
        <sz val="11"/>
        <rFont val="Arial"/>
        <family val="2"/>
      </rPr>
      <t xml:space="preserve"> </t>
    </r>
  </si>
  <si>
    <t>Datos  del proveedor a completar</t>
  </si>
  <si>
    <t xml:space="preserve">Según Pliego: </t>
  </si>
  <si>
    <t>Item</t>
  </si>
  <si>
    <t>Clase de Contratación:</t>
  </si>
  <si>
    <t>Expendiente:</t>
  </si>
  <si>
    <t>C.U.I.T.</t>
  </si>
  <si>
    <t>Total</t>
  </si>
  <si>
    <t>Adjudicación:</t>
  </si>
  <si>
    <t>Descripción</t>
  </si>
  <si>
    <t>Precio Unitario</t>
  </si>
  <si>
    <t xml:space="preserve">I.V.A. </t>
  </si>
  <si>
    <t>Subtotal I.V.A. $</t>
  </si>
  <si>
    <t xml:space="preserve">Subtotal </t>
  </si>
  <si>
    <t>Precio</t>
  </si>
  <si>
    <t>Unitario</t>
  </si>
  <si>
    <t>EXW</t>
  </si>
  <si>
    <t>FCA</t>
  </si>
  <si>
    <t>FOB</t>
  </si>
  <si>
    <t>CFR</t>
  </si>
  <si>
    <t>CIF</t>
  </si>
  <si>
    <t>Lugar de cumplimiento de Incoterm (Ciudad/País):</t>
  </si>
  <si>
    <t>Condición de Pago:</t>
  </si>
  <si>
    <t>Plazo de Entrega:</t>
  </si>
  <si>
    <t>Mantenimiento de Oferta:</t>
  </si>
  <si>
    <t>Por Compulsa Abreviada</t>
  </si>
  <si>
    <t>Items a cotizar:</t>
  </si>
  <si>
    <r>
      <rPr>
        <b/>
        <u/>
        <sz val="10"/>
        <rFont val="Arial"/>
        <family val="2"/>
      </rPr>
      <t>Expediente:</t>
    </r>
    <r>
      <rPr>
        <b/>
        <sz val="10"/>
        <rFont val="Arial"/>
        <family val="2"/>
      </rPr>
      <t xml:space="preserve"> </t>
    </r>
  </si>
  <si>
    <t>Identificación Tributaria</t>
  </si>
  <si>
    <t>Renglón</t>
  </si>
  <si>
    <t>Según Artículo 117 del R.C.C.</t>
  </si>
  <si>
    <t>Código NUM</t>
  </si>
  <si>
    <t>ANEXO A - PLANILLA COTIZACIÓN BIENES DE ORIGEN NACIONAL / NACIONALIZADOS</t>
  </si>
  <si>
    <t>ANEXO B - PLANILLA COTIZACIÓN BIENES DE ORIGEN EXTRANJERO</t>
  </si>
  <si>
    <t>Inconterms</t>
  </si>
  <si>
    <t>C/U</t>
  </si>
  <si>
    <t xml:space="preserve">Descripción </t>
  </si>
  <si>
    <t>Según Artículo 34 del PCP</t>
  </si>
  <si>
    <t>NUM96500000560N</t>
  </si>
  <si>
    <t>NUM96500000610N</t>
  </si>
  <si>
    <t>NUM96500000620N</t>
  </si>
  <si>
    <t>NUM9650000570N</t>
  </si>
  <si>
    <t>Palier Largo</t>
  </si>
  <si>
    <t>NUM9650000580N</t>
  </si>
  <si>
    <t>NUM9650000590N</t>
  </si>
  <si>
    <t>NUM9650000600N</t>
  </si>
  <si>
    <t>NUM9650000630N</t>
  </si>
  <si>
    <t xml:space="preserve">
Piñón cónico recto Z=21 estría interior
</t>
  </si>
  <si>
    <t xml:space="preserve">
Piñón cónico recto Z=21 sin estría y rosca
</t>
  </si>
  <si>
    <t>Palier corto</t>
  </si>
  <si>
    <t>Corona cónica recta Z=29</t>
  </si>
  <si>
    <t>Piñón cilíndrico recto</t>
  </si>
  <si>
    <t>Coronas cilíndricas rectas</t>
  </si>
  <si>
    <t>Brida 12 agujeros y estría interior</t>
  </si>
  <si>
    <t xml:space="preserve">Cód. Fabricante
- Nº de ET
- N° de Plano
</t>
  </si>
  <si>
    <t>Ref. Fáb. 812787</t>
  </si>
  <si>
    <t>Ref. Fáb. 812788</t>
  </si>
  <si>
    <t>Ref. Fáb. 1.74.216</t>
  </si>
  <si>
    <t>Ref. Fáb. 812786</t>
  </si>
  <si>
    <t>Ref. Fáb. 812790</t>
  </si>
  <si>
    <t>Ref. Fáb. 820022</t>
  </si>
  <si>
    <t>Ref. Fáb. 820021</t>
  </si>
  <si>
    <t>Ref. Fáb. 812785</t>
  </si>
  <si>
    <t>EX-2019-93900963- -APN-SG#SOFSE</t>
  </si>
  <si>
    <t>Adquisición de Repuestos para los Coches Motores Materfer 400-2</t>
  </si>
  <si>
    <t>Por ítems</t>
  </si>
  <si>
    <t>Flete Unitario</t>
  </si>
  <si>
    <t>Seguro Unitario</t>
  </si>
  <si>
    <t>Lugar de entrega:</t>
  </si>
  <si>
    <t xml:space="preserve">Lugar de entrega: </t>
  </si>
  <si>
    <t>Según Artículo 7 del PCP</t>
  </si>
  <si>
    <t>Según Artículo 8 del PCP</t>
  </si>
  <si>
    <t>Piñon cónico recto Z=21 estría interior</t>
  </si>
  <si>
    <t>Piñón cónico recto Z=21 sín estría y rosca</t>
  </si>
  <si>
    <t>Cód. Fabricante</t>
  </si>
  <si>
    <t>17/2020</t>
  </si>
  <si>
    <t>DETALLE OFERENTE</t>
  </si>
  <si>
    <t>Código de Fabricante</t>
  </si>
  <si>
    <t>Según Artículo 33 del PCP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</si>
</sst>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64" formatCode="[$$-2C0A]#,###.00;[Red]\([$$-2C0A]#,###.00\)"/>
    <numFmt numFmtId="165" formatCode="_ &quot;$ &quot;* #,##0.00_ ;_ &quot;$ &quot;* \-#,##0.00_ ;_ &quot;$ &quot;* \-??_ ;_ @_ "/>
  </numFmts>
  <fonts count="18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1"/>
      <name val="Arial"/>
      <family val="2"/>
    </font>
    <font>
      <b/>
      <u/>
      <sz val="10"/>
      <color theme="1"/>
      <name val="Arial"/>
      <family val="2"/>
    </font>
    <font>
      <sz val="10"/>
      <name val="Mangal"/>
      <family val="2"/>
    </font>
    <font>
      <sz val="11"/>
      <name val="Arial"/>
      <family val="2"/>
    </font>
    <font>
      <b/>
      <u/>
      <sz val="10"/>
      <name val="Arial"/>
      <family val="2"/>
    </font>
    <font>
      <sz val="11"/>
      <color theme="1"/>
      <name val="Arial"/>
      <family val="2"/>
    </font>
    <font>
      <b/>
      <u/>
      <sz val="12"/>
      <color theme="1"/>
      <name val="Arial"/>
      <family val="2"/>
    </font>
    <font>
      <u/>
      <sz val="10"/>
      <name val="Arial"/>
      <family val="2"/>
    </font>
    <font>
      <b/>
      <i/>
      <u/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5F9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>
        <bgColor auto="1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1" fillId="0" borderId="0" applyFill="0" applyBorder="0" applyAlignment="0" applyProtection="0"/>
  </cellStyleXfs>
  <cellXfs count="221">
    <xf numFmtId="0" fontId="0" fillId="0" borderId="0" xfId="0"/>
    <xf numFmtId="0" fontId="7" fillId="6" borderId="0" xfId="0" applyFont="1" applyFill="1" applyBorder="1" applyProtection="1">
      <protection locked="0"/>
    </xf>
    <xf numFmtId="0" fontId="1" fillId="6" borderId="7" xfId="1" applyFont="1" applyFill="1" applyBorder="1" applyAlignment="1" applyProtection="1">
      <alignment horizontal="center" vertical="center"/>
      <protection hidden="1"/>
    </xf>
    <xf numFmtId="0" fontId="6" fillId="6" borderId="13" xfId="0" applyFont="1" applyFill="1" applyBorder="1" applyAlignment="1" applyProtection="1">
      <alignment horizontal="center" vertical="center"/>
      <protection hidden="1"/>
    </xf>
    <xf numFmtId="0" fontId="6" fillId="6" borderId="13" xfId="0" applyFont="1" applyFill="1" applyBorder="1" applyAlignment="1" applyProtection="1">
      <alignment horizontal="center" vertical="center" wrapText="1"/>
      <protection hidden="1"/>
    </xf>
    <xf numFmtId="0" fontId="1" fillId="6" borderId="18" xfId="1" applyFont="1" applyFill="1" applyBorder="1" applyAlignment="1" applyProtection="1">
      <alignment horizontal="center" vertical="center" wrapText="1"/>
      <protection hidden="1"/>
    </xf>
    <xf numFmtId="0" fontId="5" fillId="6" borderId="6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Protection="1">
      <protection hidden="1"/>
    </xf>
    <xf numFmtId="0" fontId="9" fillId="6" borderId="24" xfId="1" applyFont="1" applyFill="1" applyBorder="1" applyAlignment="1" applyProtection="1">
      <alignment horizontal="left" vertical="center" wrapText="1"/>
      <protection hidden="1"/>
    </xf>
    <xf numFmtId="0" fontId="9" fillId="6" borderId="24" xfId="1" applyFont="1" applyFill="1" applyBorder="1" applyAlignment="1" applyProtection="1">
      <alignment horizontal="left" vertical="center"/>
      <protection hidden="1"/>
    </xf>
    <xf numFmtId="0" fontId="9" fillId="6" borderId="24" xfId="1" applyFont="1" applyFill="1" applyBorder="1" applyAlignment="1" applyProtection="1">
      <alignment vertical="center" wrapText="1"/>
      <protection locked="0"/>
    </xf>
    <xf numFmtId="0" fontId="7" fillId="6" borderId="12" xfId="0" applyFont="1" applyFill="1" applyBorder="1" applyProtection="1">
      <protection locked="0"/>
    </xf>
    <xf numFmtId="0" fontId="7" fillId="6" borderId="28" xfId="0" applyFont="1" applyFill="1" applyBorder="1" applyProtection="1">
      <protection locked="0"/>
    </xf>
    <xf numFmtId="0" fontId="9" fillId="6" borderId="6" xfId="1" applyFont="1" applyFill="1" applyBorder="1" applyAlignment="1" applyProtection="1">
      <alignment vertical="center"/>
      <protection hidden="1"/>
    </xf>
    <xf numFmtId="0" fontId="3" fillId="5" borderId="0" xfId="1" applyFont="1" applyFill="1" applyBorder="1" applyAlignment="1" applyProtection="1">
      <alignment vertical="center"/>
      <protection hidden="1"/>
    </xf>
    <xf numFmtId="0" fontId="7" fillId="6" borderId="9" xfId="0" applyFont="1" applyFill="1" applyBorder="1" applyProtection="1">
      <protection hidden="1"/>
    </xf>
    <xf numFmtId="0" fontId="7" fillId="6" borderId="10" xfId="0" applyFont="1" applyFill="1" applyBorder="1" applyProtection="1">
      <protection hidden="1"/>
    </xf>
    <xf numFmtId="0" fontId="3" fillId="5" borderId="10" xfId="1" applyFont="1" applyFill="1" applyBorder="1" applyAlignment="1" applyProtection="1">
      <alignment horizontal="center"/>
      <protection hidden="1"/>
    </xf>
    <xf numFmtId="0" fontId="7" fillId="6" borderId="30" xfId="0" applyFont="1" applyFill="1" applyBorder="1" applyProtection="1">
      <protection locked="0"/>
    </xf>
    <xf numFmtId="4" fontId="6" fillId="6" borderId="25" xfId="0" applyNumberFormat="1" applyFont="1" applyFill="1" applyBorder="1" applyAlignment="1" applyProtection="1">
      <alignment horizontal="right" vertical="center" wrapText="1"/>
    </xf>
    <xf numFmtId="0" fontId="1" fillId="4" borderId="6" xfId="1" applyFont="1" applyFill="1" applyBorder="1" applyProtection="1">
      <protection hidden="1"/>
    </xf>
    <xf numFmtId="0" fontId="1" fillId="4" borderId="0" xfId="1" applyFont="1" applyFill="1" applyBorder="1" applyProtection="1">
      <protection hidden="1"/>
    </xf>
    <xf numFmtId="0" fontId="1" fillId="4" borderId="0" xfId="1" applyFont="1" applyFill="1" applyBorder="1" applyAlignment="1" applyProtection="1">
      <alignment horizontal="left" vertical="center"/>
      <protection hidden="1"/>
    </xf>
    <xf numFmtId="0" fontId="1" fillId="4" borderId="16" xfId="1" applyFont="1" applyFill="1" applyBorder="1" applyAlignment="1" applyProtection="1">
      <alignment horizontal="left" vertical="center"/>
      <protection hidden="1"/>
    </xf>
    <xf numFmtId="0" fontId="1" fillId="4" borderId="9" xfId="1" applyFont="1" applyFill="1" applyBorder="1" applyProtection="1">
      <protection hidden="1"/>
    </xf>
    <xf numFmtId="0" fontId="1" fillId="4" borderId="10" xfId="1" applyFont="1" applyFill="1" applyBorder="1" applyProtection="1">
      <protection hidden="1"/>
    </xf>
    <xf numFmtId="0" fontId="1" fillId="4" borderId="10" xfId="1" applyFont="1" applyFill="1" applyBorder="1" applyAlignment="1" applyProtection="1">
      <alignment horizontal="left" vertical="center"/>
      <protection hidden="1"/>
    </xf>
    <xf numFmtId="0" fontId="1" fillId="4" borderId="15" xfId="1" applyFont="1" applyFill="1" applyBorder="1" applyAlignment="1" applyProtection="1">
      <alignment horizontal="left" vertical="center"/>
      <protection hidden="1"/>
    </xf>
    <xf numFmtId="0" fontId="7" fillId="7" borderId="0" xfId="0" applyFont="1" applyFill="1" applyProtection="1">
      <protection hidden="1"/>
    </xf>
    <xf numFmtId="0" fontId="7" fillId="5" borderId="0" xfId="0" applyFont="1" applyFill="1" applyProtection="1">
      <protection hidden="1"/>
    </xf>
    <xf numFmtId="0" fontId="8" fillId="5" borderId="0" xfId="0" applyFont="1" applyFill="1" applyProtection="1">
      <protection hidden="1"/>
    </xf>
    <xf numFmtId="0" fontId="7" fillId="5" borderId="19" xfId="0" applyFont="1" applyFill="1" applyBorder="1" applyProtection="1">
      <protection hidden="1"/>
    </xf>
    <xf numFmtId="0" fontId="7" fillId="5" borderId="20" xfId="0" applyFont="1" applyFill="1" applyBorder="1" applyProtection="1">
      <protection hidden="1"/>
    </xf>
    <xf numFmtId="10" fontId="7" fillId="5" borderId="26" xfId="0" applyNumberFormat="1" applyFont="1" applyFill="1" applyBorder="1" applyProtection="1">
      <protection hidden="1"/>
    </xf>
    <xf numFmtId="0" fontId="7" fillId="5" borderId="22" xfId="0" applyFont="1" applyFill="1" applyBorder="1" applyProtection="1">
      <protection hidden="1"/>
    </xf>
    <xf numFmtId="0" fontId="7" fillId="5" borderId="0" xfId="0" applyFont="1" applyFill="1" applyBorder="1" applyProtection="1">
      <protection hidden="1"/>
    </xf>
    <xf numFmtId="9" fontId="7" fillId="5" borderId="21" xfId="0" applyNumberFormat="1" applyFont="1" applyFill="1" applyBorder="1" applyProtection="1">
      <protection hidden="1"/>
    </xf>
    <xf numFmtId="0" fontId="7" fillId="5" borderId="21" xfId="0" applyFont="1" applyFill="1" applyBorder="1" applyProtection="1">
      <protection hidden="1"/>
    </xf>
    <xf numFmtId="0" fontId="7" fillId="5" borderId="23" xfId="0" applyFont="1" applyFill="1" applyBorder="1" applyProtection="1">
      <protection hidden="1"/>
    </xf>
    <xf numFmtId="0" fontId="7" fillId="5" borderId="8" xfId="0" applyFont="1" applyFill="1" applyBorder="1" applyProtection="1">
      <protection hidden="1"/>
    </xf>
    <xf numFmtId="0" fontId="7" fillId="5" borderId="27" xfId="0" applyFont="1" applyFill="1" applyBorder="1" applyProtection="1">
      <protection hidden="1"/>
    </xf>
    <xf numFmtId="0" fontId="1" fillId="6" borderId="0" xfId="1" applyFont="1" applyFill="1" applyProtection="1">
      <protection locked="0"/>
    </xf>
    <xf numFmtId="0" fontId="1" fillId="6" borderId="0" xfId="1" applyFont="1" applyFill="1" applyAlignment="1" applyProtection="1">
      <alignment horizontal="left" vertical="center"/>
      <protection locked="0"/>
    </xf>
    <xf numFmtId="4" fontId="6" fillId="6" borderId="13" xfId="0" applyNumberFormat="1" applyFont="1" applyFill="1" applyBorder="1" applyAlignment="1" applyProtection="1">
      <alignment horizontal="right" vertical="center" wrapText="1"/>
    </xf>
    <xf numFmtId="4" fontId="6" fillId="6" borderId="18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42" xfId="0" applyNumberFormat="1" applyFont="1" applyFill="1" applyBorder="1" applyAlignment="1" applyProtection="1">
      <alignment horizontal="right" vertical="center" wrapText="1"/>
    </xf>
    <xf numFmtId="4" fontId="6" fillId="6" borderId="11" xfId="0" applyNumberFormat="1" applyFont="1" applyFill="1" applyBorder="1" applyAlignment="1" applyProtection="1">
      <alignment horizontal="right" vertical="center" wrapText="1"/>
      <protection locked="0"/>
    </xf>
    <xf numFmtId="0" fontId="10" fillId="5" borderId="0" xfId="0" applyFont="1" applyFill="1" applyProtection="1">
      <protection hidden="1"/>
    </xf>
    <xf numFmtId="10" fontId="6" fillId="6" borderId="13" xfId="3" applyNumberFormat="1" applyFont="1" applyFill="1" applyBorder="1" applyAlignment="1" applyProtection="1">
      <alignment horizontal="right" vertical="center" wrapText="1"/>
      <protection locked="0"/>
    </xf>
    <xf numFmtId="0" fontId="3" fillId="6" borderId="6" xfId="1" applyFont="1" applyFill="1" applyBorder="1" applyAlignment="1" applyProtection="1">
      <alignment vertical="center"/>
      <protection hidden="1"/>
    </xf>
    <xf numFmtId="0" fontId="13" fillId="6" borderId="24" xfId="1" applyFont="1" applyFill="1" applyBorder="1" applyAlignment="1" applyProtection="1">
      <alignment horizontal="left" vertical="center" wrapText="1"/>
      <protection hidden="1"/>
    </xf>
    <xf numFmtId="0" fontId="13" fillId="6" borderId="24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vertical="center"/>
      <protection hidden="1"/>
    </xf>
    <xf numFmtId="4" fontId="6" fillId="6" borderId="7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24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4" xfId="0" applyNumberFormat="1" applyFont="1" applyFill="1" applyBorder="1" applyAlignment="1" applyProtection="1">
      <alignment horizontal="right" vertical="center" wrapText="1"/>
      <protection locked="0"/>
    </xf>
    <xf numFmtId="0" fontId="3" fillId="6" borderId="0" xfId="1" applyFont="1" applyFill="1" applyBorder="1" applyAlignment="1" applyProtection="1">
      <alignment vertical="center" wrapText="1"/>
      <protection hidden="1"/>
    </xf>
    <xf numFmtId="0" fontId="3" fillId="6" borderId="6" xfId="1" applyFont="1" applyFill="1" applyBorder="1" applyAlignment="1" applyProtection="1">
      <alignment vertical="center" wrapText="1"/>
      <protection hidden="1"/>
    </xf>
    <xf numFmtId="0" fontId="1" fillId="6" borderId="32" xfId="1" applyFont="1" applyFill="1" applyBorder="1" applyAlignment="1" applyProtection="1">
      <alignment horizontal="center" vertical="center"/>
      <protection hidden="1"/>
    </xf>
    <xf numFmtId="0" fontId="1" fillId="6" borderId="39" xfId="1" applyFont="1" applyFill="1" applyBorder="1" applyAlignment="1" applyProtection="1">
      <alignment horizontal="center" vertical="center"/>
      <protection hidden="1"/>
    </xf>
    <xf numFmtId="0" fontId="13" fillId="6" borderId="24" xfId="1" applyFont="1" applyFill="1" applyBorder="1" applyAlignment="1" applyProtection="1">
      <alignment vertical="center" wrapText="1"/>
    </xf>
    <xf numFmtId="0" fontId="13" fillId="6" borderId="14" xfId="1" applyFont="1" applyFill="1" applyBorder="1" applyAlignment="1" applyProtection="1">
      <alignment horizontal="center" vertical="center" wrapText="1"/>
    </xf>
    <xf numFmtId="4" fontId="6" fillId="8" borderId="13" xfId="0" applyNumberFormat="1" applyFont="1" applyFill="1" applyBorder="1" applyAlignment="1" applyProtection="1">
      <alignment horizontal="right" vertical="center" wrapText="1"/>
    </xf>
    <xf numFmtId="4" fontId="6" fillId="8" borderId="18" xfId="0" applyNumberFormat="1" applyFont="1" applyFill="1" applyBorder="1" applyAlignment="1" applyProtection="1">
      <alignment horizontal="right" vertical="center" wrapText="1"/>
    </xf>
    <xf numFmtId="0" fontId="3" fillId="6" borderId="37" xfId="1" applyFont="1" applyFill="1" applyBorder="1" applyAlignment="1" applyProtection="1">
      <alignment horizontal="center" vertical="center"/>
    </xf>
    <xf numFmtId="0" fontId="3" fillId="6" borderId="38" xfId="1" applyFont="1" applyFill="1" applyBorder="1" applyAlignment="1" applyProtection="1">
      <alignment horizontal="center" vertical="center"/>
    </xf>
    <xf numFmtId="0" fontId="3" fillId="6" borderId="33" xfId="1" applyFont="1" applyFill="1" applyBorder="1" applyAlignment="1" applyProtection="1">
      <alignment horizontal="center" vertical="center"/>
    </xf>
    <xf numFmtId="0" fontId="3" fillId="6" borderId="32" xfId="1" applyFont="1" applyFill="1" applyBorder="1" applyAlignment="1" applyProtection="1">
      <alignment horizontal="center" vertical="center"/>
    </xf>
    <xf numFmtId="0" fontId="12" fillId="5" borderId="0" xfId="1" applyFont="1" applyFill="1" applyBorder="1" applyAlignment="1" applyProtection="1">
      <alignment vertical="center"/>
      <protection hidden="1"/>
    </xf>
    <xf numFmtId="4" fontId="2" fillId="3" borderId="10" xfId="2" applyNumberFormat="1" applyFont="1" applyFill="1" applyBorder="1" applyAlignment="1" applyProtection="1">
      <alignment horizontal="right" vertical="center"/>
      <protection locked="0"/>
    </xf>
    <xf numFmtId="4" fontId="2" fillId="3" borderId="10" xfId="2" applyNumberFormat="1" applyFont="1" applyFill="1" applyBorder="1" applyAlignment="1" applyProtection="1">
      <alignment horizontal="right" vertical="center"/>
    </xf>
    <xf numFmtId="43" fontId="2" fillId="3" borderId="15" xfId="4" applyFont="1" applyFill="1" applyBorder="1" applyAlignment="1" applyProtection="1">
      <alignment vertical="center"/>
    </xf>
    <xf numFmtId="4" fontId="2" fillId="3" borderId="15" xfId="2" applyNumberFormat="1" applyFont="1" applyFill="1" applyBorder="1" applyAlignment="1" applyProtection="1">
      <alignment vertical="center"/>
    </xf>
    <xf numFmtId="0" fontId="15" fillId="7" borderId="0" xfId="0" applyFont="1" applyFill="1" applyProtection="1">
      <protection hidden="1"/>
    </xf>
    <xf numFmtId="0" fontId="17" fillId="5" borderId="0" xfId="0" applyFont="1" applyFill="1" applyProtection="1">
      <protection hidden="1"/>
    </xf>
    <xf numFmtId="0" fontId="13" fillId="5" borderId="0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Alignment="1" applyProtection="1">
      <alignment vertical="center"/>
      <protection hidden="1"/>
    </xf>
    <xf numFmtId="0" fontId="1" fillId="4" borderId="1" xfId="1" applyFont="1" applyFill="1" applyBorder="1" applyProtection="1">
      <protection hidden="1"/>
    </xf>
    <xf numFmtId="0" fontId="1" fillId="4" borderId="2" xfId="1" applyFont="1" applyFill="1" applyBorder="1" applyProtection="1">
      <protection hidden="1"/>
    </xf>
    <xf numFmtId="0" fontId="1" fillId="4" borderId="2" xfId="1" applyFont="1" applyFill="1" applyBorder="1" applyAlignment="1" applyProtection="1">
      <alignment horizontal="left" vertical="center"/>
      <protection hidden="1"/>
    </xf>
    <xf numFmtId="0" fontId="1" fillId="4" borderId="3" xfId="1" applyFont="1" applyFill="1" applyBorder="1" applyAlignment="1" applyProtection="1">
      <alignment horizontal="left" vertical="center"/>
      <protection hidden="1"/>
    </xf>
    <xf numFmtId="4" fontId="2" fillId="3" borderId="15" xfId="2" applyNumberFormat="1" applyFont="1" applyFill="1" applyBorder="1" applyAlignment="1" applyProtection="1">
      <alignment horizontal="right" vertical="center"/>
    </xf>
    <xf numFmtId="4" fontId="6" fillId="6" borderId="48" xfId="0" applyNumberFormat="1" applyFont="1" applyFill="1" applyBorder="1" applyAlignment="1" applyProtection="1">
      <alignment horizontal="right" vertical="center" wrapText="1"/>
      <protection locked="0"/>
    </xf>
    <xf numFmtId="0" fontId="7" fillId="0" borderId="0" xfId="0" applyFont="1" applyFill="1" applyProtection="1">
      <protection hidden="1"/>
    </xf>
    <xf numFmtId="0" fontId="1" fillId="6" borderId="4" xfId="1" applyFont="1" applyFill="1" applyBorder="1" applyAlignment="1" applyProtection="1">
      <alignment horizontal="left" vertical="center"/>
      <protection hidden="1"/>
    </xf>
    <xf numFmtId="0" fontId="7" fillId="5" borderId="0" xfId="0" applyFont="1" applyFill="1" applyAlignment="1" applyProtection="1">
      <alignment wrapText="1"/>
      <protection hidden="1"/>
    </xf>
    <xf numFmtId="0" fontId="14" fillId="6" borderId="0" xfId="0" applyFont="1" applyFill="1" applyBorder="1" applyAlignment="1" applyProtection="1">
      <alignment horizontal="left" vertical="center" wrapText="1"/>
      <protection hidden="1"/>
    </xf>
    <xf numFmtId="0" fontId="12" fillId="6" borderId="0" xfId="1" applyFont="1" applyFill="1" applyBorder="1" applyAlignment="1" applyProtection="1">
      <alignment horizontal="left" vertical="center" wrapText="1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0" fontId="10" fillId="5" borderId="0" xfId="0" applyFont="1" applyFill="1" applyAlignment="1" applyProtection="1">
      <alignment vertical="center"/>
      <protection hidden="1"/>
    </xf>
    <xf numFmtId="0" fontId="6" fillId="6" borderId="48" xfId="0" applyFont="1" applyFill="1" applyBorder="1" applyAlignment="1" applyProtection="1">
      <alignment horizontal="center" vertical="center" wrapText="1"/>
      <protection hidden="1"/>
    </xf>
    <xf numFmtId="0" fontId="3" fillId="6" borderId="18" xfId="1" applyFont="1" applyFill="1" applyBorder="1" applyAlignment="1" applyProtection="1">
      <alignment horizontal="center" vertical="center" wrapText="1"/>
      <protection hidden="1"/>
    </xf>
    <xf numFmtId="0" fontId="1" fillId="2" borderId="18" xfId="1" applyFont="1" applyFill="1" applyBorder="1" applyAlignment="1" applyProtection="1">
      <alignment horizontal="center" vertical="center" wrapText="1"/>
      <protection hidden="1"/>
    </xf>
    <xf numFmtId="4" fontId="1" fillId="8" borderId="13" xfId="2" applyNumberFormat="1" applyFont="1" applyFill="1" applyBorder="1" applyAlignment="1" applyProtection="1">
      <alignment horizontal="right" vertical="center"/>
    </xf>
    <xf numFmtId="4" fontId="1" fillId="8" borderId="18" xfId="2" applyNumberFormat="1" applyFont="1" applyFill="1" applyBorder="1" applyAlignment="1" applyProtection="1">
      <alignment horizontal="right" vertical="center"/>
    </xf>
    <xf numFmtId="4" fontId="1" fillId="6" borderId="11" xfId="2" applyNumberFormat="1" applyFont="1" applyFill="1" applyBorder="1" applyAlignment="1" applyProtection="1">
      <alignment horizontal="right" vertical="center"/>
      <protection locked="0"/>
    </xf>
    <xf numFmtId="0" fontId="12" fillId="6" borderId="0" xfId="1" applyFont="1" applyFill="1" applyBorder="1" applyAlignment="1" applyProtection="1">
      <alignment horizontal="left" vertical="center" wrapText="1"/>
      <protection hidden="1"/>
    </xf>
    <xf numFmtId="0" fontId="16" fillId="5" borderId="4" xfId="1" applyFont="1" applyFill="1" applyBorder="1" applyAlignment="1" applyProtection="1">
      <alignment horizontal="left" vertical="center"/>
      <protection hidden="1"/>
    </xf>
    <xf numFmtId="0" fontId="1" fillId="5" borderId="4" xfId="1" applyFont="1" applyFill="1" applyBorder="1" applyAlignment="1" applyProtection="1">
      <alignment horizontal="left" vertical="center"/>
      <protection hidden="1"/>
    </xf>
    <xf numFmtId="0" fontId="1" fillId="5" borderId="17" xfId="1" applyFont="1" applyFill="1" applyBorder="1" applyAlignment="1" applyProtection="1">
      <alignment horizontal="left" vertical="center"/>
      <protection hidden="1"/>
    </xf>
    <xf numFmtId="0" fontId="12" fillId="6" borderId="0" xfId="1" applyFont="1" applyFill="1" applyBorder="1" applyAlignment="1" applyProtection="1">
      <alignment horizontal="left" vertical="center"/>
      <protection hidden="1"/>
    </xf>
    <xf numFmtId="0" fontId="2" fillId="3" borderId="4" xfId="1" applyFont="1" applyFill="1" applyBorder="1" applyAlignment="1" applyProtection="1">
      <alignment horizontal="right" vertical="center"/>
    </xf>
    <xf numFmtId="0" fontId="16" fillId="5" borderId="5" xfId="1" applyFont="1" applyFill="1" applyBorder="1" applyAlignment="1" applyProtection="1">
      <alignment horizontal="left" vertical="center"/>
      <protection hidden="1"/>
    </xf>
    <xf numFmtId="0" fontId="1" fillId="5" borderId="4" xfId="1" applyFont="1" applyFill="1" applyBorder="1" applyAlignment="1" applyProtection="1">
      <alignment horizontal="left" vertical="center"/>
      <protection hidden="1"/>
    </xf>
    <xf numFmtId="0" fontId="1" fillId="5" borderId="17" xfId="1" applyFont="1" applyFill="1" applyBorder="1" applyAlignment="1" applyProtection="1">
      <alignment horizontal="left" vertical="center"/>
      <protection hidden="1"/>
    </xf>
    <xf numFmtId="0" fontId="3" fillId="6" borderId="32" xfId="1" applyFont="1" applyFill="1" applyBorder="1" applyAlignment="1" applyProtection="1">
      <alignment horizontal="center" vertical="center"/>
      <protection hidden="1"/>
    </xf>
    <xf numFmtId="0" fontId="3" fillId="6" borderId="39" xfId="1" applyFont="1" applyFill="1" applyBorder="1" applyAlignment="1" applyProtection="1">
      <alignment horizontal="center" vertical="center"/>
      <protection hidden="1"/>
    </xf>
    <xf numFmtId="0" fontId="2" fillId="3" borderId="9" xfId="1" applyFont="1" applyFill="1" applyBorder="1" applyAlignment="1" applyProtection="1">
      <alignment horizontal="right" vertical="center"/>
      <protection hidden="1"/>
    </xf>
    <xf numFmtId="0" fontId="2" fillId="3" borderId="10" xfId="1" applyFont="1" applyFill="1" applyBorder="1" applyAlignment="1" applyProtection="1">
      <alignment horizontal="right" vertical="center"/>
      <protection hidden="1"/>
    </xf>
    <xf numFmtId="0" fontId="2" fillId="3" borderId="15" xfId="1" applyFont="1" applyFill="1" applyBorder="1" applyAlignment="1" applyProtection="1">
      <alignment horizontal="right" vertical="center"/>
      <protection hidden="1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17" xfId="1" applyFont="1" applyFill="1" applyBorder="1" applyAlignment="1" applyProtection="1">
      <alignment horizontal="right" vertical="center"/>
      <protection hidden="1"/>
    </xf>
    <xf numFmtId="0" fontId="3" fillId="6" borderId="32" xfId="1" applyFont="1" applyFill="1" applyBorder="1" applyAlignment="1" applyProtection="1">
      <alignment horizontal="center" vertical="center" wrapText="1"/>
      <protection hidden="1"/>
    </xf>
    <xf numFmtId="0" fontId="3" fillId="6" borderId="49" xfId="1" applyFont="1" applyFill="1" applyBorder="1" applyAlignment="1" applyProtection="1">
      <alignment horizontal="center" vertical="center" wrapText="1"/>
      <protection hidden="1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center" vertical="center"/>
      <protection locked="0"/>
    </xf>
    <xf numFmtId="0" fontId="2" fillId="2" borderId="3" xfId="1" applyFont="1" applyFill="1" applyBorder="1" applyAlignment="1" applyProtection="1">
      <alignment horizontal="center" vertical="center"/>
      <protection locked="0"/>
    </xf>
    <xf numFmtId="0" fontId="2" fillId="2" borderId="6" xfId="1" applyFont="1" applyFill="1" applyBorder="1" applyAlignment="1" applyProtection="1">
      <alignment horizontal="center" vertical="center"/>
      <protection locked="0"/>
    </xf>
    <xf numFmtId="0" fontId="2" fillId="2" borderId="0" xfId="1" applyFont="1" applyFill="1" applyBorder="1" applyAlignment="1" applyProtection="1">
      <alignment horizontal="center" vertical="center"/>
      <protection locked="0"/>
    </xf>
    <xf numFmtId="0" fontId="2" fillId="2" borderId="16" xfId="1" applyFont="1" applyFill="1" applyBorder="1" applyAlignment="1" applyProtection="1">
      <alignment horizontal="center" vertical="center"/>
      <protection locked="0"/>
    </xf>
    <xf numFmtId="0" fontId="2" fillId="2" borderId="9" xfId="1" applyFont="1" applyFill="1" applyBorder="1" applyAlignment="1" applyProtection="1">
      <alignment horizontal="center" vertical="center"/>
      <protection locked="0"/>
    </xf>
    <xf numFmtId="0" fontId="2" fillId="2" borderId="10" xfId="1" applyFont="1" applyFill="1" applyBorder="1" applyAlignment="1" applyProtection="1">
      <alignment horizontal="center" vertical="center"/>
      <protection locked="0"/>
    </xf>
    <xf numFmtId="0" fontId="2" fillId="2" borderId="15" xfId="1" applyFont="1" applyFill="1" applyBorder="1" applyAlignment="1" applyProtection="1">
      <alignment horizontal="center" vertical="center"/>
      <protection locked="0"/>
    </xf>
    <xf numFmtId="0" fontId="16" fillId="5" borderId="5" xfId="1" applyFont="1" applyFill="1" applyBorder="1" applyAlignment="1" applyProtection="1">
      <alignment horizontal="left" vertical="center"/>
      <protection hidden="1"/>
    </xf>
    <xf numFmtId="0" fontId="16" fillId="5" borderId="4" xfId="1" applyFont="1" applyFill="1" applyBorder="1" applyAlignment="1" applyProtection="1">
      <alignment horizontal="left" vertical="center"/>
      <protection hidden="1"/>
    </xf>
    <xf numFmtId="0" fontId="9" fillId="6" borderId="6" xfId="1" applyFont="1" applyFill="1" applyBorder="1" applyAlignment="1" applyProtection="1">
      <alignment horizontal="left" vertical="center"/>
      <protection hidden="1"/>
    </xf>
    <xf numFmtId="0" fontId="9" fillId="6" borderId="0" xfId="1" applyFont="1" applyFill="1" applyBorder="1" applyAlignment="1" applyProtection="1">
      <alignment horizontal="left" vertical="center"/>
      <protection hidden="1"/>
    </xf>
    <xf numFmtId="0" fontId="3" fillId="6" borderId="37" xfId="1" applyFont="1" applyFill="1" applyBorder="1" applyAlignment="1" applyProtection="1">
      <alignment horizontal="center" vertical="center"/>
      <protection hidden="1"/>
    </xf>
    <xf numFmtId="0" fontId="3" fillId="6" borderId="40" xfId="1" applyFont="1" applyFill="1" applyBorder="1" applyAlignment="1" applyProtection="1">
      <alignment horizontal="center" vertical="center"/>
      <protection hidden="1"/>
    </xf>
    <xf numFmtId="0" fontId="9" fillId="6" borderId="6" xfId="1" applyFont="1" applyFill="1" applyBorder="1" applyAlignment="1" applyProtection="1">
      <alignment horizontal="left" vertical="center" wrapText="1"/>
      <protection hidden="1"/>
    </xf>
    <xf numFmtId="0" fontId="9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38" xfId="1" applyFont="1" applyFill="1" applyBorder="1" applyAlignment="1" applyProtection="1">
      <alignment horizontal="center" vertical="center"/>
      <protection hidden="1"/>
    </xf>
    <xf numFmtId="0" fontId="3" fillId="6" borderId="41" xfId="1" applyFont="1" applyFill="1" applyBorder="1" applyAlignment="1" applyProtection="1">
      <alignment horizontal="center" vertical="center"/>
      <protection hidden="1"/>
    </xf>
    <xf numFmtId="0" fontId="3" fillId="6" borderId="45" xfId="1" applyFont="1" applyFill="1" applyBorder="1" applyAlignment="1" applyProtection="1">
      <alignment horizontal="center" vertical="center"/>
      <protection hidden="1"/>
    </xf>
    <xf numFmtId="0" fontId="3" fillId="6" borderId="46" xfId="1" applyFont="1" applyFill="1" applyBorder="1" applyAlignment="1" applyProtection="1">
      <alignment horizontal="center" vertical="center"/>
      <protection hidden="1"/>
    </xf>
    <xf numFmtId="164" fontId="1" fillId="5" borderId="31" xfId="0" applyNumberFormat="1" applyFont="1" applyFill="1" applyBorder="1" applyAlignment="1" applyProtection="1">
      <alignment horizontal="center" vertical="center"/>
      <protection locked="0"/>
    </xf>
    <xf numFmtId="164" fontId="1" fillId="5" borderId="29" xfId="0" applyNumberFormat="1" applyFont="1" applyFill="1" applyBorder="1" applyAlignment="1" applyProtection="1">
      <alignment horizontal="center" vertical="center"/>
      <protection locked="0"/>
    </xf>
    <xf numFmtId="164" fontId="1" fillId="5" borderId="35" xfId="0" applyNumberFormat="1" applyFont="1" applyFill="1" applyBorder="1" applyAlignment="1" applyProtection="1">
      <alignment horizontal="center" vertical="center"/>
      <protection locked="0"/>
    </xf>
    <xf numFmtId="0" fontId="12" fillId="6" borderId="31" xfId="1" applyFont="1" applyFill="1" applyBorder="1" applyAlignment="1" applyProtection="1">
      <alignment horizontal="center" vertical="justify"/>
      <protection locked="0"/>
    </xf>
    <xf numFmtId="0" fontId="12" fillId="6" borderId="29" xfId="1" applyFont="1" applyFill="1" applyBorder="1" applyAlignment="1" applyProtection="1">
      <alignment horizontal="center" vertical="justify"/>
      <protection locked="0"/>
    </xf>
    <xf numFmtId="0" fontId="12" fillId="6" borderId="35" xfId="1" applyFont="1" applyFill="1" applyBorder="1" applyAlignment="1" applyProtection="1">
      <alignment horizontal="center" vertical="justify"/>
      <protection locked="0"/>
    </xf>
    <xf numFmtId="0" fontId="12" fillId="6" borderId="2" xfId="1" applyFont="1" applyFill="1" applyBorder="1" applyAlignment="1" applyProtection="1">
      <alignment horizontal="left" vertical="center" wrapText="1"/>
      <protection hidden="1"/>
    </xf>
    <xf numFmtId="0" fontId="14" fillId="6" borderId="0" xfId="0" applyFont="1" applyFill="1" applyBorder="1" applyAlignment="1" applyProtection="1">
      <alignment horizontal="left" vertical="center" wrapText="1"/>
      <protection hidden="1"/>
    </xf>
    <xf numFmtId="0" fontId="12" fillId="6" borderId="0" xfId="1" applyFont="1" applyFill="1" applyBorder="1" applyAlignment="1" applyProtection="1">
      <alignment horizontal="left" vertical="center" wrapText="1"/>
      <protection hidden="1"/>
    </xf>
    <xf numFmtId="0" fontId="5" fillId="6" borderId="9" xfId="1" applyFont="1" applyFill="1" applyBorder="1" applyAlignment="1" applyProtection="1">
      <alignment horizontal="center"/>
    </xf>
    <xf numFmtId="0" fontId="5" fillId="6" borderId="10" xfId="1" applyFont="1" applyFill="1" applyBorder="1" applyAlignment="1" applyProtection="1">
      <alignment horizontal="center"/>
    </xf>
    <xf numFmtId="0" fontId="5" fillId="6" borderId="15" xfId="1" applyFont="1" applyFill="1" applyBorder="1" applyAlignment="1" applyProtection="1">
      <alignment horizontal="center"/>
    </xf>
    <xf numFmtId="0" fontId="9" fillId="6" borderId="7" xfId="1" applyFont="1" applyFill="1" applyBorder="1" applyAlignment="1" applyProtection="1">
      <alignment horizontal="left" vertical="center" wrapText="1"/>
      <protection hidden="1"/>
    </xf>
    <xf numFmtId="0" fontId="9" fillId="6" borderId="24" xfId="1" applyFont="1" applyFill="1" applyBorder="1" applyAlignment="1" applyProtection="1">
      <alignment horizontal="left" vertical="center" wrapText="1"/>
      <protection hidden="1"/>
    </xf>
    <xf numFmtId="0" fontId="12" fillId="6" borderId="31" xfId="1" applyFont="1" applyFill="1" applyBorder="1" applyAlignment="1" applyProtection="1">
      <alignment horizontal="center" vertical="center"/>
      <protection locked="0"/>
    </xf>
    <xf numFmtId="0" fontId="12" fillId="6" borderId="29" xfId="1" applyFont="1" applyFill="1" applyBorder="1" applyAlignment="1" applyProtection="1">
      <alignment horizontal="center" vertical="center"/>
      <protection locked="0"/>
    </xf>
    <xf numFmtId="0" fontId="12" fillId="6" borderId="35" xfId="1" applyFont="1" applyFill="1" applyBorder="1" applyAlignment="1" applyProtection="1">
      <alignment horizontal="center" vertical="center"/>
      <protection locked="0"/>
    </xf>
    <xf numFmtId="0" fontId="12" fillId="6" borderId="33" xfId="1" applyFont="1" applyFill="1" applyBorder="1" applyAlignment="1" applyProtection="1">
      <alignment horizontal="center" vertical="center" wrapText="1"/>
      <protection locked="0"/>
    </xf>
    <xf numFmtId="0" fontId="12" fillId="6" borderId="2" xfId="1" applyFont="1" applyFill="1" applyBorder="1" applyAlignment="1" applyProtection="1">
      <alignment horizontal="center" vertical="center" wrapText="1"/>
      <protection locked="0"/>
    </xf>
    <xf numFmtId="0" fontId="12" fillId="6" borderId="3" xfId="1" applyFont="1" applyFill="1" applyBorder="1" applyAlignment="1" applyProtection="1">
      <alignment horizontal="center" vertical="center" wrapText="1"/>
      <protection locked="0"/>
    </xf>
    <xf numFmtId="0" fontId="12" fillId="6" borderId="23" xfId="1" applyFont="1" applyFill="1" applyBorder="1" applyAlignment="1" applyProtection="1">
      <alignment horizontal="center" vertical="center" wrapText="1"/>
      <protection locked="0"/>
    </xf>
    <xf numFmtId="0" fontId="12" fillId="6" borderId="8" xfId="1" applyFont="1" applyFill="1" applyBorder="1" applyAlignment="1" applyProtection="1">
      <alignment horizontal="center" vertical="center" wrapText="1"/>
      <protection locked="0"/>
    </xf>
    <xf numFmtId="0" fontId="12" fillId="6" borderId="34" xfId="1" applyFont="1" applyFill="1" applyBorder="1" applyAlignment="1" applyProtection="1">
      <alignment horizontal="center" vertical="center" wrapText="1"/>
      <protection locked="0"/>
    </xf>
    <xf numFmtId="0" fontId="13" fillId="6" borderId="6" xfId="1" applyFont="1" applyFill="1" applyBorder="1" applyAlignment="1" applyProtection="1">
      <alignment horizontal="left" vertical="center"/>
      <protection hidden="1"/>
    </xf>
    <xf numFmtId="0" fontId="13" fillId="6" borderId="0" xfId="1" applyFont="1" applyFill="1" applyBorder="1" applyAlignment="1" applyProtection="1">
      <alignment horizontal="left" vertical="center"/>
      <protection hidden="1"/>
    </xf>
    <xf numFmtId="0" fontId="13" fillId="6" borderId="6" xfId="1" applyFont="1" applyFill="1" applyBorder="1" applyAlignment="1" applyProtection="1">
      <alignment horizontal="left" vertical="center" wrapText="1"/>
      <protection hidden="1"/>
    </xf>
    <xf numFmtId="0" fontId="13" fillId="6" borderId="0" xfId="1" applyFont="1" applyFill="1" applyBorder="1" applyAlignment="1" applyProtection="1">
      <alignment horizontal="left" vertical="center" wrapText="1"/>
      <protection hidden="1"/>
    </xf>
    <xf numFmtId="0" fontId="3" fillId="6" borderId="9" xfId="1" applyFont="1" applyFill="1" applyBorder="1" applyAlignment="1" applyProtection="1">
      <alignment horizontal="center"/>
    </xf>
    <xf numFmtId="0" fontId="3" fillId="6" borderId="10" xfId="1" applyFont="1" applyFill="1" applyBorder="1" applyAlignment="1" applyProtection="1">
      <alignment horizontal="center"/>
    </xf>
    <xf numFmtId="0" fontId="3" fillId="6" borderId="15" xfId="1" applyFont="1" applyFill="1" applyBorder="1" applyAlignment="1" applyProtection="1">
      <alignment horizontal="center"/>
    </xf>
    <xf numFmtId="0" fontId="13" fillId="6" borderId="7" xfId="1" applyFont="1" applyFill="1" applyBorder="1" applyAlignment="1" applyProtection="1">
      <alignment horizontal="left" vertical="center" wrapText="1"/>
      <protection hidden="1"/>
    </xf>
    <xf numFmtId="0" fontId="13" fillId="6" borderId="24" xfId="1" applyFont="1" applyFill="1" applyBorder="1" applyAlignment="1" applyProtection="1">
      <alignment horizontal="left" vertical="center" wrapText="1"/>
      <protection hidden="1"/>
    </xf>
    <xf numFmtId="0" fontId="1" fillId="6" borderId="31" xfId="1" applyFont="1" applyFill="1" applyBorder="1" applyAlignment="1" applyProtection="1">
      <alignment horizontal="center" vertical="center"/>
      <protection locked="0"/>
    </xf>
    <xf numFmtId="0" fontId="1" fillId="6" borderId="29" xfId="1" applyFont="1" applyFill="1" applyBorder="1" applyAlignment="1" applyProtection="1">
      <alignment horizontal="center" vertical="center"/>
      <protection locked="0"/>
    </xf>
    <xf numFmtId="0" fontId="1" fillId="6" borderId="35" xfId="1" applyFont="1" applyFill="1" applyBorder="1" applyAlignment="1" applyProtection="1">
      <alignment horizontal="center" vertical="center"/>
      <protection locked="0"/>
    </xf>
    <xf numFmtId="0" fontId="1" fillId="6" borderId="31" xfId="1" applyFont="1" applyFill="1" applyBorder="1" applyAlignment="1" applyProtection="1">
      <alignment horizontal="center" vertical="justify"/>
      <protection locked="0"/>
    </xf>
    <xf numFmtId="0" fontId="1" fillId="6" borderId="29" xfId="1" applyFont="1" applyFill="1" applyBorder="1" applyAlignment="1" applyProtection="1">
      <alignment horizontal="center" vertical="justify"/>
      <protection locked="0"/>
    </xf>
    <xf numFmtId="0" fontId="1" fillId="6" borderId="35" xfId="1" applyFont="1" applyFill="1" applyBorder="1" applyAlignment="1" applyProtection="1">
      <alignment horizontal="center" vertical="justify"/>
      <protection locked="0"/>
    </xf>
    <xf numFmtId="0" fontId="1" fillId="6" borderId="33" xfId="1" applyFont="1" applyFill="1" applyBorder="1" applyAlignment="1" applyProtection="1">
      <alignment horizontal="center" vertical="center" wrapText="1"/>
      <protection locked="0"/>
    </xf>
    <xf numFmtId="0" fontId="1" fillId="6" borderId="2" xfId="1" applyFont="1" applyFill="1" applyBorder="1" applyAlignment="1" applyProtection="1">
      <alignment horizontal="center" vertical="center" wrapText="1"/>
      <protection locked="0"/>
    </xf>
    <xf numFmtId="0" fontId="1" fillId="6" borderId="3" xfId="1" applyFont="1" applyFill="1" applyBorder="1" applyAlignment="1" applyProtection="1">
      <alignment horizontal="center" vertical="center" wrapText="1"/>
      <protection locked="0"/>
    </xf>
    <xf numFmtId="0" fontId="1" fillId="6" borderId="23" xfId="1" applyFont="1" applyFill="1" applyBorder="1" applyAlignment="1" applyProtection="1">
      <alignment horizontal="center" vertical="center" wrapText="1"/>
      <protection locked="0"/>
    </xf>
    <xf numFmtId="0" fontId="1" fillId="6" borderId="8" xfId="1" applyFont="1" applyFill="1" applyBorder="1" applyAlignment="1" applyProtection="1">
      <alignment horizontal="center" vertical="center" wrapText="1"/>
      <protection locked="0"/>
    </xf>
    <xf numFmtId="0" fontId="1" fillId="6" borderId="34" xfId="1" applyFont="1" applyFill="1" applyBorder="1" applyAlignment="1" applyProtection="1">
      <alignment horizontal="center" vertical="center" wrapText="1"/>
      <protection locked="0"/>
    </xf>
    <xf numFmtId="0" fontId="3" fillId="6" borderId="7" xfId="1" applyFont="1" applyFill="1" applyBorder="1" applyAlignment="1" applyProtection="1">
      <alignment horizontal="center" vertical="center"/>
      <protection hidden="1"/>
    </xf>
    <xf numFmtId="0" fontId="3" fillId="6" borderId="14" xfId="1" applyFont="1" applyFill="1" applyBorder="1" applyAlignment="1" applyProtection="1">
      <alignment horizontal="center" vertical="center"/>
      <protection hidden="1"/>
    </xf>
    <xf numFmtId="0" fontId="3" fillId="6" borderId="13" xfId="1" applyFont="1" applyFill="1" applyBorder="1" applyAlignment="1" applyProtection="1">
      <alignment horizontal="center" vertical="center"/>
      <protection hidden="1"/>
    </xf>
    <xf numFmtId="0" fontId="3" fillId="6" borderId="11" xfId="1" applyFont="1" applyFill="1" applyBorder="1" applyAlignment="1" applyProtection="1">
      <alignment horizontal="center" vertical="center"/>
      <protection hidden="1"/>
    </xf>
    <xf numFmtId="0" fontId="1" fillId="6" borderId="4" xfId="1" quotePrefix="1" applyNumberFormat="1" applyFont="1" applyFill="1" applyBorder="1" applyAlignment="1" applyProtection="1">
      <alignment horizontal="center" vertical="center"/>
      <protection hidden="1"/>
    </xf>
    <xf numFmtId="0" fontId="1" fillId="6" borderId="17" xfId="1" quotePrefix="1" applyNumberFormat="1" applyFont="1" applyFill="1" applyBorder="1" applyAlignment="1" applyProtection="1">
      <alignment horizontal="center" vertical="center"/>
      <protection hidden="1"/>
    </xf>
    <xf numFmtId="0" fontId="1" fillId="6" borderId="4" xfId="1" applyNumberFormat="1" applyFont="1" applyFill="1" applyBorder="1" applyAlignment="1" applyProtection="1">
      <alignment horizontal="center" vertical="center"/>
      <protection hidden="1"/>
    </xf>
    <xf numFmtId="0" fontId="1" fillId="6" borderId="17" xfId="1" applyNumberFormat="1" applyFont="1" applyFill="1" applyBorder="1" applyAlignment="1" applyProtection="1">
      <alignment horizontal="center" vertical="center"/>
      <protection hidden="1"/>
    </xf>
    <xf numFmtId="0" fontId="12" fillId="6" borderId="2" xfId="1" applyFont="1" applyFill="1" applyBorder="1" applyAlignment="1" applyProtection="1">
      <alignment horizontal="left" vertical="center"/>
      <protection hidden="1"/>
    </xf>
    <xf numFmtId="0" fontId="12" fillId="6" borderId="0" xfId="1" applyFont="1" applyFill="1" applyBorder="1" applyAlignment="1" applyProtection="1">
      <alignment horizontal="left" vertical="center"/>
      <protection hidden="1"/>
    </xf>
    <xf numFmtId="0" fontId="3" fillId="6" borderId="25" xfId="1" applyFont="1" applyFill="1" applyBorder="1" applyAlignment="1" applyProtection="1">
      <alignment horizontal="center" vertical="center"/>
      <protection hidden="1"/>
    </xf>
    <xf numFmtId="0" fontId="3" fillId="6" borderId="44" xfId="1" applyFont="1" applyFill="1" applyBorder="1" applyAlignment="1" applyProtection="1">
      <alignment horizontal="center" vertical="center"/>
      <protection hidden="1"/>
    </xf>
    <xf numFmtId="0" fontId="13" fillId="6" borderId="11" xfId="1" applyFont="1" applyFill="1" applyBorder="1" applyAlignment="1" applyProtection="1">
      <alignment horizontal="center" vertical="center"/>
      <protection locked="0"/>
    </xf>
    <xf numFmtId="0" fontId="13" fillId="6" borderId="44" xfId="1" applyFont="1" applyFill="1" applyBorder="1" applyAlignment="1" applyProtection="1">
      <alignment horizontal="center" vertical="center"/>
      <protection locked="0"/>
    </xf>
    <xf numFmtId="0" fontId="16" fillId="6" borderId="5" xfId="1" applyFont="1" applyFill="1" applyBorder="1" applyAlignment="1" applyProtection="1">
      <alignment horizontal="left" vertical="center"/>
    </xf>
    <xf numFmtId="0" fontId="16" fillId="6" borderId="4" xfId="1" applyFont="1" applyFill="1" applyBorder="1" applyAlignment="1" applyProtection="1">
      <alignment horizontal="left" vertical="center"/>
    </xf>
    <xf numFmtId="0" fontId="1" fillId="6" borderId="4" xfId="1" applyFont="1" applyFill="1" applyBorder="1" applyAlignment="1" applyProtection="1">
      <alignment horizontal="center" vertical="center"/>
      <protection locked="0"/>
    </xf>
    <xf numFmtId="0" fontId="1" fillId="6" borderId="17" xfId="1" applyFont="1" applyFill="1" applyBorder="1" applyAlignment="1" applyProtection="1">
      <alignment horizontal="center" vertical="center"/>
      <protection locked="0"/>
    </xf>
    <xf numFmtId="0" fontId="2" fillId="3" borderId="5" xfId="1" applyFont="1" applyFill="1" applyBorder="1" applyAlignment="1" applyProtection="1">
      <alignment horizontal="right" vertical="center"/>
    </xf>
    <xf numFmtId="0" fontId="2" fillId="3" borderId="4" xfId="1" applyFont="1" applyFill="1" applyBorder="1" applyAlignment="1" applyProtection="1">
      <alignment horizontal="right" vertical="center"/>
    </xf>
    <xf numFmtId="4" fontId="2" fillId="3" borderId="5" xfId="2" applyNumberFormat="1" applyFont="1" applyFill="1" applyBorder="1" applyAlignment="1" applyProtection="1">
      <alignment horizontal="right" vertical="center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17" xfId="2" applyNumberFormat="1" applyFont="1" applyFill="1" applyBorder="1" applyAlignment="1" applyProtection="1">
      <alignment horizontal="right" vertical="center"/>
    </xf>
    <xf numFmtId="0" fontId="3" fillId="6" borderId="1" xfId="1" applyFont="1" applyFill="1" applyBorder="1" applyAlignment="1" applyProtection="1">
      <alignment horizontal="center" vertical="center"/>
    </xf>
    <xf numFmtId="0" fontId="3" fillId="6" borderId="2" xfId="1" applyFont="1" applyFill="1" applyBorder="1" applyAlignment="1" applyProtection="1">
      <alignment horizontal="center" vertical="center"/>
    </xf>
    <xf numFmtId="0" fontId="3" fillId="6" borderId="3" xfId="1" applyFont="1" applyFill="1" applyBorder="1" applyAlignment="1" applyProtection="1">
      <alignment horizontal="center" vertical="center"/>
    </xf>
    <xf numFmtId="0" fontId="1" fillId="6" borderId="4" xfId="1" applyFont="1" applyFill="1" applyBorder="1" applyAlignment="1" applyProtection="1">
      <alignment horizontal="left" vertical="center"/>
      <protection hidden="1"/>
    </xf>
    <xf numFmtId="0" fontId="6" fillId="6" borderId="45" xfId="0" applyFont="1" applyFill="1" applyBorder="1" applyAlignment="1" applyProtection="1">
      <alignment horizontal="center" vertical="center" wrapText="1"/>
      <protection hidden="1"/>
    </xf>
    <xf numFmtId="0" fontId="6" fillId="6" borderId="46" xfId="0" applyFont="1" applyFill="1" applyBorder="1" applyAlignment="1" applyProtection="1">
      <alignment horizontal="center" vertical="center" wrapText="1"/>
      <protection hidden="1"/>
    </xf>
    <xf numFmtId="0" fontId="6" fillId="6" borderId="47" xfId="0" applyFont="1" applyFill="1" applyBorder="1" applyAlignment="1" applyProtection="1">
      <alignment horizontal="center" vertical="center" wrapText="1"/>
      <protection hidden="1"/>
    </xf>
    <xf numFmtId="0" fontId="6" fillId="6" borderId="32" xfId="0" applyFont="1" applyFill="1" applyBorder="1" applyAlignment="1" applyProtection="1">
      <alignment horizontal="center" vertical="center" wrapText="1"/>
      <protection hidden="1"/>
    </xf>
    <xf numFmtId="0" fontId="6" fillId="6" borderId="39" xfId="0" applyFont="1" applyFill="1" applyBorder="1" applyAlignment="1" applyProtection="1">
      <alignment horizontal="center" vertical="center" wrapText="1"/>
      <protection hidden="1"/>
    </xf>
    <xf numFmtId="0" fontId="6" fillId="6" borderId="49" xfId="0" applyFont="1" applyFill="1" applyBorder="1" applyAlignment="1" applyProtection="1">
      <alignment horizontal="center" vertical="center" wrapText="1"/>
      <protection hidden="1"/>
    </xf>
    <xf numFmtId="0" fontId="1" fillId="6" borderId="37" xfId="1" applyFont="1" applyFill="1" applyBorder="1" applyAlignment="1" applyProtection="1">
      <alignment horizontal="center" vertical="center"/>
      <protection hidden="1"/>
    </xf>
    <xf numFmtId="0" fontId="1" fillId="6" borderId="40" xfId="1" applyFont="1" applyFill="1" applyBorder="1" applyAlignment="1" applyProtection="1">
      <alignment horizontal="center" vertical="center"/>
      <protection hidden="1"/>
    </xf>
    <xf numFmtId="0" fontId="1" fillId="6" borderId="36" xfId="1" applyFont="1" applyFill="1" applyBorder="1" applyAlignment="1" applyProtection="1">
      <alignment horizontal="center" vertical="center"/>
      <protection hidden="1"/>
    </xf>
    <xf numFmtId="0" fontId="6" fillId="6" borderId="38" xfId="0" applyFont="1" applyFill="1" applyBorder="1" applyAlignment="1" applyProtection="1">
      <alignment horizontal="center" vertical="center" wrapText="1"/>
      <protection hidden="1"/>
    </xf>
    <xf numFmtId="0" fontId="6" fillId="6" borderId="41" xfId="0" applyFont="1" applyFill="1" applyBorder="1" applyAlignment="1" applyProtection="1">
      <alignment horizontal="center" vertical="center" wrapText="1"/>
      <protection hidden="1"/>
    </xf>
    <xf numFmtId="0" fontId="6" fillId="6" borderId="43" xfId="0" applyFont="1" applyFill="1" applyBorder="1" applyAlignment="1" applyProtection="1">
      <alignment horizontal="center" vertical="center" wrapText="1"/>
      <protection hidden="1"/>
    </xf>
    <xf numFmtId="0" fontId="3" fillId="6" borderId="18" xfId="1" applyFont="1" applyFill="1" applyBorder="1" applyAlignment="1" applyProtection="1">
      <alignment horizontal="center" vertical="center" wrapText="1"/>
      <protection hidden="1"/>
    </xf>
    <xf numFmtId="0" fontId="3" fillId="6" borderId="18" xfId="1" applyFont="1" applyFill="1" applyBorder="1" applyAlignment="1" applyProtection="1">
      <alignment horizontal="center" vertical="center"/>
      <protection hidden="1"/>
    </xf>
  </cellXfs>
  <cellStyles count="6">
    <cellStyle name="Millares" xfId="4" builtinId="3"/>
    <cellStyle name="Millares 2" xfId="2"/>
    <cellStyle name="Moneda 2" xfId="5"/>
    <cellStyle name="Normal" xfId="0" builtinId="0"/>
    <cellStyle name="Normal 2" xfId="1"/>
    <cellStyle name="Porcentual" xfId="3" builtinId="5"/>
  </cellStyles>
  <dxfs count="1">
    <dxf>
      <font>
        <b/>
        <i/>
        <condense val="0"/>
        <extend val="0"/>
        <color indexed="1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447041</xdr:colOff>
      <xdr:row>29</xdr:row>
      <xdr:rowOff>33616</xdr:rowOff>
    </xdr:from>
    <xdr:ext cx="1541305" cy="571501"/>
    <xdr:pic>
      <xdr:nvPicPr>
        <xdr:cNvPr id="7" name="Imagen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1591291" y="6605866"/>
          <a:ext cx="1541305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217714</xdr:colOff>
      <xdr:row>59</xdr:row>
      <xdr:rowOff>84498</xdr:rowOff>
    </xdr:from>
    <xdr:ext cx="1885697" cy="643165"/>
    <xdr:pic>
      <xdr:nvPicPr>
        <xdr:cNvPr id="3" name="Imagen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9944420" y="12523027"/>
          <a:ext cx="1885697" cy="643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33"/>
  <sheetViews>
    <sheetView tabSelected="1" topLeftCell="B1" zoomScale="90" zoomScaleNormal="90" workbookViewId="0">
      <selection activeCell="I23" sqref="I23"/>
    </sheetView>
  </sheetViews>
  <sheetFormatPr baseColWidth="10" defaultRowHeight="12.75"/>
  <cols>
    <col min="1" max="1" width="7.140625" style="1" customWidth="1"/>
    <col min="2" max="2" width="16.28515625" style="1" customWidth="1"/>
    <col min="3" max="3" width="9.7109375" style="1" customWidth="1"/>
    <col min="4" max="4" width="11.140625" style="1" customWidth="1"/>
    <col min="5" max="5" width="18.5703125" style="1" customWidth="1"/>
    <col min="6" max="6" width="40.85546875" style="1" customWidth="1"/>
    <col min="7" max="7" width="39.5703125" style="1" customWidth="1"/>
    <col min="8" max="8" width="15.5703125" style="1" bestFit="1" customWidth="1"/>
    <col min="9" max="9" width="8.42578125" style="1" bestFit="1" customWidth="1"/>
    <col min="10" max="10" width="21.140625" style="1" hidden="1" customWidth="1"/>
    <col min="11" max="11" width="31" style="1" customWidth="1"/>
    <col min="12" max="16384" width="11.42578125" style="1"/>
  </cols>
  <sheetData>
    <row r="1" spans="2:11" ht="13.5" thickBot="1"/>
    <row r="2" spans="2:11" ht="15" customHeight="1">
      <c r="B2" s="115" t="s">
        <v>52</v>
      </c>
      <c r="C2" s="116"/>
      <c r="D2" s="116"/>
      <c r="E2" s="116"/>
      <c r="F2" s="116"/>
      <c r="G2" s="116"/>
      <c r="H2" s="116"/>
      <c r="I2" s="116"/>
      <c r="J2" s="116"/>
      <c r="K2" s="117"/>
    </row>
    <row r="3" spans="2:11" ht="15" customHeight="1">
      <c r="B3" s="118"/>
      <c r="C3" s="119"/>
      <c r="D3" s="119"/>
      <c r="E3" s="119"/>
      <c r="F3" s="119"/>
      <c r="G3" s="119"/>
      <c r="H3" s="119"/>
      <c r="I3" s="119"/>
      <c r="J3" s="119"/>
      <c r="K3" s="120"/>
    </row>
    <row r="4" spans="2:11" ht="15" customHeight="1" thickBot="1">
      <c r="B4" s="121"/>
      <c r="C4" s="122"/>
      <c r="D4" s="122"/>
      <c r="E4" s="122"/>
      <c r="F4" s="122"/>
      <c r="G4" s="122"/>
      <c r="H4" s="122"/>
      <c r="I4" s="122"/>
      <c r="J4" s="122"/>
      <c r="K4" s="123"/>
    </row>
    <row r="5" spans="2:11" ht="18.75" customHeight="1" thickBot="1">
      <c r="B5" s="126" t="s">
        <v>9</v>
      </c>
      <c r="C5" s="127"/>
      <c r="D5" s="142" t="s">
        <v>95</v>
      </c>
      <c r="E5" s="142"/>
      <c r="F5" s="142"/>
      <c r="G5" s="87"/>
      <c r="H5" s="145" t="s">
        <v>96</v>
      </c>
      <c r="I5" s="146"/>
      <c r="J5" s="146"/>
      <c r="K5" s="147"/>
    </row>
    <row r="6" spans="2:11" ht="30" customHeight="1">
      <c r="B6" s="126" t="s">
        <v>24</v>
      </c>
      <c r="C6" s="127"/>
      <c r="D6" s="143" t="str">
        <f>+'Completar SOFSE'!B6</f>
        <v>Por Compulsa Abreviada</v>
      </c>
      <c r="E6" s="143"/>
      <c r="F6" s="143"/>
      <c r="G6" s="86"/>
      <c r="H6" s="148" t="s">
        <v>8</v>
      </c>
      <c r="I6" s="153"/>
      <c r="J6" s="154"/>
      <c r="K6" s="155"/>
    </row>
    <row r="7" spans="2:11" ht="15.75" customHeight="1">
      <c r="B7" s="6" t="s">
        <v>20</v>
      </c>
      <c r="C7" s="7"/>
      <c r="D7" s="144" t="str">
        <f>+'Completar SOFSE'!B7</f>
        <v>EX-2019-93900963- -APN-SG#SOFSE</v>
      </c>
      <c r="E7" s="144"/>
      <c r="F7" s="144"/>
      <c r="G7" s="87"/>
      <c r="H7" s="149"/>
      <c r="I7" s="156"/>
      <c r="J7" s="157"/>
      <c r="K7" s="158"/>
    </row>
    <row r="8" spans="2:11" ht="15.75" customHeight="1">
      <c r="B8" s="130" t="s">
        <v>10</v>
      </c>
      <c r="C8" s="131"/>
      <c r="D8" s="144" t="str">
        <f>+'Completar SOFSE'!B8</f>
        <v>Adquisición de Repuestos para los Coches Motores Materfer 400-2</v>
      </c>
      <c r="E8" s="144"/>
      <c r="F8" s="144"/>
      <c r="G8" s="87"/>
      <c r="H8" s="8" t="s">
        <v>26</v>
      </c>
      <c r="I8" s="150"/>
      <c r="J8" s="151"/>
      <c r="K8" s="152"/>
    </row>
    <row r="9" spans="2:11" ht="16.5" customHeight="1">
      <c r="B9" s="130"/>
      <c r="C9" s="131"/>
      <c r="D9" s="144"/>
      <c r="E9" s="144"/>
      <c r="F9" s="144"/>
      <c r="G9" s="87"/>
      <c r="H9" s="9" t="s">
        <v>1</v>
      </c>
      <c r="I9" s="150"/>
      <c r="J9" s="151"/>
      <c r="K9" s="152"/>
    </row>
    <row r="10" spans="2:11" ht="16.5" customHeight="1">
      <c r="B10" s="130"/>
      <c r="C10" s="131"/>
      <c r="D10" s="144"/>
      <c r="E10" s="144"/>
      <c r="F10" s="144"/>
      <c r="G10" s="87"/>
      <c r="H10" s="9" t="s">
        <v>2</v>
      </c>
      <c r="I10" s="139"/>
      <c r="J10" s="140"/>
      <c r="K10" s="141"/>
    </row>
    <row r="11" spans="2:11" ht="15">
      <c r="B11" s="13"/>
      <c r="C11" s="14"/>
      <c r="D11" s="68"/>
      <c r="E11" s="14"/>
      <c r="F11" s="7"/>
      <c r="G11" s="7"/>
      <c r="H11" s="10" t="s">
        <v>5</v>
      </c>
      <c r="I11" s="136"/>
      <c r="J11" s="137"/>
      <c r="K11" s="138"/>
    </row>
    <row r="12" spans="2:11" ht="13.5" thickBot="1">
      <c r="B12" s="15"/>
      <c r="C12" s="16"/>
      <c r="D12" s="16"/>
      <c r="E12" s="17"/>
      <c r="F12" s="16"/>
      <c r="G12" s="16"/>
      <c r="H12" s="11"/>
      <c r="I12" s="18"/>
      <c r="J12" s="18"/>
      <c r="K12" s="12"/>
    </row>
    <row r="13" spans="2:11" ht="15" customHeight="1">
      <c r="B13" s="128" t="s">
        <v>49</v>
      </c>
      <c r="C13" s="132" t="s">
        <v>11</v>
      </c>
      <c r="D13" s="132" t="s">
        <v>3</v>
      </c>
      <c r="E13" s="134" t="s">
        <v>4</v>
      </c>
      <c r="F13" s="105" t="s">
        <v>29</v>
      </c>
      <c r="G13" s="113" t="s">
        <v>94</v>
      </c>
      <c r="H13" s="105" t="s">
        <v>30</v>
      </c>
      <c r="I13" s="105" t="s">
        <v>31</v>
      </c>
      <c r="J13" s="105" t="s">
        <v>32</v>
      </c>
      <c r="K13" s="105" t="s">
        <v>33</v>
      </c>
    </row>
    <row r="14" spans="2:11" ht="27.75" customHeight="1" thickBot="1">
      <c r="B14" s="129"/>
      <c r="C14" s="133"/>
      <c r="D14" s="133"/>
      <c r="E14" s="135"/>
      <c r="F14" s="106"/>
      <c r="G14" s="114"/>
      <c r="H14" s="106"/>
      <c r="I14" s="106"/>
      <c r="J14" s="106"/>
      <c r="K14" s="106"/>
    </row>
    <row r="15" spans="2:11" ht="15.75" customHeight="1" thickBot="1">
      <c r="B15" s="2">
        <f>+'Completar SOFSE'!A22</f>
        <v>1</v>
      </c>
      <c r="C15" s="3">
        <f>+'Completar SOFSE'!B22</f>
        <v>36</v>
      </c>
      <c r="D15" s="3" t="str">
        <f>+'Completar SOFSE'!C22</f>
        <v>C/U</v>
      </c>
      <c r="E15" s="3" t="str">
        <f>+'Completar SOFSE'!D22</f>
        <v>NUM96500000560N</v>
      </c>
      <c r="F15" s="4" t="str">
        <f>+'Completar SOFSE'!E22</f>
        <v>Palier Largo</v>
      </c>
      <c r="G15" s="90" t="str">
        <f>+'Completar SOFSE'!F22</f>
        <v>Ref. Fáb. 812787</v>
      </c>
      <c r="H15" s="82"/>
      <c r="I15" s="48"/>
      <c r="J15" s="43">
        <f t="shared" ref="J15:J20" si="0">+(C15*H15)*I15</f>
        <v>0</v>
      </c>
      <c r="K15" s="19">
        <f t="shared" ref="K15:K20" si="1">+C15*H15</f>
        <v>0</v>
      </c>
    </row>
    <row r="16" spans="2:11" ht="15.75" customHeight="1" thickBot="1">
      <c r="B16" s="2">
        <f>+'Completar SOFSE'!A23</f>
        <v>2</v>
      </c>
      <c r="C16" s="3">
        <f>+'Completar SOFSE'!B23</f>
        <v>36</v>
      </c>
      <c r="D16" s="3" t="str">
        <f>+'Completar SOFSE'!C23</f>
        <v>C/U</v>
      </c>
      <c r="E16" s="3" t="str">
        <f>+'Completar SOFSE'!D23</f>
        <v>NUM96500000610N</v>
      </c>
      <c r="F16" s="4" t="s">
        <v>92</v>
      </c>
      <c r="G16" s="90" t="str">
        <f>+'Completar SOFSE'!F23</f>
        <v>Ref. Fáb. 812788</v>
      </c>
      <c r="H16" s="82"/>
      <c r="I16" s="48"/>
      <c r="J16" s="43">
        <f t="shared" si="0"/>
        <v>0</v>
      </c>
      <c r="K16" s="19">
        <f t="shared" si="1"/>
        <v>0</v>
      </c>
    </row>
    <row r="17" spans="2:11" ht="15.75" customHeight="1" thickBot="1">
      <c r="B17" s="2">
        <f>+'Completar SOFSE'!A24</f>
        <v>3</v>
      </c>
      <c r="C17" s="3">
        <f>+'Completar SOFSE'!B24</f>
        <v>36</v>
      </c>
      <c r="D17" s="3" t="str">
        <f>+'Completar SOFSE'!C24</f>
        <v>C/U</v>
      </c>
      <c r="E17" s="3" t="str">
        <f>+'Completar SOFSE'!D24</f>
        <v>NUM96500000620N</v>
      </c>
      <c r="F17" s="4" t="s">
        <v>93</v>
      </c>
      <c r="G17" s="90" t="str">
        <f>+'Completar SOFSE'!F24</f>
        <v>Ref. Fáb. 1.74.216</v>
      </c>
      <c r="H17" s="82"/>
      <c r="I17" s="48"/>
      <c r="J17" s="43">
        <f t="shared" si="0"/>
        <v>0</v>
      </c>
      <c r="K17" s="19">
        <f t="shared" si="1"/>
        <v>0</v>
      </c>
    </row>
    <row r="18" spans="2:11" ht="15.75" customHeight="1" thickBot="1">
      <c r="B18" s="2">
        <f>+'Completar SOFSE'!A25</f>
        <v>4</v>
      </c>
      <c r="C18" s="3">
        <f>+'Completar SOFSE'!B25</f>
        <v>36</v>
      </c>
      <c r="D18" s="3" t="str">
        <f>+'Completar SOFSE'!C25</f>
        <v>C/U</v>
      </c>
      <c r="E18" s="3" t="str">
        <f>+'Completar SOFSE'!D25</f>
        <v>NUM9650000570N</v>
      </c>
      <c r="F18" s="4" t="str">
        <f>+'Completar SOFSE'!E25</f>
        <v>Palier corto</v>
      </c>
      <c r="G18" s="90" t="str">
        <f>+'Completar SOFSE'!F25</f>
        <v>Ref. Fáb. 812786</v>
      </c>
      <c r="H18" s="82"/>
      <c r="I18" s="48"/>
      <c r="J18" s="43">
        <f t="shared" si="0"/>
        <v>0</v>
      </c>
      <c r="K18" s="19">
        <f t="shared" si="1"/>
        <v>0</v>
      </c>
    </row>
    <row r="19" spans="2:11" ht="15.75" customHeight="1" thickBot="1">
      <c r="B19" s="2">
        <f>+'Completar SOFSE'!A26</f>
        <v>5</v>
      </c>
      <c r="C19" s="3">
        <f>+'Completar SOFSE'!B26</f>
        <v>36</v>
      </c>
      <c r="D19" s="3" t="str">
        <f>+'Completar SOFSE'!C26</f>
        <v>C/U</v>
      </c>
      <c r="E19" s="3" t="str">
        <f>+'Completar SOFSE'!D26</f>
        <v>NUM9650000580N</v>
      </c>
      <c r="F19" s="4" t="str">
        <f>+'Completar SOFSE'!E26</f>
        <v>Corona cónica recta Z=29</v>
      </c>
      <c r="G19" s="90" t="str">
        <f>+'Completar SOFSE'!F26</f>
        <v>Ref. Fáb. 812790</v>
      </c>
      <c r="H19" s="82"/>
      <c r="I19" s="48"/>
      <c r="J19" s="43">
        <f t="shared" si="0"/>
        <v>0</v>
      </c>
      <c r="K19" s="19">
        <f t="shared" si="1"/>
        <v>0</v>
      </c>
    </row>
    <row r="20" spans="2:11" ht="15.75" customHeight="1" thickBot="1">
      <c r="B20" s="2">
        <f>+'Completar SOFSE'!A27</f>
        <v>6</v>
      </c>
      <c r="C20" s="3">
        <f>+'Completar SOFSE'!B27</f>
        <v>36</v>
      </c>
      <c r="D20" s="3" t="str">
        <f>+'Completar SOFSE'!C27</f>
        <v>C/U</v>
      </c>
      <c r="E20" s="3" t="str">
        <f>+'Completar SOFSE'!D27</f>
        <v>NUM9650000590N</v>
      </c>
      <c r="F20" s="4" t="str">
        <f>+'Completar SOFSE'!E27</f>
        <v>Piñón cilíndrico recto</v>
      </c>
      <c r="G20" s="90" t="str">
        <f>+'Completar SOFSE'!F27</f>
        <v>Ref. Fáb. 820022</v>
      </c>
      <c r="H20" s="82"/>
      <c r="I20" s="48"/>
      <c r="J20" s="43">
        <f t="shared" si="0"/>
        <v>0</v>
      </c>
      <c r="K20" s="19">
        <f t="shared" si="1"/>
        <v>0</v>
      </c>
    </row>
    <row r="21" spans="2:11" ht="31.5" customHeight="1" thickBot="1">
      <c r="B21" s="2">
        <f>+'Completar SOFSE'!A28</f>
        <v>7</v>
      </c>
      <c r="C21" s="3">
        <f>+'Completar SOFSE'!B28</f>
        <v>36</v>
      </c>
      <c r="D21" s="3" t="str">
        <f>+'Completar SOFSE'!C28</f>
        <v>C/U</v>
      </c>
      <c r="E21" s="3" t="str">
        <f>+'Completar SOFSE'!D28</f>
        <v>NUM9650000600N</v>
      </c>
      <c r="F21" s="4" t="str">
        <f>+'Completar SOFSE'!E28</f>
        <v>Coronas cilíndricas rectas</v>
      </c>
      <c r="G21" s="90" t="str">
        <f>+'Completar SOFSE'!F28</f>
        <v>Ref. Fáb. 820021</v>
      </c>
      <c r="H21" s="82"/>
      <c r="I21" s="48"/>
      <c r="J21" s="43">
        <f t="shared" ref="J21" si="2">+(C21*H21)*I21</f>
        <v>0</v>
      </c>
      <c r="K21" s="19">
        <f t="shared" ref="K21" si="3">+C21*H21</f>
        <v>0</v>
      </c>
    </row>
    <row r="22" spans="2:11" ht="19.5" customHeight="1">
      <c r="B22" s="2">
        <f>+'Completar SOFSE'!A29</f>
        <v>8</v>
      </c>
      <c r="C22" s="3">
        <f>+'Completar SOFSE'!B29</f>
        <v>36</v>
      </c>
      <c r="D22" s="3" t="str">
        <f>+'Completar SOFSE'!C29</f>
        <v>C/U</v>
      </c>
      <c r="E22" s="3" t="str">
        <f>+'Completar SOFSE'!D29</f>
        <v>NUM9650000630N</v>
      </c>
      <c r="F22" s="4" t="str">
        <f>+'Completar SOFSE'!E29</f>
        <v>Brida 12 agujeros y estría interior</v>
      </c>
      <c r="G22" s="90" t="str">
        <f>+'Completar SOFSE'!F29</f>
        <v>Ref. Fáb. 812785</v>
      </c>
      <c r="H22" s="82"/>
      <c r="I22" s="48"/>
      <c r="J22" s="43">
        <f t="shared" ref="J22" si="4">+(C22*H22)*I22</f>
        <v>0</v>
      </c>
      <c r="K22" s="19">
        <f t="shared" ref="K22" si="5">+C22*H22</f>
        <v>0</v>
      </c>
    </row>
    <row r="23" spans="2:11" ht="16.5" customHeight="1" thickBot="1">
      <c r="B23" s="107" t="s">
        <v>17</v>
      </c>
      <c r="C23" s="108"/>
      <c r="D23" s="108"/>
      <c r="E23" s="108"/>
      <c r="F23" s="109"/>
      <c r="G23" s="88"/>
      <c r="H23" s="69"/>
      <c r="I23" s="69"/>
      <c r="J23" s="70">
        <f>SUM(J15:J22)</f>
        <v>0</v>
      </c>
      <c r="K23" s="81">
        <f>SUM(K15:K22)</f>
        <v>0</v>
      </c>
    </row>
    <row r="24" spans="2:11" ht="18.75" thickBot="1">
      <c r="B24" s="110" t="s">
        <v>18</v>
      </c>
      <c r="C24" s="111"/>
      <c r="D24" s="111"/>
      <c r="E24" s="111"/>
      <c r="F24" s="112"/>
      <c r="G24" s="88"/>
      <c r="H24" s="69"/>
      <c r="I24" s="69"/>
      <c r="J24" s="70"/>
      <c r="K24" s="71">
        <f>J23</f>
        <v>0</v>
      </c>
    </row>
    <row r="25" spans="2:11" ht="19.5" customHeight="1" thickBot="1">
      <c r="B25" s="110" t="s">
        <v>0</v>
      </c>
      <c r="C25" s="111"/>
      <c r="D25" s="111"/>
      <c r="E25" s="111"/>
      <c r="F25" s="112"/>
      <c r="G25" s="88"/>
      <c r="H25" s="69"/>
      <c r="I25" s="69"/>
      <c r="J25" s="70"/>
      <c r="K25" s="72">
        <f>+K23+K24</f>
        <v>0</v>
      </c>
    </row>
    <row r="26" spans="2:11" ht="18" customHeight="1" thickBot="1">
      <c r="B26" s="124" t="s">
        <v>19</v>
      </c>
      <c r="C26" s="125"/>
      <c r="D26" s="103" t="str">
        <f>+'Completar SOFSE'!B12</f>
        <v>Según Artículo 33 del PCP</v>
      </c>
      <c r="E26" s="103"/>
      <c r="F26" s="103"/>
      <c r="G26" s="103"/>
      <c r="H26" s="103"/>
      <c r="I26" s="103"/>
      <c r="J26" s="103"/>
      <c r="K26" s="104"/>
    </row>
    <row r="27" spans="2:11" ht="18" customHeight="1" thickBot="1">
      <c r="B27" s="102" t="s">
        <v>88</v>
      </c>
      <c r="C27" s="97"/>
      <c r="D27" s="98" t="str">
        <f>+'Completar SOFSE'!B13</f>
        <v>Según Artículo 8 del PCP</v>
      </c>
      <c r="E27" s="98"/>
      <c r="F27" s="98"/>
      <c r="G27" s="98"/>
      <c r="H27" s="98"/>
      <c r="I27" s="98"/>
      <c r="J27" s="98"/>
      <c r="K27" s="99"/>
    </row>
    <row r="28" spans="2:11" ht="18" customHeight="1" thickBot="1">
      <c r="B28" s="124" t="s">
        <v>6</v>
      </c>
      <c r="C28" s="125"/>
      <c r="D28" s="103" t="str">
        <f>+'Completar SOFSE'!B14</f>
        <v>Según Artículo 7 del PCP</v>
      </c>
      <c r="E28" s="103"/>
      <c r="F28" s="103"/>
      <c r="G28" s="103"/>
      <c r="H28" s="103"/>
      <c r="I28" s="103"/>
      <c r="J28" s="103"/>
      <c r="K28" s="104"/>
    </row>
    <row r="29" spans="2:11" ht="18" customHeight="1" thickBot="1">
      <c r="B29" s="124" t="s">
        <v>7</v>
      </c>
      <c r="C29" s="125"/>
      <c r="D29" s="103" t="str">
        <f>+'Completar SOFSE'!B15</f>
        <v>Según Artículo 117 del R.C.C.</v>
      </c>
      <c r="E29" s="103"/>
      <c r="F29" s="103"/>
      <c r="G29" s="103"/>
      <c r="H29" s="103"/>
      <c r="I29" s="103"/>
      <c r="J29" s="103"/>
      <c r="K29" s="104"/>
    </row>
    <row r="30" spans="2:11">
      <c r="B30" s="20"/>
      <c r="C30" s="21"/>
      <c r="D30" s="21"/>
      <c r="E30" s="21"/>
      <c r="F30" s="22"/>
      <c r="G30" s="22"/>
      <c r="H30" s="22"/>
      <c r="I30" s="22"/>
      <c r="J30" s="22"/>
      <c r="K30" s="23"/>
    </row>
    <row r="31" spans="2:11">
      <c r="B31" s="20"/>
      <c r="C31" s="21"/>
      <c r="D31" s="21"/>
      <c r="E31" s="21"/>
      <c r="F31" s="22"/>
      <c r="G31" s="22"/>
      <c r="H31" s="22"/>
      <c r="I31" s="22"/>
      <c r="J31" s="22"/>
      <c r="K31" s="23"/>
    </row>
    <row r="32" spans="2:11">
      <c r="B32" s="20"/>
      <c r="C32" s="21"/>
      <c r="D32" s="21"/>
      <c r="E32" s="21"/>
      <c r="F32" s="22"/>
      <c r="G32" s="22"/>
      <c r="H32" s="22"/>
      <c r="I32" s="22"/>
      <c r="J32" s="22"/>
      <c r="K32" s="23"/>
    </row>
    <row r="33" spans="2:11" ht="13.5" thickBot="1">
      <c r="B33" s="24"/>
      <c r="C33" s="25"/>
      <c r="D33" s="25"/>
      <c r="E33" s="25"/>
      <c r="F33" s="26"/>
      <c r="G33" s="26"/>
      <c r="H33" s="26"/>
      <c r="I33" s="26"/>
      <c r="J33" s="26"/>
      <c r="K33" s="27"/>
    </row>
  </sheetData>
  <sheetProtection sheet="1" objects="1" scenarios="1"/>
  <mergeCells count="34">
    <mergeCell ref="B6:C6"/>
    <mergeCell ref="H6:H7"/>
    <mergeCell ref="I8:K8"/>
    <mergeCell ref="I9:K9"/>
    <mergeCell ref="I6:K7"/>
    <mergeCell ref="I10:K10"/>
    <mergeCell ref="D5:F5"/>
    <mergeCell ref="D6:F6"/>
    <mergeCell ref="D7:F7"/>
    <mergeCell ref="D8:F10"/>
    <mergeCell ref="H5:K5"/>
    <mergeCell ref="B2:K4"/>
    <mergeCell ref="B29:C29"/>
    <mergeCell ref="B26:C26"/>
    <mergeCell ref="B28:C28"/>
    <mergeCell ref="B5:C5"/>
    <mergeCell ref="B13:B14"/>
    <mergeCell ref="B8:C10"/>
    <mergeCell ref="H13:H14"/>
    <mergeCell ref="I13:I14"/>
    <mergeCell ref="C13:C14"/>
    <mergeCell ref="D13:D14"/>
    <mergeCell ref="E13:E14"/>
    <mergeCell ref="F13:F14"/>
    <mergeCell ref="I11:K11"/>
    <mergeCell ref="D26:K26"/>
    <mergeCell ref="D28:K28"/>
    <mergeCell ref="D29:K29"/>
    <mergeCell ref="J13:J14"/>
    <mergeCell ref="K13:K14"/>
    <mergeCell ref="B23:F23"/>
    <mergeCell ref="B24:F24"/>
    <mergeCell ref="B25:F25"/>
    <mergeCell ref="G13:G14"/>
  </mergeCells>
  <dataValidations xWindow="933" yWindow="437" count="3">
    <dataValidation allowBlank="1" showInputMessage="1" showErrorMessage="1" promptTitle="Completar por el oferente" prompt="Completar por el oferente" sqref="J15:J22"/>
    <dataValidation allowBlank="1" showErrorMessage="1" promptTitle="Completar por el oferente" prompt="Completar por el oferente" sqref="K15:K22"/>
    <dataValidation operator="equal" allowBlank="1" showInputMessage="1" showErrorMessage="1" promptTitle="Completar por el Oferente" prompt=" " sqref="I6 I8:K10"/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xWindow="933" yWindow="437" count="2">
        <x14:dataValidation type="list" allowBlank="1" showInputMessage="1" showErrorMessage="1" promptTitle="Completar por el oferente" prompt=" ">
          <x14:formula1>
            <xm:f>'Completar SOFSE'!$L$5:$L$7</xm:f>
          </x14:formula1>
          <xm:sqref>I15:I22</xm:sqref>
        </x14:dataValidation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I11:K11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1:L64"/>
  <sheetViews>
    <sheetView topLeftCell="A28" zoomScale="80" zoomScaleNormal="80" workbookViewId="0">
      <selection activeCell="I13" sqref="I13:L13"/>
    </sheetView>
  </sheetViews>
  <sheetFormatPr baseColWidth="10" defaultRowHeight="12.75"/>
  <cols>
    <col min="1" max="1" width="4.7109375" style="1" customWidth="1"/>
    <col min="2" max="2" width="13.42578125" style="1" customWidth="1"/>
    <col min="3" max="3" width="11.5703125" style="1" customWidth="1"/>
    <col min="4" max="4" width="21.42578125" style="1" customWidth="1"/>
    <col min="5" max="5" width="7.85546875" style="1" bestFit="1" customWidth="1"/>
    <col min="6" max="6" width="22.7109375" style="1" bestFit="1" customWidth="1"/>
    <col min="7" max="7" width="36" style="1" bestFit="1" customWidth="1"/>
    <col min="8" max="8" width="36" style="1" customWidth="1"/>
    <col min="9" max="9" width="16" style="1" bestFit="1" customWidth="1"/>
    <col min="10" max="11" width="16" style="1" customWidth="1"/>
    <col min="12" max="12" width="17.42578125" style="1" bestFit="1" customWidth="1"/>
    <col min="13" max="16384" width="11.42578125" style="1"/>
  </cols>
  <sheetData>
    <row r="1" spans="2:12">
      <c r="B1" s="41"/>
      <c r="C1" s="41"/>
      <c r="D1" s="41"/>
      <c r="E1" s="41"/>
      <c r="F1" s="41"/>
      <c r="G1" s="42"/>
      <c r="H1" s="42"/>
      <c r="I1" s="42"/>
      <c r="J1" s="42"/>
      <c r="K1" s="42"/>
      <c r="L1" s="42"/>
    </row>
    <row r="2" spans="2:12" ht="13.5" thickBot="1">
      <c r="B2" s="41"/>
      <c r="C2" s="41"/>
      <c r="D2" s="41"/>
      <c r="E2" s="41"/>
      <c r="F2" s="41"/>
      <c r="G2" s="42"/>
      <c r="H2" s="42"/>
      <c r="I2" s="42"/>
      <c r="J2" s="42"/>
      <c r="K2" s="42"/>
      <c r="L2" s="42"/>
    </row>
    <row r="3" spans="2:12" ht="23.25" customHeight="1">
      <c r="B3" s="115" t="s">
        <v>53</v>
      </c>
      <c r="C3" s="116"/>
      <c r="D3" s="116"/>
      <c r="E3" s="116"/>
      <c r="F3" s="116"/>
      <c r="G3" s="116"/>
      <c r="H3" s="116"/>
      <c r="I3" s="116"/>
      <c r="J3" s="116"/>
      <c r="K3" s="116"/>
      <c r="L3" s="117"/>
    </row>
    <row r="4" spans="2:12" ht="13.5" thickBot="1">
      <c r="B4" s="121"/>
      <c r="C4" s="122"/>
      <c r="D4" s="122"/>
      <c r="E4" s="122"/>
      <c r="F4" s="122"/>
      <c r="G4" s="122"/>
      <c r="H4" s="122"/>
      <c r="I4" s="122"/>
      <c r="J4" s="122"/>
      <c r="K4" s="122"/>
      <c r="L4" s="123"/>
    </row>
    <row r="5" spans="2:12" ht="24" customHeight="1" thickBot="1">
      <c r="B5" s="159" t="s">
        <v>9</v>
      </c>
      <c r="C5" s="160"/>
      <c r="D5" s="188" t="s">
        <v>95</v>
      </c>
      <c r="E5" s="188"/>
      <c r="F5" s="188"/>
      <c r="G5" s="188"/>
      <c r="H5" s="100"/>
      <c r="I5" s="163" t="s">
        <v>96</v>
      </c>
      <c r="J5" s="164"/>
      <c r="K5" s="164"/>
      <c r="L5" s="165"/>
    </row>
    <row r="6" spans="2:12" ht="24" customHeight="1">
      <c r="B6" s="159" t="s">
        <v>24</v>
      </c>
      <c r="C6" s="160"/>
      <c r="D6" s="189" t="str">
        <f>+'Completar SOFSE'!B6</f>
        <v>Por Compulsa Abreviada</v>
      </c>
      <c r="E6" s="189"/>
      <c r="F6" s="189"/>
      <c r="G6" s="189"/>
      <c r="H6" s="100"/>
      <c r="I6" s="166" t="s">
        <v>8</v>
      </c>
      <c r="J6" s="174"/>
      <c r="K6" s="175"/>
      <c r="L6" s="176"/>
    </row>
    <row r="7" spans="2:12" ht="24" customHeight="1">
      <c r="B7" s="49" t="s">
        <v>47</v>
      </c>
      <c r="C7" s="76"/>
      <c r="D7" s="189" t="str">
        <f>+'Completar SOFSE'!B7</f>
        <v>EX-2019-93900963- -APN-SG#SOFSE</v>
      </c>
      <c r="E7" s="189"/>
      <c r="F7" s="189"/>
      <c r="G7" s="189"/>
      <c r="H7" s="100"/>
      <c r="I7" s="167"/>
      <c r="J7" s="177"/>
      <c r="K7" s="178"/>
      <c r="L7" s="179"/>
    </row>
    <row r="8" spans="2:12" ht="25.5">
      <c r="B8" s="161" t="s">
        <v>10</v>
      </c>
      <c r="C8" s="162"/>
      <c r="D8" s="189" t="str">
        <f>+'Completar SOFSE'!B8</f>
        <v>Adquisición de Repuestos para los Coches Motores Materfer 400-2</v>
      </c>
      <c r="E8" s="189"/>
      <c r="F8" s="189"/>
      <c r="G8" s="189"/>
      <c r="H8" s="100"/>
      <c r="I8" s="50" t="s">
        <v>48</v>
      </c>
      <c r="J8" s="168"/>
      <c r="K8" s="169"/>
      <c r="L8" s="170"/>
    </row>
    <row r="9" spans="2:12" ht="14.25">
      <c r="B9" s="161"/>
      <c r="C9" s="162"/>
      <c r="D9" s="189"/>
      <c r="E9" s="189"/>
      <c r="F9" s="189"/>
      <c r="G9" s="189"/>
      <c r="H9" s="100"/>
      <c r="I9" s="51" t="s">
        <v>1</v>
      </c>
      <c r="J9" s="168"/>
      <c r="K9" s="169"/>
      <c r="L9" s="170"/>
    </row>
    <row r="10" spans="2:12" ht="14.25">
      <c r="B10" s="161"/>
      <c r="C10" s="162"/>
      <c r="D10" s="189"/>
      <c r="E10" s="189"/>
      <c r="F10" s="189"/>
      <c r="G10" s="189"/>
      <c r="H10" s="100"/>
      <c r="I10" s="51" t="s">
        <v>2</v>
      </c>
      <c r="J10" s="171"/>
      <c r="K10" s="172"/>
      <c r="L10" s="173"/>
    </row>
    <row r="11" spans="2:12" ht="14.25">
      <c r="B11" s="52"/>
      <c r="C11" s="56"/>
      <c r="D11" s="144"/>
      <c r="E11" s="144"/>
      <c r="F11" s="144"/>
      <c r="G11" s="144"/>
      <c r="H11" s="96"/>
      <c r="I11" s="60" t="s">
        <v>5</v>
      </c>
      <c r="J11" s="136"/>
      <c r="K11" s="137"/>
      <c r="L11" s="138"/>
    </row>
    <row r="12" spans="2:12" ht="13.5" thickBot="1">
      <c r="B12" s="57"/>
      <c r="C12" s="56"/>
      <c r="D12" s="56"/>
      <c r="E12" s="56"/>
      <c r="F12" s="56"/>
      <c r="G12" s="56"/>
      <c r="H12" s="56"/>
      <c r="I12" s="61"/>
      <c r="J12" s="192"/>
      <c r="K12" s="192"/>
      <c r="L12" s="193"/>
    </row>
    <row r="13" spans="2:12" ht="26.25" customHeight="1" thickBot="1">
      <c r="B13" s="180" t="s">
        <v>54</v>
      </c>
      <c r="C13" s="182" t="s">
        <v>49</v>
      </c>
      <c r="D13" s="182" t="s">
        <v>11</v>
      </c>
      <c r="E13" s="182" t="s">
        <v>3</v>
      </c>
      <c r="F13" s="182" t="s">
        <v>4</v>
      </c>
      <c r="G13" s="190" t="s">
        <v>56</v>
      </c>
      <c r="H13" s="113" t="s">
        <v>97</v>
      </c>
      <c r="I13" s="203" t="s">
        <v>34</v>
      </c>
      <c r="J13" s="204"/>
      <c r="K13" s="204"/>
      <c r="L13" s="205"/>
    </row>
    <row r="14" spans="2:12" ht="13.5" thickBot="1">
      <c r="B14" s="181"/>
      <c r="C14" s="183"/>
      <c r="D14" s="183"/>
      <c r="E14" s="183"/>
      <c r="F14" s="183"/>
      <c r="G14" s="191"/>
      <c r="H14" s="114"/>
      <c r="I14" s="64" t="s">
        <v>35</v>
      </c>
      <c r="J14" s="65" t="s">
        <v>86</v>
      </c>
      <c r="K14" s="66" t="s">
        <v>87</v>
      </c>
      <c r="L14" s="67" t="s">
        <v>17</v>
      </c>
    </row>
    <row r="15" spans="2:12">
      <c r="B15" s="58" t="s">
        <v>36</v>
      </c>
      <c r="C15" s="213">
        <f>+'Completar SOFSE'!A22</f>
        <v>1</v>
      </c>
      <c r="D15" s="216">
        <f>VLOOKUP(C15,'Completar SOFSE'!$A$20:$E$330,2,0)</f>
        <v>36</v>
      </c>
      <c r="E15" s="216" t="str">
        <f>VLOOKUP(C15,'Completar SOFSE'!$A$20:$E$330,3,0)</f>
        <v>C/U</v>
      </c>
      <c r="F15" s="216" t="str">
        <f>VLOOKUP(C15,'Completar SOFSE'!$A$20:$E$330,4,0)</f>
        <v>NUM96500000560N</v>
      </c>
      <c r="G15" s="207" t="str">
        <f>VLOOKUP(C15,'Completar SOFSE'!$A$20:$E$330,5,0)</f>
        <v>Palier Largo</v>
      </c>
      <c r="H15" s="210" t="str">
        <f>+'Completar SOFSE'!F22</f>
        <v>Ref. Fáb. 812787</v>
      </c>
      <c r="I15" s="53"/>
      <c r="J15" s="62"/>
      <c r="K15" s="93"/>
      <c r="L15" s="19">
        <f>I15*D15</f>
        <v>0</v>
      </c>
    </row>
    <row r="16" spans="2:12">
      <c r="B16" s="59" t="s">
        <v>37</v>
      </c>
      <c r="C16" s="214"/>
      <c r="D16" s="217"/>
      <c r="E16" s="217"/>
      <c r="F16" s="217"/>
      <c r="G16" s="208"/>
      <c r="H16" s="211"/>
      <c r="I16" s="54"/>
      <c r="J16" s="63"/>
      <c r="K16" s="94"/>
      <c r="L16" s="45">
        <f>I16*D15</f>
        <v>0</v>
      </c>
    </row>
    <row r="17" spans="2:12">
      <c r="B17" s="59" t="s">
        <v>38</v>
      </c>
      <c r="C17" s="214"/>
      <c r="D17" s="217"/>
      <c r="E17" s="217"/>
      <c r="F17" s="217"/>
      <c r="G17" s="208"/>
      <c r="H17" s="211"/>
      <c r="I17" s="54"/>
      <c r="J17" s="63"/>
      <c r="K17" s="94"/>
      <c r="L17" s="45">
        <f>I17*D15</f>
        <v>0</v>
      </c>
    </row>
    <row r="18" spans="2:12">
      <c r="B18" s="59" t="s">
        <v>39</v>
      </c>
      <c r="C18" s="214"/>
      <c r="D18" s="217"/>
      <c r="E18" s="217"/>
      <c r="F18" s="217"/>
      <c r="G18" s="208"/>
      <c r="H18" s="211"/>
      <c r="I18" s="54"/>
      <c r="J18" s="44"/>
      <c r="K18" s="94"/>
      <c r="L18" s="45">
        <f>(I18*D15)+(J18*D15)</f>
        <v>0</v>
      </c>
    </row>
    <row r="19" spans="2:12" ht="13.5" thickBot="1">
      <c r="B19" s="59" t="s">
        <v>40</v>
      </c>
      <c r="C19" s="215"/>
      <c r="D19" s="218"/>
      <c r="E19" s="218"/>
      <c r="F19" s="218"/>
      <c r="G19" s="209"/>
      <c r="H19" s="212"/>
      <c r="I19" s="55"/>
      <c r="J19" s="46"/>
      <c r="K19" s="95"/>
      <c r="L19" s="45">
        <f>(I19*D15)+(J19*D15)+(K19*D15)</f>
        <v>0</v>
      </c>
    </row>
    <row r="20" spans="2:12">
      <c r="B20" s="58" t="s">
        <v>36</v>
      </c>
      <c r="C20" s="213">
        <v>2</v>
      </c>
      <c r="D20" s="216">
        <f>VLOOKUP(C20,'Completar SOFSE'!$A$20:$E$330,2,0)</f>
        <v>36</v>
      </c>
      <c r="E20" s="216" t="str">
        <f>VLOOKUP(C20,'Completar SOFSE'!$A$20:$E$330,3,0)</f>
        <v>C/U</v>
      </c>
      <c r="F20" s="216" t="str">
        <f>VLOOKUP(C20,'Completar SOFSE'!$A$20:$E$330,4,0)</f>
        <v>NUM96500000610N</v>
      </c>
      <c r="G20" s="207" t="str">
        <f>VLOOKUP(C20,'Completar SOFSE'!$A$20:$E$330,5,0)</f>
        <v xml:space="preserve">
Piñón cónico recto Z=21 estría interior
</v>
      </c>
      <c r="H20" s="210" t="str">
        <f>+'Completar SOFSE'!F23</f>
        <v>Ref. Fáb. 812788</v>
      </c>
      <c r="I20" s="53"/>
      <c r="J20" s="62"/>
      <c r="K20" s="93"/>
      <c r="L20" s="19">
        <f>I20*D20</f>
        <v>0</v>
      </c>
    </row>
    <row r="21" spans="2:12">
      <c r="B21" s="59" t="s">
        <v>37</v>
      </c>
      <c r="C21" s="214"/>
      <c r="D21" s="217"/>
      <c r="E21" s="217"/>
      <c r="F21" s="217"/>
      <c r="G21" s="208"/>
      <c r="H21" s="211"/>
      <c r="I21" s="54"/>
      <c r="J21" s="63"/>
      <c r="K21" s="94"/>
      <c r="L21" s="45">
        <f>I21*D20</f>
        <v>0</v>
      </c>
    </row>
    <row r="22" spans="2:12">
      <c r="B22" s="59" t="s">
        <v>38</v>
      </c>
      <c r="C22" s="214"/>
      <c r="D22" s="217"/>
      <c r="E22" s="217"/>
      <c r="F22" s="217"/>
      <c r="G22" s="208"/>
      <c r="H22" s="211"/>
      <c r="I22" s="54"/>
      <c r="J22" s="63"/>
      <c r="K22" s="94"/>
      <c r="L22" s="45">
        <f>I22*D20</f>
        <v>0</v>
      </c>
    </row>
    <row r="23" spans="2:12">
      <c r="B23" s="59" t="s">
        <v>39</v>
      </c>
      <c r="C23" s="214"/>
      <c r="D23" s="217"/>
      <c r="E23" s="217"/>
      <c r="F23" s="217"/>
      <c r="G23" s="208"/>
      <c r="H23" s="211"/>
      <c r="I23" s="54"/>
      <c r="J23" s="44"/>
      <c r="K23" s="94"/>
      <c r="L23" s="45">
        <f>(I23*D20)+(J23*D20)</f>
        <v>0</v>
      </c>
    </row>
    <row r="24" spans="2:12" ht="13.5" thickBot="1">
      <c r="B24" s="59" t="s">
        <v>40</v>
      </c>
      <c r="C24" s="215"/>
      <c r="D24" s="218"/>
      <c r="E24" s="218"/>
      <c r="F24" s="218"/>
      <c r="G24" s="209"/>
      <c r="H24" s="212"/>
      <c r="I24" s="55"/>
      <c r="J24" s="46"/>
      <c r="K24" s="95"/>
      <c r="L24" s="45">
        <f>(I24*D20)+(J24*D20)+(K24*D20)</f>
        <v>0</v>
      </c>
    </row>
    <row r="25" spans="2:12">
      <c r="B25" s="58" t="s">
        <v>36</v>
      </c>
      <c r="C25" s="213">
        <v>3</v>
      </c>
      <c r="D25" s="216">
        <f>VLOOKUP(C25,'Completar SOFSE'!$A$20:$E$330,2,0)</f>
        <v>36</v>
      </c>
      <c r="E25" s="216" t="str">
        <f>VLOOKUP(C25,'Completar SOFSE'!$A$20:$E$330,3,0)</f>
        <v>C/U</v>
      </c>
      <c r="F25" s="216" t="str">
        <f>VLOOKUP(C25,'Completar SOFSE'!$A$20:$E$330,4,0)</f>
        <v>NUM96500000620N</v>
      </c>
      <c r="G25" s="207" t="str">
        <f>VLOOKUP(C25,'Completar SOFSE'!$A$20:$E$330,5,0)</f>
        <v xml:space="preserve">
Piñón cónico recto Z=21 sin estría y rosca
</v>
      </c>
      <c r="H25" s="210" t="str">
        <f>+'Completar SOFSE'!F24</f>
        <v>Ref. Fáb. 1.74.216</v>
      </c>
      <c r="I25" s="53"/>
      <c r="J25" s="62"/>
      <c r="K25" s="93"/>
      <c r="L25" s="19">
        <f>I25*D25</f>
        <v>0</v>
      </c>
    </row>
    <row r="26" spans="2:12">
      <c r="B26" s="59" t="s">
        <v>37</v>
      </c>
      <c r="C26" s="214"/>
      <c r="D26" s="217"/>
      <c r="E26" s="217"/>
      <c r="F26" s="217"/>
      <c r="G26" s="208"/>
      <c r="H26" s="211"/>
      <c r="I26" s="54"/>
      <c r="J26" s="63"/>
      <c r="K26" s="94"/>
      <c r="L26" s="45">
        <f>I26*D25</f>
        <v>0</v>
      </c>
    </row>
    <row r="27" spans="2:12">
      <c r="B27" s="59" t="s">
        <v>38</v>
      </c>
      <c r="C27" s="214"/>
      <c r="D27" s="217"/>
      <c r="E27" s="217"/>
      <c r="F27" s="217"/>
      <c r="G27" s="208"/>
      <c r="H27" s="211"/>
      <c r="I27" s="54"/>
      <c r="J27" s="63"/>
      <c r="K27" s="94"/>
      <c r="L27" s="45">
        <f>I27*D25</f>
        <v>0</v>
      </c>
    </row>
    <row r="28" spans="2:12">
      <c r="B28" s="59" t="s">
        <v>39</v>
      </c>
      <c r="C28" s="214"/>
      <c r="D28" s="217"/>
      <c r="E28" s="217"/>
      <c r="F28" s="217"/>
      <c r="G28" s="208"/>
      <c r="H28" s="211"/>
      <c r="I28" s="54"/>
      <c r="J28" s="44"/>
      <c r="K28" s="94"/>
      <c r="L28" s="45">
        <f>(I28*D25)+(J28*D25)</f>
        <v>0</v>
      </c>
    </row>
    <row r="29" spans="2:12" ht="13.5" thickBot="1">
      <c r="B29" s="59" t="s">
        <v>40</v>
      </c>
      <c r="C29" s="215"/>
      <c r="D29" s="218"/>
      <c r="E29" s="218"/>
      <c r="F29" s="218"/>
      <c r="G29" s="209"/>
      <c r="H29" s="212"/>
      <c r="I29" s="55"/>
      <c r="J29" s="46"/>
      <c r="K29" s="95"/>
      <c r="L29" s="45">
        <f>(I29*D25)+(J29*D25)+(K29*D25)</f>
        <v>0</v>
      </c>
    </row>
    <row r="30" spans="2:12">
      <c r="B30" s="58" t="s">
        <v>36</v>
      </c>
      <c r="C30" s="213">
        <v>4</v>
      </c>
      <c r="D30" s="216">
        <f>VLOOKUP(C30,'Completar SOFSE'!$A$20:$E$330,2,0)</f>
        <v>36</v>
      </c>
      <c r="E30" s="216" t="str">
        <f>VLOOKUP(C30,'Completar SOFSE'!$A$20:$E$330,3,0)</f>
        <v>C/U</v>
      </c>
      <c r="F30" s="216" t="str">
        <f>VLOOKUP(C30,'Completar SOFSE'!$A$20:$E$330,4,0)</f>
        <v>NUM9650000570N</v>
      </c>
      <c r="G30" s="207" t="str">
        <f>VLOOKUP(C30,'Completar SOFSE'!$A$20:$E$330,5,0)</f>
        <v>Palier corto</v>
      </c>
      <c r="H30" s="210" t="str">
        <f>+'Completar SOFSE'!F25</f>
        <v>Ref. Fáb. 812786</v>
      </c>
      <c r="I30" s="53"/>
      <c r="J30" s="62"/>
      <c r="K30" s="93"/>
      <c r="L30" s="19">
        <f>I30*D30</f>
        <v>0</v>
      </c>
    </row>
    <row r="31" spans="2:12">
      <c r="B31" s="59" t="s">
        <v>37</v>
      </c>
      <c r="C31" s="214"/>
      <c r="D31" s="217"/>
      <c r="E31" s="217"/>
      <c r="F31" s="217"/>
      <c r="G31" s="208"/>
      <c r="H31" s="211"/>
      <c r="I31" s="54"/>
      <c r="J31" s="63"/>
      <c r="K31" s="94"/>
      <c r="L31" s="45">
        <f>I31*D30</f>
        <v>0</v>
      </c>
    </row>
    <row r="32" spans="2:12">
      <c r="B32" s="59" t="s">
        <v>38</v>
      </c>
      <c r="C32" s="214"/>
      <c r="D32" s="217"/>
      <c r="E32" s="217"/>
      <c r="F32" s="217"/>
      <c r="G32" s="208"/>
      <c r="H32" s="211"/>
      <c r="I32" s="54"/>
      <c r="J32" s="63"/>
      <c r="K32" s="94"/>
      <c r="L32" s="45">
        <f>I32*D30</f>
        <v>0</v>
      </c>
    </row>
    <row r="33" spans="2:12">
      <c r="B33" s="59" t="s">
        <v>39</v>
      </c>
      <c r="C33" s="214"/>
      <c r="D33" s="217"/>
      <c r="E33" s="217"/>
      <c r="F33" s="217"/>
      <c r="G33" s="208"/>
      <c r="H33" s="211"/>
      <c r="I33" s="54"/>
      <c r="J33" s="44"/>
      <c r="K33" s="94"/>
      <c r="L33" s="45">
        <f>(I33*D30)+(J33*D30)</f>
        <v>0</v>
      </c>
    </row>
    <row r="34" spans="2:12" ht="13.5" thickBot="1">
      <c r="B34" s="59" t="s">
        <v>40</v>
      </c>
      <c r="C34" s="215"/>
      <c r="D34" s="218"/>
      <c r="E34" s="218"/>
      <c r="F34" s="218"/>
      <c r="G34" s="209"/>
      <c r="H34" s="212"/>
      <c r="I34" s="55"/>
      <c r="J34" s="46"/>
      <c r="K34" s="95"/>
      <c r="L34" s="45">
        <f>(I34*D30)+(J34*D30)+(K34*D30)</f>
        <v>0</v>
      </c>
    </row>
    <row r="35" spans="2:12">
      <c r="B35" s="58" t="s">
        <v>36</v>
      </c>
      <c r="C35" s="213">
        <v>5</v>
      </c>
      <c r="D35" s="216">
        <f>VLOOKUP(C35,'Completar SOFSE'!$A$20:$E$330,2,0)</f>
        <v>36</v>
      </c>
      <c r="E35" s="216" t="str">
        <f>VLOOKUP(C35,'Completar SOFSE'!$A$20:$E$330,3,0)</f>
        <v>C/U</v>
      </c>
      <c r="F35" s="216" t="str">
        <f>VLOOKUP(C35,'Completar SOFSE'!$A$20:$E$330,4,0)</f>
        <v>NUM9650000580N</v>
      </c>
      <c r="G35" s="207" t="str">
        <f>VLOOKUP(C35,'Completar SOFSE'!$A$20:$E$330,5,0)</f>
        <v>Corona cónica recta Z=29</v>
      </c>
      <c r="H35" s="210" t="str">
        <f>+'Completar SOFSE'!F26</f>
        <v>Ref. Fáb. 812790</v>
      </c>
      <c r="I35" s="53"/>
      <c r="J35" s="62"/>
      <c r="K35" s="93"/>
      <c r="L35" s="19">
        <f>I35*D35</f>
        <v>0</v>
      </c>
    </row>
    <row r="36" spans="2:12">
      <c r="B36" s="59" t="s">
        <v>37</v>
      </c>
      <c r="C36" s="214"/>
      <c r="D36" s="217"/>
      <c r="E36" s="217"/>
      <c r="F36" s="217"/>
      <c r="G36" s="208"/>
      <c r="H36" s="211"/>
      <c r="I36" s="54"/>
      <c r="J36" s="63"/>
      <c r="K36" s="94"/>
      <c r="L36" s="45">
        <f>I36*D35</f>
        <v>0</v>
      </c>
    </row>
    <row r="37" spans="2:12">
      <c r="B37" s="59" t="s">
        <v>38</v>
      </c>
      <c r="C37" s="214"/>
      <c r="D37" s="217"/>
      <c r="E37" s="217"/>
      <c r="F37" s="217"/>
      <c r="G37" s="208"/>
      <c r="H37" s="211"/>
      <c r="I37" s="54"/>
      <c r="J37" s="63"/>
      <c r="K37" s="94"/>
      <c r="L37" s="45">
        <f>I37*D35</f>
        <v>0</v>
      </c>
    </row>
    <row r="38" spans="2:12">
      <c r="B38" s="59" t="s">
        <v>39</v>
      </c>
      <c r="C38" s="214"/>
      <c r="D38" s="217"/>
      <c r="E38" s="217"/>
      <c r="F38" s="217"/>
      <c r="G38" s="208"/>
      <c r="H38" s="211"/>
      <c r="I38" s="54"/>
      <c r="J38" s="44"/>
      <c r="K38" s="94"/>
      <c r="L38" s="45">
        <f>(I38*D35)+(J38*D35)</f>
        <v>0</v>
      </c>
    </row>
    <row r="39" spans="2:12" ht="13.5" thickBot="1">
      <c r="B39" s="59" t="s">
        <v>40</v>
      </c>
      <c r="C39" s="215"/>
      <c r="D39" s="218"/>
      <c r="E39" s="218"/>
      <c r="F39" s="218"/>
      <c r="G39" s="209"/>
      <c r="H39" s="212"/>
      <c r="I39" s="55"/>
      <c r="J39" s="46"/>
      <c r="K39" s="95"/>
      <c r="L39" s="45">
        <f>(I39*D35)+(J39*D35)+(K39*D35)</f>
        <v>0</v>
      </c>
    </row>
    <row r="40" spans="2:12">
      <c r="B40" s="58" t="s">
        <v>36</v>
      </c>
      <c r="C40" s="213">
        <v>6</v>
      </c>
      <c r="D40" s="216">
        <f>VLOOKUP(C40,'Completar SOFSE'!$A$20:$E$330,2,0)</f>
        <v>36</v>
      </c>
      <c r="E40" s="216" t="str">
        <f>VLOOKUP(C40,'Completar SOFSE'!$A$20:$E$330,3,0)</f>
        <v>C/U</v>
      </c>
      <c r="F40" s="216" t="str">
        <f>VLOOKUP(C40,'Completar SOFSE'!$A$20:$E$330,4,0)</f>
        <v>NUM9650000590N</v>
      </c>
      <c r="G40" s="207" t="str">
        <f>VLOOKUP(C40,'Completar SOFSE'!$A$20:$E$330,5,0)</f>
        <v>Piñón cilíndrico recto</v>
      </c>
      <c r="H40" s="210" t="str">
        <f>+'Completar SOFSE'!F27</f>
        <v>Ref. Fáb. 820022</v>
      </c>
      <c r="I40" s="53"/>
      <c r="J40" s="62"/>
      <c r="K40" s="93"/>
      <c r="L40" s="19">
        <f>I40*D40</f>
        <v>0</v>
      </c>
    </row>
    <row r="41" spans="2:12">
      <c r="B41" s="59" t="s">
        <v>37</v>
      </c>
      <c r="C41" s="214"/>
      <c r="D41" s="217"/>
      <c r="E41" s="217"/>
      <c r="F41" s="217"/>
      <c r="G41" s="208"/>
      <c r="H41" s="211"/>
      <c r="I41" s="54"/>
      <c r="J41" s="63"/>
      <c r="K41" s="94"/>
      <c r="L41" s="45">
        <f>I41*D40</f>
        <v>0</v>
      </c>
    </row>
    <row r="42" spans="2:12">
      <c r="B42" s="59" t="s">
        <v>38</v>
      </c>
      <c r="C42" s="214"/>
      <c r="D42" s="217"/>
      <c r="E42" s="217"/>
      <c r="F42" s="217"/>
      <c r="G42" s="208"/>
      <c r="H42" s="211"/>
      <c r="I42" s="54"/>
      <c r="J42" s="63"/>
      <c r="K42" s="94"/>
      <c r="L42" s="45">
        <f>I42*D40</f>
        <v>0</v>
      </c>
    </row>
    <row r="43" spans="2:12">
      <c r="B43" s="59" t="s">
        <v>39</v>
      </c>
      <c r="C43" s="214"/>
      <c r="D43" s="217"/>
      <c r="E43" s="217"/>
      <c r="F43" s="217"/>
      <c r="G43" s="208"/>
      <c r="H43" s="211"/>
      <c r="I43" s="54"/>
      <c r="J43" s="44"/>
      <c r="K43" s="94"/>
      <c r="L43" s="45">
        <f>(I43*D40)+(J43*D40)</f>
        <v>0</v>
      </c>
    </row>
    <row r="44" spans="2:12" ht="13.5" thickBot="1">
      <c r="B44" s="59" t="s">
        <v>40</v>
      </c>
      <c r="C44" s="215"/>
      <c r="D44" s="218"/>
      <c r="E44" s="218"/>
      <c r="F44" s="218"/>
      <c r="G44" s="209"/>
      <c r="H44" s="212"/>
      <c r="I44" s="55"/>
      <c r="J44" s="46"/>
      <c r="K44" s="95"/>
      <c r="L44" s="45">
        <f>(I44*D40)+(J44*D40)+(K44*D40)</f>
        <v>0</v>
      </c>
    </row>
    <row r="45" spans="2:12">
      <c r="B45" s="58" t="s">
        <v>36</v>
      </c>
      <c r="C45" s="213">
        <v>7</v>
      </c>
      <c r="D45" s="216">
        <f>VLOOKUP(C45,'Completar SOFSE'!$A$20:$E$330,2,0)</f>
        <v>36</v>
      </c>
      <c r="E45" s="216" t="str">
        <f>VLOOKUP(C45,'Completar SOFSE'!$A$20:$E$330,3,0)</f>
        <v>C/U</v>
      </c>
      <c r="F45" s="216" t="str">
        <f>VLOOKUP(C45,'Completar SOFSE'!$A$20:$E$330,4,0)</f>
        <v>NUM9650000600N</v>
      </c>
      <c r="G45" s="207" t="str">
        <f>VLOOKUP(C45,'Completar SOFSE'!$A$20:$E$330,5,0)</f>
        <v>Coronas cilíndricas rectas</v>
      </c>
      <c r="H45" s="210" t="str">
        <f>+'Completar SOFSE'!F28</f>
        <v>Ref. Fáb. 820021</v>
      </c>
      <c r="I45" s="53"/>
      <c r="J45" s="62"/>
      <c r="K45" s="93"/>
      <c r="L45" s="19">
        <f>I45*D45</f>
        <v>0</v>
      </c>
    </row>
    <row r="46" spans="2:12">
      <c r="B46" s="59" t="s">
        <v>37</v>
      </c>
      <c r="C46" s="214"/>
      <c r="D46" s="217"/>
      <c r="E46" s="217"/>
      <c r="F46" s="217"/>
      <c r="G46" s="208"/>
      <c r="H46" s="211"/>
      <c r="I46" s="54"/>
      <c r="J46" s="63"/>
      <c r="K46" s="94"/>
      <c r="L46" s="45">
        <f>I46*D45</f>
        <v>0</v>
      </c>
    </row>
    <row r="47" spans="2:12">
      <c r="B47" s="59" t="s">
        <v>38</v>
      </c>
      <c r="C47" s="214"/>
      <c r="D47" s="217"/>
      <c r="E47" s="217"/>
      <c r="F47" s="217"/>
      <c r="G47" s="208"/>
      <c r="H47" s="211"/>
      <c r="I47" s="54"/>
      <c r="J47" s="63"/>
      <c r="K47" s="94"/>
      <c r="L47" s="45">
        <f>I47*D45</f>
        <v>0</v>
      </c>
    </row>
    <row r="48" spans="2:12">
      <c r="B48" s="59" t="s">
        <v>39</v>
      </c>
      <c r="C48" s="214"/>
      <c r="D48" s="217"/>
      <c r="E48" s="217"/>
      <c r="F48" s="217"/>
      <c r="G48" s="208"/>
      <c r="H48" s="211"/>
      <c r="I48" s="54"/>
      <c r="J48" s="44"/>
      <c r="K48" s="94"/>
      <c r="L48" s="45">
        <f>(I48*D45)+(J48*D45)</f>
        <v>0</v>
      </c>
    </row>
    <row r="49" spans="2:12" ht="13.5" thickBot="1">
      <c r="B49" s="59" t="s">
        <v>40</v>
      </c>
      <c r="C49" s="215"/>
      <c r="D49" s="218"/>
      <c r="E49" s="218"/>
      <c r="F49" s="218"/>
      <c r="G49" s="209"/>
      <c r="H49" s="212"/>
      <c r="I49" s="55"/>
      <c r="J49" s="46"/>
      <c r="K49" s="95"/>
      <c r="L49" s="45">
        <f>(I49*D45)+(J49*D45)+(K49*D45)</f>
        <v>0</v>
      </c>
    </row>
    <row r="50" spans="2:12">
      <c r="B50" s="58" t="s">
        <v>36</v>
      </c>
      <c r="C50" s="213">
        <v>8</v>
      </c>
      <c r="D50" s="216">
        <f>VLOOKUP(C50,'Completar SOFSE'!$A$20:$E$330,2,0)</f>
        <v>36</v>
      </c>
      <c r="E50" s="216" t="str">
        <f>VLOOKUP(C50,'Completar SOFSE'!$A$20:$E$330,3,0)</f>
        <v>C/U</v>
      </c>
      <c r="F50" s="216" t="str">
        <f>VLOOKUP(C50,'Completar SOFSE'!$A$20:$E$330,4,0)</f>
        <v>NUM9650000630N</v>
      </c>
      <c r="G50" s="207" t="str">
        <f>VLOOKUP(C50,'Completar SOFSE'!$A$20:$E$330,5,0)</f>
        <v>Brida 12 agujeros y estría interior</v>
      </c>
      <c r="H50" s="210" t="str">
        <f>+'Completar SOFSE'!F29</f>
        <v>Ref. Fáb. 812785</v>
      </c>
      <c r="I50" s="53"/>
      <c r="J50" s="62"/>
      <c r="K50" s="93"/>
      <c r="L50" s="19">
        <f>I50*D50</f>
        <v>0</v>
      </c>
    </row>
    <row r="51" spans="2:12">
      <c r="B51" s="59" t="s">
        <v>37</v>
      </c>
      <c r="C51" s="214"/>
      <c r="D51" s="217"/>
      <c r="E51" s="217"/>
      <c r="F51" s="217"/>
      <c r="G51" s="208"/>
      <c r="H51" s="211"/>
      <c r="I51" s="54"/>
      <c r="J51" s="63"/>
      <c r="K51" s="94"/>
      <c r="L51" s="45">
        <f>I51*D50</f>
        <v>0</v>
      </c>
    </row>
    <row r="52" spans="2:12">
      <c r="B52" s="59" t="s">
        <v>38</v>
      </c>
      <c r="C52" s="214"/>
      <c r="D52" s="217"/>
      <c r="E52" s="217"/>
      <c r="F52" s="217"/>
      <c r="G52" s="208"/>
      <c r="H52" s="211"/>
      <c r="I52" s="54"/>
      <c r="J52" s="63"/>
      <c r="K52" s="94"/>
      <c r="L52" s="45">
        <f>I52*D50</f>
        <v>0</v>
      </c>
    </row>
    <row r="53" spans="2:12">
      <c r="B53" s="59" t="s">
        <v>39</v>
      </c>
      <c r="C53" s="214"/>
      <c r="D53" s="217"/>
      <c r="E53" s="217"/>
      <c r="F53" s="217"/>
      <c r="G53" s="208"/>
      <c r="H53" s="211"/>
      <c r="I53" s="54"/>
      <c r="J53" s="44"/>
      <c r="K53" s="94"/>
      <c r="L53" s="45">
        <f>(I53*D50)+(J53*D50)</f>
        <v>0</v>
      </c>
    </row>
    <row r="54" spans="2:12" ht="13.5" thickBot="1">
      <c r="B54" s="59" t="s">
        <v>40</v>
      </c>
      <c r="C54" s="215"/>
      <c r="D54" s="218"/>
      <c r="E54" s="218"/>
      <c r="F54" s="218"/>
      <c r="G54" s="209"/>
      <c r="H54" s="212"/>
      <c r="I54" s="55"/>
      <c r="J54" s="46"/>
      <c r="K54" s="95"/>
      <c r="L54" s="45">
        <f>(I54*D50)+(J54*D50)+(K54*D50)</f>
        <v>0</v>
      </c>
    </row>
    <row r="55" spans="2:12" ht="24" customHeight="1" thickBot="1">
      <c r="B55" s="198" t="s">
        <v>27</v>
      </c>
      <c r="C55" s="199"/>
      <c r="D55" s="199"/>
      <c r="E55" s="199"/>
      <c r="F55" s="199"/>
      <c r="G55" s="199"/>
      <c r="H55" s="101"/>
      <c r="I55" s="200">
        <f>SUM(L15:L54)</f>
        <v>0</v>
      </c>
      <c r="J55" s="201"/>
      <c r="K55" s="201"/>
      <c r="L55" s="202"/>
    </row>
    <row r="56" spans="2:12" ht="18.75" customHeight="1" thickBot="1">
      <c r="B56" s="194" t="s">
        <v>41</v>
      </c>
      <c r="C56" s="195"/>
      <c r="D56" s="195"/>
      <c r="E56" s="196"/>
      <c r="F56" s="196"/>
      <c r="G56" s="196"/>
      <c r="H56" s="196"/>
      <c r="I56" s="196"/>
      <c r="J56" s="196"/>
      <c r="K56" s="196"/>
      <c r="L56" s="197"/>
    </row>
    <row r="57" spans="2:12" ht="18.75" customHeight="1" thickBot="1">
      <c r="B57" s="194" t="s">
        <v>42</v>
      </c>
      <c r="C57" s="195"/>
      <c r="D57" s="206" t="str">
        <f>+'Completar SOFSE'!D12</f>
        <v>Según Artículo 34 del PCP</v>
      </c>
      <c r="E57" s="206"/>
      <c r="F57" s="206"/>
      <c r="G57" s="206"/>
      <c r="H57" s="84"/>
      <c r="I57" s="184"/>
      <c r="J57" s="184"/>
      <c r="K57" s="184"/>
      <c r="L57" s="185"/>
    </row>
    <row r="58" spans="2:12" ht="18.75" customHeight="1" thickBot="1">
      <c r="B58" s="194" t="s">
        <v>43</v>
      </c>
      <c r="C58" s="195"/>
      <c r="D58" s="206" t="str">
        <f>+'Completar SOFSE'!B14</f>
        <v>Según Artículo 7 del PCP</v>
      </c>
      <c r="E58" s="206"/>
      <c r="F58" s="206"/>
      <c r="G58" s="206"/>
      <c r="H58" s="84"/>
      <c r="I58" s="184"/>
      <c r="J58" s="184"/>
      <c r="K58" s="184"/>
      <c r="L58" s="185"/>
    </row>
    <row r="59" spans="2:12" ht="18.75" customHeight="1" thickBot="1">
      <c r="B59" s="194" t="s">
        <v>44</v>
      </c>
      <c r="C59" s="195"/>
      <c r="D59" s="206" t="str">
        <f>+'Completar SOFSE'!B15</f>
        <v>Según Artículo 117 del R.C.C.</v>
      </c>
      <c r="E59" s="206"/>
      <c r="F59" s="206"/>
      <c r="G59" s="206"/>
      <c r="H59" s="84"/>
      <c r="I59" s="186"/>
      <c r="J59" s="186"/>
      <c r="K59" s="186"/>
      <c r="L59" s="187"/>
    </row>
    <row r="60" spans="2:12">
      <c r="B60" s="77"/>
      <c r="C60" s="78"/>
      <c r="D60" s="78"/>
      <c r="E60" s="78"/>
      <c r="F60" s="78"/>
      <c r="G60" s="79"/>
      <c r="H60" s="79"/>
      <c r="I60" s="79"/>
      <c r="J60" s="79"/>
      <c r="K60" s="79"/>
      <c r="L60" s="80"/>
    </row>
    <row r="61" spans="2:12">
      <c r="B61" s="20"/>
      <c r="C61" s="21"/>
      <c r="D61" s="21"/>
      <c r="E61" s="21"/>
      <c r="F61" s="21"/>
      <c r="G61" s="22"/>
      <c r="H61" s="22"/>
      <c r="I61" s="22"/>
      <c r="J61" s="22"/>
      <c r="K61" s="22"/>
      <c r="L61" s="23"/>
    </row>
    <row r="62" spans="2:12">
      <c r="B62" s="20"/>
      <c r="C62" s="21"/>
      <c r="D62" s="21"/>
      <c r="E62" s="21"/>
      <c r="F62" s="21"/>
      <c r="G62" s="22"/>
      <c r="H62" s="22"/>
      <c r="I62" s="22"/>
      <c r="J62" s="22"/>
      <c r="K62" s="22"/>
      <c r="L62" s="23"/>
    </row>
    <row r="63" spans="2:12">
      <c r="B63" s="20"/>
      <c r="C63" s="21"/>
      <c r="D63" s="21"/>
      <c r="E63" s="21"/>
      <c r="F63" s="21"/>
      <c r="G63" s="22"/>
      <c r="H63" s="22"/>
      <c r="I63" s="22"/>
      <c r="J63" s="22"/>
      <c r="K63" s="22"/>
      <c r="L63" s="23"/>
    </row>
    <row r="64" spans="2:12" ht="13.5" thickBot="1">
      <c r="B64" s="24"/>
      <c r="C64" s="25"/>
      <c r="D64" s="25"/>
      <c r="E64" s="25"/>
      <c r="F64" s="25"/>
      <c r="G64" s="26"/>
      <c r="H64" s="26"/>
      <c r="I64" s="26"/>
      <c r="J64" s="26"/>
      <c r="K64" s="26"/>
      <c r="L64" s="27"/>
    </row>
  </sheetData>
  <sheetProtection sheet="1" objects="1" scenarios="1"/>
  <mergeCells count="86">
    <mergeCell ref="H45:H49"/>
    <mergeCell ref="C50:C54"/>
    <mergeCell ref="D50:D54"/>
    <mergeCell ref="E50:E54"/>
    <mergeCell ref="F50:F54"/>
    <mergeCell ref="G50:G54"/>
    <mergeCell ref="H50:H54"/>
    <mergeCell ref="C45:C49"/>
    <mergeCell ref="D45:D49"/>
    <mergeCell ref="E45:E49"/>
    <mergeCell ref="F45:F49"/>
    <mergeCell ref="G45:G49"/>
    <mergeCell ref="H35:H39"/>
    <mergeCell ref="C40:C44"/>
    <mergeCell ref="D40:D44"/>
    <mergeCell ref="E40:E44"/>
    <mergeCell ref="F40:F44"/>
    <mergeCell ref="G40:G44"/>
    <mergeCell ref="H40:H44"/>
    <mergeCell ref="C35:C39"/>
    <mergeCell ref="D35:D39"/>
    <mergeCell ref="E35:E39"/>
    <mergeCell ref="F35:F39"/>
    <mergeCell ref="G35:G39"/>
    <mergeCell ref="H25:H29"/>
    <mergeCell ref="C30:C34"/>
    <mergeCell ref="D30:D34"/>
    <mergeCell ref="E30:E34"/>
    <mergeCell ref="F30:F34"/>
    <mergeCell ref="G30:G34"/>
    <mergeCell ref="H30:H34"/>
    <mergeCell ref="C25:C29"/>
    <mergeCell ref="D25:D29"/>
    <mergeCell ref="E25:E29"/>
    <mergeCell ref="F25:F29"/>
    <mergeCell ref="G25:G29"/>
    <mergeCell ref="G15:G19"/>
    <mergeCell ref="H15:H19"/>
    <mergeCell ref="C20:C24"/>
    <mergeCell ref="D20:D24"/>
    <mergeCell ref="E20:E24"/>
    <mergeCell ref="F20:F24"/>
    <mergeCell ref="G20:G24"/>
    <mergeCell ref="H20:H24"/>
    <mergeCell ref="C15:C19"/>
    <mergeCell ref="D15:D19"/>
    <mergeCell ref="E15:E19"/>
    <mergeCell ref="F15:F19"/>
    <mergeCell ref="B58:C58"/>
    <mergeCell ref="B59:C59"/>
    <mergeCell ref="D57:G57"/>
    <mergeCell ref="D58:G58"/>
    <mergeCell ref="D59:G59"/>
    <mergeCell ref="B57:C57"/>
    <mergeCell ref="I58:L58"/>
    <mergeCell ref="I59:L59"/>
    <mergeCell ref="D5:G5"/>
    <mergeCell ref="D6:G6"/>
    <mergeCell ref="D7:G7"/>
    <mergeCell ref="D8:G10"/>
    <mergeCell ref="D11:G11"/>
    <mergeCell ref="G13:G14"/>
    <mergeCell ref="J12:L12"/>
    <mergeCell ref="J11:L11"/>
    <mergeCell ref="B56:D56"/>
    <mergeCell ref="E56:L56"/>
    <mergeCell ref="B55:G55"/>
    <mergeCell ref="I55:L55"/>
    <mergeCell ref="I57:L57"/>
    <mergeCell ref="I13:L13"/>
    <mergeCell ref="H13:H14"/>
    <mergeCell ref="B13:B14"/>
    <mergeCell ref="C13:C14"/>
    <mergeCell ref="D13:D14"/>
    <mergeCell ref="E13:E14"/>
    <mergeCell ref="F13:F14"/>
    <mergeCell ref="B5:C5"/>
    <mergeCell ref="B6:C6"/>
    <mergeCell ref="B8:C10"/>
    <mergeCell ref="B3:L4"/>
    <mergeCell ref="I5:L5"/>
    <mergeCell ref="I6:I7"/>
    <mergeCell ref="J8:L8"/>
    <mergeCell ref="J9:L9"/>
    <mergeCell ref="J10:L10"/>
    <mergeCell ref="J6:L7"/>
  </mergeCells>
  <conditionalFormatting sqref="K15:K54">
    <cfRule type="cellIs" dxfId="0" priority="28" stopIfTrue="1" operator="equal">
      <formula>#REF!</formula>
    </cfRule>
  </conditionalFormatting>
  <dataValidations count="2">
    <dataValidation allowBlank="1" showInputMessage="1" showErrorMessage="1" promptTitle="Completar por el Oferente" prompt=" " sqref="E56 J18 J23 J28 J33 J38 J43 J48 J53 J19:K19 J24:K24 J29:K29 J34:K34 J39:K39 J44:K44 J49:K49 J54:K54 I15:I54"/>
    <dataValidation operator="equal" allowBlank="1" showInputMessage="1" showErrorMessage="1" promptTitle="Completar por el Oferente" prompt=" " sqref="J6:L10"/>
  </dataValidations>
  <printOptions horizontalCentered="1" verticalCentered="1"/>
  <pageMargins left="0.25" right="0.25" top="0.75" bottom="0.75" header="0.3" footer="0.3"/>
  <pageSetup paperSize="9" scale="9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equal" allowBlank="1" showInputMessage="1" showErrorMessage="1" promptTitle="Completar por el Oferente" prompt=" ">
          <x14:formula1>
            <xm:f>'Completar SOFSE'!$I$5:$I$8</xm:f>
          </x14:formula1>
          <xm:sqref>J11:L11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3:L29"/>
  <sheetViews>
    <sheetView workbookViewId="0">
      <selection activeCell="C5" sqref="C5"/>
    </sheetView>
  </sheetViews>
  <sheetFormatPr baseColWidth="10" defaultRowHeight="12.75"/>
  <cols>
    <col min="1" max="1" width="24" style="29" customWidth="1"/>
    <col min="2" max="2" width="19.7109375" style="29" customWidth="1"/>
    <col min="3" max="3" width="11.42578125" style="29"/>
    <col min="4" max="4" width="20.140625" style="29" customWidth="1"/>
    <col min="5" max="5" width="23.85546875" style="29" bestFit="1" customWidth="1"/>
    <col min="6" max="6" width="19.42578125" style="29" customWidth="1"/>
    <col min="7" max="7" width="11.42578125" style="29"/>
    <col min="8" max="12" width="11.42578125" style="29" hidden="1" customWidth="1"/>
    <col min="13" max="13" width="0" style="29" hidden="1" customWidth="1"/>
    <col min="14" max="16384" width="11.42578125" style="29"/>
  </cols>
  <sheetData>
    <row r="3" spans="1:12" ht="15.75">
      <c r="A3" s="73" t="s">
        <v>21</v>
      </c>
      <c r="B3" s="28"/>
    </row>
    <row r="4" spans="1:12">
      <c r="A4" s="30"/>
    </row>
    <row r="5" spans="1:12">
      <c r="A5" s="47" t="s">
        <v>9</v>
      </c>
      <c r="B5" s="83" t="s">
        <v>95</v>
      </c>
      <c r="H5" s="31" t="s">
        <v>12</v>
      </c>
      <c r="I5" s="32" t="s">
        <v>13</v>
      </c>
      <c r="J5" s="32"/>
      <c r="K5" s="31" t="s">
        <v>18</v>
      </c>
      <c r="L5" s="33">
        <v>0.105</v>
      </c>
    </row>
    <row r="6" spans="1:12">
      <c r="A6" s="47" t="s">
        <v>24</v>
      </c>
      <c r="B6" s="29" t="s">
        <v>45</v>
      </c>
      <c r="H6" s="34"/>
      <c r="I6" s="35" t="s">
        <v>14</v>
      </c>
      <c r="J6" s="35"/>
      <c r="K6" s="34"/>
      <c r="L6" s="36">
        <v>0.21</v>
      </c>
    </row>
    <row r="7" spans="1:12">
      <c r="A7" s="47" t="s">
        <v>25</v>
      </c>
      <c r="B7" s="29" t="s">
        <v>83</v>
      </c>
      <c r="H7" s="34"/>
      <c r="I7" s="35" t="s">
        <v>15</v>
      </c>
      <c r="J7" s="35"/>
      <c r="K7" s="34"/>
      <c r="L7" s="36">
        <v>0.27</v>
      </c>
    </row>
    <row r="8" spans="1:12">
      <c r="A8" s="47" t="s">
        <v>10</v>
      </c>
      <c r="B8" s="29" t="s">
        <v>84</v>
      </c>
      <c r="H8" s="34"/>
      <c r="I8" s="35" t="s">
        <v>16</v>
      </c>
      <c r="J8" s="35"/>
      <c r="K8" s="34"/>
      <c r="L8" s="37"/>
    </row>
    <row r="9" spans="1:12">
      <c r="A9" s="47"/>
      <c r="H9" s="38"/>
      <c r="I9" s="39"/>
      <c r="J9" s="40"/>
      <c r="K9" s="38"/>
      <c r="L9" s="40"/>
    </row>
    <row r="10" spans="1:12">
      <c r="A10" s="74" t="s">
        <v>22</v>
      </c>
      <c r="H10" s="35"/>
      <c r="I10" s="35"/>
      <c r="J10" s="35"/>
    </row>
    <row r="11" spans="1:12">
      <c r="A11" s="89" t="s">
        <v>28</v>
      </c>
      <c r="B11" s="85" t="s">
        <v>85</v>
      </c>
      <c r="H11" s="35"/>
      <c r="I11" s="35"/>
      <c r="J11" s="35"/>
    </row>
    <row r="12" spans="1:12">
      <c r="A12" s="75" t="s">
        <v>19</v>
      </c>
      <c r="B12" s="29" t="s">
        <v>98</v>
      </c>
      <c r="D12" s="29" t="s">
        <v>57</v>
      </c>
      <c r="G12" s="35"/>
      <c r="H12" s="35"/>
      <c r="I12" s="35"/>
      <c r="J12" s="35"/>
      <c r="K12" s="35"/>
    </row>
    <row r="13" spans="1:12">
      <c r="A13" s="75" t="s">
        <v>89</v>
      </c>
      <c r="B13" s="29" t="s">
        <v>91</v>
      </c>
      <c r="G13" s="35"/>
      <c r="H13" s="35"/>
      <c r="I13" s="35"/>
      <c r="J13" s="35"/>
      <c r="K13" s="35"/>
    </row>
    <row r="14" spans="1:12">
      <c r="A14" s="75" t="s">
        <v>6</v>
      </c>
      <c r="B14" s="35" t="s">
        <v>90</v>
      </c>
      <c r="G14" s="35"/>
      <c r="H14" s="35"/>
      <c r="I14" s="35"/>
      <c r="J14" s="35"/>
      <c r="K14" s="35"/>
    </row>
    <row r="15" spans="1:12">
      <c r="A15" s="75" t="s">
        <v>7</v>
      </c>
      <c r="B15" s="35" t="s">
        <v>50</v>
      </c>
      <c r="G15" s="35"/>
      <c r="H15" s="35"/>
      <c r="I15" s="35"/>
      <c r="J15" s="35"/>
      <c r="K15" s="35"/>
    </row>
    <row r="16" spans="1:12">
      <c r="G16" s="35"/>
      <c r="H16" s="35"/>
      <c r="I16" s="35"/>
      <c r="J16" s="35"/>
      <c r="K16" s="35"/>
    </row>
    <row r="17" spans="1:11">
      <c r="G17" s="35"/>
      <c r="H17" s="35"/>
      <c r="I17" s="35"/>
      <c r="J17" s="35"/>
      <c r="K17" s="35"/>
    </row>
    <row r="18" spans="1:11" ht="15.75">
      <c r="A18" s="73" t="s">
        <v>46</v>
      </c>
      <c r="B18" s="47"/>
    </row>
    <row r="20" spans="1:11">
      <c r="A20" s="220" t="s">
        <v>23</v>
      </c>
      <c r="B20" s="220" t="s">
        <v>11</v>
      </c>
      <c r="C20" s="220" t="s">
        <v>3</v>
      </c>
      <c r="D20" s="220" t="s">
        <v>51</v>
      </c>
      <c r="E20" s="220" t="s">
        <v>29</v>
      </c>
      <c r="F20" s="219" t="s">
        <v>74</v>
      </c>
    </row>
    <row r="21" spans="1:11" ht="19.5" customHeight="1">
      <c r="A21" s="220"/>
      <c r="B21" s="220"/>
      <c r="C21" s="220"/>
      <c r="D21" s="220"/>
      <c r="E21" s="220"/>
      <c r="F21" s="220"/>
    </row>
    <row r="22" spans="1:11" s="85" customFormat="1">
      <c r="A22" s="92">
        <v>1</v>
      </c>
      <c r="B22" s="91">
        <v>36</v>
      </c>
      <c r="C22" s="5" t="s">
        <v>55</v>
      </c>
      <c r="D22" s="91" t="s">
        <v>58</v>
      </c>
      <c r="E22" s="91" t="s">
        <v>62</v>
      </c>
      <c r="F22" s="91" t="s">
        <v>75</v>
      </c>
    </row>
    <row r="23" spans="1:11" s="85" customFormat="1" ht="51">
      <c r="A23" s="92">
        <v>2</v>
      </c>
      <c r="B23" s="91">
        <v>36</v>
      </c>
      <c r="C23" s="5" t="s">
        <v>55</v>
      </c>
      <c r="D23" s="91" t="s">
        <v>59</v>
      </c>
      <c r="E23" s="91" t="s">
        <v>67</v>
      </c>
      <c r="F23" s="91" t="s">
        <v>76</v>
      </c>
    </row>
    <row r="24" spans="1:11" s="85" customFormat="1" ht="51">
      <c r="A24" s="92">
        <v>3</v>
      </c>
      <c r="B24" s="91">
        <v>36</v>
      </c>
      <c r="C24" s="5" t="s">
        <v>55</v>
      </c>
      <c r="D24" s="91" t="s">
        <v>60</v>
      </c>
      <c r="E24" s="91" t="s">
        <v>68</v>
      </c>
      <c r="F24" s="91" t="s">
        <v>77</v>
      </c>
    </row>
    <row r="25" spans="1:11" s="85" customFormat="1">
      <c r="A25" s="92">
        <v>4</v>
      </c>
      <c r="B25" s="91">
        <v>36</v>
      </c>
      <c r="C25" s="5" t="s">
        <v>55</v>
      </c>
      <c r="D25" s="91" t="s">
        <v>61</v>
      </c>
      <c r="E25" s="91" t="s">
        <v>69</v>
      </c>
      <c r="F25" s="91" t="s">
        <v>78</v>
      </c>
    </row>
    <row r="26" spans="1:11" s="85" customFormat="1" ht="25.5">
      <c r="A26" s="92">
        <v>5</v>
      </c>
      <c r="B26" s="91">
        <v>36</v>
      </c>
      <c r="C26" s="5" t="s">
        <v>55</v>
      </c>
      <c r="D26" s="91" t="s">
        <v>63</v>
      </c>
      <c r="E26" s="91" t="s">
        <v>70</v>
      </c>
      <c r="F26" s="91" t="s">
        <v>79</v>
      </c>
    </row>
    <row r="27" spans="1:11" s="85" customFormat="1">
      <c r="A27" s="92">
        <v>6</v>
      </c>
      <c r="B27" s="91">
        <v>36</v>
      </c>
      <c r="C27" s="5" t="s">
        <v>55</v>
      </c>
      <c r="D27" s="91" t="s">
        <v>64</v>
      </c>
      <c r="E27" s="91" t="s">
        <v>71</v>
      </c>
      <c r="F27" s="91" t="s">
        <v>80</v>
      </c>
    </row>
    <row r="28" spans="1:11" s="85" customFormat="1" ht="25.5">
      <c r="A28" s="92">
        <v>7</v>
      </c>
      <c r="B28" s="91">
        <v>36</v>
      </c>
      <c r="C28" s="5" t="s">
        <v>55</v>
      </c>
      <c r="D28" s="91" t="s">
        <v>65</v>
      </c>
      <c r="E28" s="91" t="s">
        <v>72</v>
      </c>
      <c r="F28" s="91" t="s">
        <v>81</v>
      </c>
    </row>
    <row r="29" spans="1:11" s="85" customFormat="1" ht="25.5">
      <c r="A29" s="92">
        <v>8</v>
      </c>
      <c r="B29" s="91">
        <v>36</v>
      </c>
      <c r="C29" s="5" t="s">
        <v>55</v>
      </c>
      <c r="D29" s="91" t="s">
        <v>66</v>
      </c>
      <c r="E29" s="91" t="s">
        <v>73</v>
      </c>
      <c r="F29" s="91" t="s">
        <v>82</v>
      </c>
    </row>
  </sheetData>
  <mergeCells count="6">
    <mergeCell ref="F20:F21"/>
    <mergeCell ref="A20:A21"/>
    <mergeCell ref="B20:B21"/>
    <mergeCell ref="C20:C21"/>
    <mergeCell ref="D20:D21"/>
    <mergeCell ref="E20:E2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Planilla Nacional - ANEXO A</vt:lpstr>
      <vt:lpstr>Planilla Extranjero - ANEXO B</vt:lpstr>
      <vt:lpstr>Completar SOFSE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2020-09-23T18:29:26Z</dcterms:modified>
</cp:coreProperties>
</file>