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240" yWindow="105" windowWidth="14805" windowHeight="8010"/>
  </bookViews>
  <sheets>
    <sheet name="ANEXO A-Planilla Nacional" sheetId="2" r:id="rId1"/>
    <sheet name="ANEXO B-Planilla Extranjero" sheetId="6" state="hidden" r:id="rId2"/>
    <sheet name="Completar SOFSE" sheetId="4" state="hidden" r:id="rId3"/>
  </sheets>
  <definedNames>
    <definedName name="_xlnm.Print_Area" localSheetId="1">'ANEXO B-Planilla Extranjero'!$B$1:$L$39</definedName>
  </definedNames>
  <calcPr calcId="152511"/>
</workbook>
</file>

<file path=xl/calcChain.xml><?xml version="1.0" encoding="utf-8"?>
<calcChain xmlns="http://schemas.openxmlformats.org/spreadsheetml/2006/main">
  <c r="D23" i="2" l="1"/>
  <c r="D34" i="6" l="1"/>
  <c r="D33" i="6"/>
  <c r="D32" i="6"/>
  <c r="C15" i="6" l="1"/>
  <c r="D15" i="6" s="1"/>
  <c r="D11" i="6"/>
  <c r="D8" i="6"/>
  <c r="D7" i="6"/>
  <c r="D6" i="6"/>
  <c r="D5" i="6"/>
  <c r="C20" i="6" l="1"/>
  <c r="H20" i="6" s="1"/>
  <c r="H15" i="6"/>
  <c r="G20" i="6"/>
  <c r="E20" i="6"/>
  <c r="C25" i="6"/>
  <c r="G15" i="6"/>
  <c r="F15" i="6"/>
  <c r="E15" i="6"/>
  <c r="D20" i="6" l="1"/>
  <c r="F20" i="6"/>
  <c r="L19" i="6"/>
  <c r="L17" i="6"/>
  <c r="L15" i="6"/>
  <c r="L18" i="6"/>
  <c r="L16" i="6"/>
  <c r="L23" i="6"/>
  <c r="L21" i="6"/>
  <c r="L24" i="6"/>
  <c r="L22" i="6"/>
  <c r="L20" i="6"/>
  <c r="D11" i="2" l="1"/>
  <c r="D6" i="2" l="1"/>
  <c r="D24" i="2" l="1"/>
  <c r="D22" i="2"/>
  <c r="D21" i="2"/>
  <c r="D5" i="2" l="1"/>
  <c r="B15" i="2"/>
  <c r="G15" i="2" s="1"/>
  <c r="A22" i="4"/>
  <c r="D8" i="2"/>
  <c r="D7" i="2"/>
  <c r="F15" i="2" l="1"/>
  <c r="B16" i="2"/>
  <c r="G16" i="2" s="1"/>
  <c r="E15" i="2"/>
  <c r="D15" i="2"/>
  <c r="C15" i="2"/>
  <c r="A23" i="4"/>
  <c r="H25" i="6" l="1"/>
  <c r="F25" i="6"/>
  <c r="D25" i="6"/>
  <c r="G25" i="6"/>
  <c r="E25" i="6"/>
  <c r="A24" i="4"/>
  <c r="C16" i="2"/>
  <c r="B17" i="2"/>
  <c r="G17" i="2" s="1"/>
  <c r="F16" i="2"/>
  <c r="E16" i="2"/>
  <c r="D16" i="2"/>
  <c r="K15" i="2"/>
  <c r="J15" i="2"/>
  <c r="A25" i="4"/>
  <c r="L29" i="6" l="1"/>
  <c r="L25" i="6"/>
  <c r="L26" i="6"/>
  <c r="L27" i="6"/>
  <c r="L28" i="6"/>
  <c r="F17" i="2"/>
  <c r="E17" i="2"/>
  <c r="D17" i="2"/>
  <c r="C17" i="2"/>
  <c r="J16" i="2"/>
  <c r="K16" i="2"/>
  <c r="A26" i="4"/>
  <c r="K17" i="2" l="1"/>
  <c r="K18" i="2" s="1"/>
  <c r="J17" i="2"/>
  <c r="A27" i="4"/>
  <c r="A28" i="4" s="1"/>
  <c r="A29" i="4" l="1"/>
  <c r="A30" i="4" l="1"/>
  <c r="A31" i="4" l="1"/>
  <c r="A32" i="4" l="1"/>
  <c r="J18" i="2"/>
  <c r="K19" i="2" s="1"/>
  <c r="A33" i="4" l="1"/>
  <c r="K20" i="2"/>
  <c r="A34" i="4" l="1"/>
  <c r="A35" i="4" l="1"/>
  <c r="A36" i="4" l="1"/>
  <c r="A37" i="4" l="1"/>
  <c r="A38" i="4" l="1"/>
  <c r="A39" i="4" l="1"/>
  <c r="A40" i="4" l="1"/>
  <c r="A41" i="4" l="1"/>
  <c r="A42" i="4" l="1"/>
  <c r="A43" i="4" l="1"/>
  <c r="A44" i="4" s="1"/>
  <c r="A45" i="4" s="1"/>
  <c r="A46" i="4" s="1"/>
  <c r="A47" i="4" s="1"/>
  <c r="A48" i="4" s="1"/>
  <c r="I30" i="6" l="1"/>
</calcChain>
</file>

<file path=xl/sharedStrings.xml><?xml version="1.0" encoding="utf-8"?>
<sst xmlns="http://schemas.openxmlformats.org/spreadsheetml/2006/main" count="115" uniqueCount="72">
  <si>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</si>
  <si>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</si>
  <si>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</si>
  <si>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</si>
  <si>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</si>
  <si>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</si>
  <si>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</si>
  <si>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</si>
  <si>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</si>
  <si>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</si>
  <si>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</si>
  <si>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</si>
  <si>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</si>
  <si>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</si>
  <si>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</si>
  <si>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</si>
  <si>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</si>
  <si>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</si>
  <si>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</si>
  <si>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</si>
  <si>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</si>
  <si>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</si>
  <si>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</si>
  <si>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</si>
  <si>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</si>
  <si>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</si>
  <si>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</si>
  <si>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</si>
  <si>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</si>
  <si>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</si>
  <si>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</si>
  <si>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</si>
  <si>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</si>
  <si>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</si>
  <si>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</si>
  <si>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</si>
  <si>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</si>
  <si>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</si>
  <si>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</si>
  <si>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</si>
  <si>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</si>
  <si>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</si>
  <si>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</si>
  <si>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</si>
  <si>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</si>
  <si>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</si>
  <si>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</si>
  <si>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</si>
  <si>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</si>
  <si>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Inconterm</t>
  </si>
  <si>
    <t>Items a cotizar:</t>
  </si>
  <si>
    <t>Identificación Tributaria</t>
  </si>
  <si>
    <t>Refencia de Fábrica</t>
  </si>
  <si>
    <t>Referencia de Fábrica</t>
  </si>
  <si>
    <t>Renglón</t>
  </si>
  <si>
    <t>Lugar de entrega:</t>
  </si>
  <si>
    <t>14/2019</t>
  </si>
  <si>
    <t>Directa por Compulsa Abreviada</t>
  </si>
  <si>
    <t>REPARACIÓN DE GATOS JOYCE A TORNILLO – LINEA MITRE.</t>
  </si>
  <si>
    <t>C/U</t>
  </si>
  <si>
    <t>SER30100047N</t>
  </si>
  <si>
    <t xml:space="preserve">REPARACIÓN DE GATOS TIPO JOYCE – 1 juego de 4 gatos
LSM TC001
LSM TC002
LSM TC006
LSM TC007
</t>
  </si>
  <si>
    <t xml:space="preserve">REPARACIÓN DE GATOS TIPO JOYCE – 1 juego de 4 gatos
LSM TC003
LSM TC005
BU18234
BU 18238
</t>
  </si>
  <si>
    <t>SER14500124N</t>
  </si>
  <si>
    <t>ALQUILER DE CAMIÓN CON CHOFER DEMORA DÍA COMPLETO</t>
  </si>
  <si>
    <t>Artículo 7 del PCP</t>
  </si>
  <si>
    <t>Artículo 8 del PCP</t>
  </si>
  <si>
    <t>Según Artículo 117 del R.C.C.</t>
  </si>
  <si>
    <t>Artículo 33 del PCP</t>
  </si>
  <si>
    <t>ANEXO B - PLANILLA COTIZACIÓN BIENES DE ORIGEN EXTRANJERO</t>
  </si>
  <si>
    <t>EX 2019-08310351- -APN-SG#SOFSE</t>
  </si>
  <si>
    <t xml:space="preserve">ANEXO A - PLANILLA DE COTIZACIÓN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</si>
</sst>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$-2C0A]#,###.00;[Red]\([$$-2C0A]#,###.00\)"/>
    <numFmt numFmtId="166" formatCode="_ &quot;$ &quot;* #,##0.00_ ;_ &quot;$ &quot;* \-#,##0.00_ ;_ &quot;$ &quot;* \-??_ ;_ @_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1" fillId="0" borderId="0" applyFill="0" applyBorder="0" applyAlignment="0" applyProtection="0"/>
  </cellStyleXfs>
  <cellXfs count="217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 wrapText="1"/>
      <protection hidden="1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29" xfId="1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1" fillId="6" borderId="22" xfId="1" applyFont="1" applyFill="1" applyBorder="1" applyAlignment="1" applyProtection="1">
      <alignment horizontal="center" vertical="center" wrapText="1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/>
      <protection hidden="1"/>
    </xf>
    <xf numFmtId="0" fontId="9" fillId="6" borderId="29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Protection="1">
      <protection locked="0"/>
    </xf>
    <xf numFmtId="0" fontId="7" fillId="6" borderId="33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5" xfId="0" applyFont="1" applyFill="1" applyBorder="1" applyProtection="1">
      <protection locked="0"/>
    </xf>
    <xf numFmtId="4" fontId="6" fillId="6" borderId="30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8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10" fontId="7" fillId="5" borderId="31" xfId="0" applyNumberFormat="1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6" xfId="0" applyNumberFormat="1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28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2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52" xfId="0" applyNumberFormat="1" applyFont="1" applyFill="1" applyBorder="1" applyAlignment="1" applyProtection="1">
      <alignment horizontal="right" vertical="center" wrapText="1"/>
    </xf>
    <xf numFmtId="4" fontId="6" fillId="6" borderId="15" xfId="0" applyNumberFormat="1" applyFont="1" applyFill="1" applyBorder="1" applyAlignment="1" applyProtection="1">
      <alignment horizontal="right" vertical="center" wrapText="1"/>
    </xf>
    <xf numFmtId="4" fontId="6" fillId="6" borderId="2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2" xfId="0" applyNumberFormat="1" applyFont="1" applyFill="1" applyBorder="1" applyAlignment="1" applyProtection="1">
      <alignment horizontal="right" vertical="center" wrapText="1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0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5" xfId="3" applyNumberFormat="1" applyFont="1" applyFill="1" applyBorder="1" applyAlignment="1" applyProtection="1">
      <alignment horizontal="right" vertical="center" wrapText="1"/>
      <protection locked="0"/>
    </xf>
    <xf numFmtId="10" fontId="6" fillId="6" borderId="22" xfId="3" applyNumberFormat="1" applyFont="1" applyFill="1" applyBorder="1" applyAlignment="1" applyProtection="1">
      <alignment horizontal="right" vertical="center" wrapText="1"/>
      <protection locked="0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9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5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4" fontId="6" fillId="8" borderId="15" xfId="0" applyNumberFormat="1" applyFont="1" applyFill="1" applyBorder="1" applyAlignment="1" applyProtection="1">
      <alignment horizontal="right" vertical="center" wrapText="1"/>
    </xf>
    <xf numFmtId="4" fontId="14" fillId="8" borderId="15" xfId="2" applyNumberFormat="1" applyFont="1" applyFill="1" applyBorder="1" applyAlignment="1" applyProtection="1">
      <alignment horizontal="right" vertical="center"/>
    </xf>
    <xf numFmtId="4" fontId="6" fillId="8" borderId="22" xfId="0" applyNumberFormat="1" applyFont="1" applyFill="1" applyBorder="1" applyAlignment="1" applyProtection="1">
      <alignment horizontal="right" vertical="center" wrapText="1"/>
    </xf>
    <xf numFmtId="4" fontId="14" fillId="8" borderId="22" xfId="2" applyNumberFormat="1" applyFont="1" applyFill="1" applyBorder="1" applyAlignment="1" applyProtection="1">
      <alignment horizontal="right" vertical="center"/>
    </xf>
    <xf numFmtId="0" fontId="3" fillId="6" borderId="43" xfId="1" applyFont="1" applyFill="1" applyBorder="1" applyAlignment="1" applyProtection="1">
      <alignment horizontal="center" vertical="center"/>
    </xf>
    <xf numFmtId="0" fontId="3" fillId="6" borderId="44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1" fillId="6" borderId="18" xfId="1" applyFont="1" applyFill="1" applyBorder="1" applyAlignment="1" applyProtection="1">
      <alignment horizontal="left" vertical="center" wrapText="1"/>
      <protection hidden="1"/>
    </xf>
    <xf numFmtId="0" fontId="7" fillId="5" borderId="22" xfId="0" applyFont="1" applyFill="1" applyBorder="1" applyProtection="1">
      <protection hidden="1"/>
    </xf>
    <xf numFmtId="49" fontId="6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7" xfId="1" applyFont="1" applyFill="1" applyBorder="1" applyAlignment="1" applyProtection="1">
      <alignment vertical="center" wrapText="1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4" fontId="2" fillId="3" borderId="4" xfId="2" applyNumberFormat="1" applyFont="1" applyFill="1" applyBorder="1" applyAlignment="1" applyProtection="1">
      <alignment horizontal="right" vertical="center"/>
      <protection locked="0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164" fontId="2" fillId="3" borderId="17" xfId="4" applyFont="1" applyFill="1" applyBorder="1" applyAlignment="1" applyProtection="1">
      <alignment vertical="center"/>
    </xf>
    <xf numFmtId="4" fontId="2" fillId="3" borderId="17" xfId="2" applyNumberFormat="1" applyFont="1" applyFill="1" applyBorder="1" applyAlignment="1" applyProtection="1">
      <alignment vertical="center"/>
    </xf>
    <xf numFmtId="0" fontId="1" fillId="2" borderId="22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>
      <alignment horizontal="center" vertical="center"/>
    </xf>
    <xf numFmtId="0" fontId="9" fillId="6" borderId="29" xfId="1" applyFont="1" applyFill="1" applyBorder="1" applyAlignment="1" applyProtection="1">
      <alignment vertical="center" wrapText="1"/>
    </xf>
    <xf numFmtId="0" fontId="9" fillId="6" borderId="16" xfId="1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vertical="center"/>
      <protection hidden="1"/>
    </xf>
    <xf numFmtId="0" fontId="5" fillId="6" borderId="0" xfId="1" applyFont="1" applyFill="1" applyBorder="1" applyAlignment="1" applyProtection="1">
      <alignment vertical="center" wrapText="1"/>
      <protection hidden="1"/>
    </xf>
    <xf numFmtId="0" fontId="5" fillId="6" borderId="6" xfId="1" applyFont="1" applyFill="1" applyBorder="1" applyAlignment="1" applyProtection="1">
      <alignment vertical="center" wrapText="1"/>
      <protection hidden="1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41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8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40" xfId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justify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41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8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8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3" fillId="6" borderId="23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37" xfId="1" applyFont="1" applyFill="1" applyBorder="1" applyAlignment="1" applyProtection="1">
      <alignment horizontal="center" vertical="center"/>
      <protection hidden="1"/>
    </xf>
    <xf numFmtId="0" fontId="3" fillId="6" borderId="38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165" fontId="1" fillId="5" borderId="36" xfId="0" applyNumberFormat="1" applyFont="1" applyFill="1" applyBorder="1" applyAlignment="1" applyProtection="1">
      <alignment horizontal="center" vertical="center"/>
      <protection locked="0"/>
    </xf>
    <xf numFmtId="165" fontId="1" fillId="5" borderId="34" xfId="0" applyNumberFormat="1" applyFont="1" applyFill="1" applyBorder="1" applyAlignment="1" applyProtection="1">
      <alignment horizontal="center" vertical="center"/>
      <protection locked="0"/>
    </xf>
    <xf numFmtId="165" fontId="1" fillId="5" borderId="41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21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1" xfId="1" applyFont="1" applyFill="1" applyBorder="1" applyAlignment="1" applyProtection="1">
      <alignment horizontal="right" vertical="center"/>
      <protection hidden="1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21" xfId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left" vertical="center"/>
      <protection hidden="1"/>
    </xf>
    <xf numFmtId="49" fontId="6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4" xfId="1" applyFont="1" applyFill="1" applyBorder="1" applyAlignment="1" applyProtection="1">
      <alignment horizontal="center" vertical="center"/>
      <protection locked="0"/>
    </xf>
    <xf numFmtId="0" fontId="1" fillId="6" borderId="21" xfId="1" applyFont="1" applyFill="1" applyBorder="1" applyAlignment="1" applyProtection="1">
      <alignment horizontal="center" vertical="center"/>
      <protection locked="0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" fillId="6" borderId="46" xfId="1" applyFont="1" applyFill="1" applyBorder="1" applyAlignment="1" applyProtection="1">
      <alignment horizontal="center" vertical="center"/>
      <protection hidden="1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6" fillId="6" borderId="54" xfId="0" applyFont="1" applyFill="1" applyBorder="1" applyAlignment="1" applyProtection="1">
      <alignment horizontal="center" vertical="center" wrapText="1"/>
      <protection hidden="1"/>
    </xf>
    <xf numFmtId="0" fontId="6" fillId="6" borderId="55" xfId="0" applyFont="1" applyFill="1" applyBorder="1" applyAlignment="1" applyProtection="1">
      <alignment horizontal="center" vertical="center" wrapText="1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12" fillId="6" borderId="2" xfId="1" applyFont="1" applyFill="1" applyBorder="1" applyAlignment="1" applyProtection="1">
      <alignment horizontal="left" vertical="center"/>
      <protection hidden="1"/>
    </xf>
    <xf numFmtId="0" fontId="12" fillId="6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8" xfId="1" applyFont="1" applyFill="1" applyBorder="1" applyAlignment="1" applyProtection="1">
      <alignment horizontal="left" vertical="center"/>
      <protection hidden="1"/>
    </xf>
    <xf numFmtId="0" fontId="3" fillId="6" borderId="30" xfId="1" applyFont="1" applyFill="1" applyBorder="1" applyAlignment="1" applyProtection="1">
      <alignment horizontal="center" vertical="center"/>
      <protection hidden="1"/>
    </xf>
    <xf numFmtId="0" fontId="3" fillId="6" borderId="50" xfId="1" applyFont="1" applyFill="1" applyBorder="1" applyAlignment="1" applyProtection="1">
      <alignment horizontal="center" vertical="center"/>
      <protection hidden="1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6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7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50" xfId="1" applyFont="1" applyFill="1" applyBorder="1" applyAlignment="1" applyProtection="1">
      <alignment horizontal="center" vertical="center"/>
      <protection locked="0"/>
    </xf>
    <xf numFmtId="0" fontId="1" fillId="6" borderId="36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41" xfId="1" applyFont="1" applyFill="1" applyBorder="1" applyAlignment="1" applyProtection="1">
      <alignment horizontal="center" vertical="center"/>
      <protection locked="0"/>
    </xf>
    <xf numFmtId="0" fontId="1" fillId="6" borderId="36" xfId="1" applyFont="1" applyFill="1" applyBorder="1" applyAlignment="1" applyProtection="1">
      <alignment horizontal="center" vertical="justify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41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40" xfId="1" applyFont="1" applyFill="1" applyBorder="1" applyAlignment="1" applyProtection="1">
      <alignment horizontal="center" vertical="center" wrapText="1"/>
      <protection locked="0"/>
    </xf>
    <xf numFmtId="0" fontId="3" fillId="6" borderId="22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5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506571</xdr:colOff>
      <xdr:row>24</xdr:row>
      <xdr:rowOff>33616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8102" y="6951147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217714</xdr:colOff>
      <xdr:row>34</xdr:row>
      <xdr:rowOff>84498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420" y="12523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topLeftCell="A4" zoomScale="80" zoomScaleNormal="80" workbookViewId="0">
      <selection activeCell="I15" sqref="I15"/>
    </sheetView>
  </sheetViews>
  <sheetFormatPr baseColWidth="10" defaultRowHeight="12.75" x14ac:dyDescent="0.2"/>
  <cols>
    <col min="1" max="1" width="7.140625" style="1" customWidth="1"/>
    <col min="2" max="2" width="16.28515625" style="1" customWidth="1"/>
    <col min="3" max="3" width="9.7109375" style="1" customWidth="1"/>
    <col min="4" max="4" width="11.140625" style="1" customWidth="1"/>
    <col min="5" max="5" width="18.5703125" style="1" customWidth="1"/>
    <col min="6" max="6" width="40.85546875" style="1" customWidth="1"/>
    <col min="7" max="7" width="40.85546875" style="1" hidden="1" customWidth="1"/>
    <col min="8" max="8" width="14.5703125" style="1" bestFit="1" customWidth="1"/>
    <col min="9" max="9" width="8.42578125" style="1" bestFit="1" customWidth="1"/>
    <col min="10" max="10" width="21.140625" style="1" hidden="1" customWidth="1"/>
    <col min="11" max="11" width="32.140625" style="1" customWidth="1"/>
    <col min="12" max="16384" width="11.42578125" style="1"/>
  </cols>
  <sheetData>
    <row r="1" spans="2:11" ht="13.5" thickBot="1" x14ac:dyDescent="0.25"/>
    <row r="2" spans="2:11" ht="15" customHeight="1" x14ac:dyDescent="0.2">
      <c r="B2" s="129" t="s">
        <v>71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2:11" ht="15" customHeight="1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2:11" ht="15" customHeight="1" thickBot="1" x14ac:dyDescent="0.25">
      <c r="B4" s="135"/>
      <c r="C4" s="136"/>
      <c r="D4" s="136"/>
      <c r="E4" s="136"/>
      <c r="F4" s="136"/>
      <c r="G4" s="136"/>
      <c r="H4" s="136"/>
      <c r="I4" s="136"/>
      <c r="J4" s="136"/>
      <c r="K4" s="137"/>
    </row>
    <row r="5" spans="2:11" ht="18.75" customHeight="1" thickBot="1" x14ac:dyDescent="0.3">
      <c r="B5" s="104" t="s">
        <v>9</v>
      </c>
      <c r="C5" s="105"/>
      <c r="D5" s="120" t="str">
        <f>+'Completar SOFSE'!B5</f>
        <v>14/2019</v>
      </c>
      <c r="E5" s="120"/>
      <c r="F5" s="120"/>
      <c r="G5" s="121"/>
      <c r="H5" s="126" t="s">
        <v>12</v>
      </c>
      <c r="I5" s="127"/>
      <c r="J5" s="127"/>
      <c r="K5" s="128"/>
    </row>
    <row r="6" spans="2:11" ht="30" customHeight="1" x14ac:dyDescent="0.2">
      <c r="B6" s="104" t="s">
        <v>26</v>
      </c>
      <c r="C6" s="105"/>
      <c r="D6" s="122" t="str">
        <f>+'Completar SOFSE'!B6</f>
        <v>Directa por Compulsa Abreviada</v>
      </c>
      <c r="E6" s="122"/>
      <c r="F6" s="122"/>
      <c r="G6" s="123"/>
      <c r="H6" s="106" t="s">
        <v>8</v>
      </c>
      <c r="I6" s="111"/>
      <c r="J6" s="112"/>
      <c r="K6" s="113"/>
    </row>
    <row r="7" spans="2:11" ht="16.5" customHeight="1" x14ac:dyDescent="0.2">
      <c r="B7" s="10" t="s">
        <v>22</v>
      </c>
      <c r="C7" s="11"/>
      <c r="D7" s="124" t="str">
        <f>+'Completar SOFSE'!B7</f>
        <v>EX 2019-08310351- -APN-SG#SOFSE</v>
      </c>
      <c r="E7" s="124"/>
      <c r="F7" s="124"/>
      <c r="G7" s="125"/>
      <c r="H7" s="107"/>
      <c r="I7" s="114"/>
      <c r="J7" s="115"/>
      <c r="K7" s="116"/>
    </row>
    <row r="8" spans="2:11" ht="15.75" customHeight="1" x14ac:dyDescent="0.2">
      <c r="B8" s="142" t="s">
        <v>10</v>
      </c>
      <c r="C8" s="143"/>
      <c r="D8" s="124" t="str">
        <f>+'Completar SOFSE'!B8</f>
        <v>REPARACIÓN DE GATOS JOYCE A TORNILLO – LINEA MITRE.</v>
      </c>
      <c r="E8" s="124"/>
      <c r="F8" s="124"/>
      <c r="G8" s="125"/>
      <c r="H8" s="12" t="s">
        <v>28</v>
      </c>
      <c r="I8" s="108"/>
      <c r="J8" s="109"/>
      <c r="K8" s="110"/>
    </row>
    <row r="9" spans="2:11" ht="16.5" customHeight="1" x14ac:dyDescent="0.2">
      <c r="B9" s="142"/>
      <c r="C9" s="143"/>
      <c r="D9" s="124"/>
      <c r="E9" s="124"/>
      <c r="F9" s="124"/>
      <c r="G9" s="125"/>
      <c r="H9" s="13" t="s">
        <v>1</v>
      </c>
      <c r="I9" s="108"/>
      <c r="J9" s="109"/>
      <c r="K9" s="110"/>
    </row>
    <row r="10" spans="2:11" ht="16.5" customHeight="1" x14ac:dyDescent="0.2">
      <c r="B10" s="142"/>
      <c r="C10" s="143"/>
      <c r="D10" s="124"/>
      <c r="E10" s="124"/>
      <c r="F10" s="124"/>
      <c r="G10" s="125"/>
      <c r="H10" s="13" t="s">
        <v>2</v>
      </c>
      <c r="I10" s="117"/>
      <c r="J10" s="118"/>
      <c r="K10" s="119"/>
    </row>
    <row r="11" spans="2:11" ht="15" x14ac:dyDescent="0.2">
      <c r="B11" s="17" t="s">
        <v>18</v>
      </c>
      <c r="C11" s="18"/>
      <c r="D11" s="77" t="str">
        <f>+'Completar SOFSE'!B11</f>
        <v>Total</v>
      </c>
      <c r="E11" s="18"/>
      <c r="F11" s="11"/>
      <c r="G11" s="11"/>
      <c r="H11" s="14" t="s">
        <v>5</v>
      </c>
      <c r="I11" s="152"/>
      <c r="J11" s="153"/>
      <c r="K11" s="154"/>
    </row>
    <row r="12" spans="2:11" ht="13.5" thickBot="1" x14ac:dyDescent="0.25">
      <c r="B12" s="19"/>
      <c r="C12" s="20"/>
      <c r="D12" s="20"/>
      <c r="E12" s="21"/>
      <c r="F12" s="20"/>
      <c r="G12" s="20"/>
      <c r="H12" s="15"/>
      <c r="I12" s="22"/>
      <c r="J12" s="22"/>
      <c r="K12" s="16"/>
    </row>
    <row r="13" spans="2:11" ht="15" customHeight="1" x14ac:dyDescent="0.2">
      <c r="B13" s="140" t="s">
        <v>54</v>
      </c>
      <c r="C13" s="146" t="s">
        <v>11</v>
      </c>
      <c r="D13" s="146" t="s">
        <v>3</v>
      </c>
      <c r="E13" s="148" t="s">
        <v>4</v>
      </c>
      <c r="F13" s="150" t="s">
        <v>31</v>
      </c>
      <c r="G13" s="150" t="s">
        <v>53</v>
      </c>
      <c r="H13" s="144" t="s">
        <v>32</v>
      </c>
      <c r="I13" s="144" t="s">
        <v>33</v>
      </c>
      <c r="J13" s="157" t="s">
        <v>34</v>
      </c>
      <c r="K13" s="144" t="s">
        <v>35</v>
      </c>
    </row>
    <row r="14" spans="2:11" ht="15.75" customHeight="1" thickBot="1" x14ac:dyDescent="0.25">
      <c r="B14" s="141"/>
      <c r="C14" s="147"/>
      <c r="D14" s="147"/>
      <c r="E14" s="149"/>
      <c r="F14" s="151"/>
      <c r="G14" s="151"/>
      <c r="H14" s="145"/>
      <c r="I14" s="145"/>
      <c r="J14" s="158"/>
      <c r="K14" s="145"/>
    </row>
    <row r="15" spans="2:11" ht="89.25" customHeight="1" x14ac:dyDescent="0.2">
      <c r="B15" s="2">
        <f>+'Completar SOFSE'!A21</f>
        <v>1</v>
      </c>
      <c r="C15" s="3">
        <f>VLOOKUP(B15,'Completar SOFSE'!$A$19:$E$501,2,0)</f>
        <v>1</v>
      </c>
      <c r="D15" s="3" t="str">
        <f>VLOOKUP(B15,'Completar SOFSE'!$A$19:$E$501,3,0)</f>
        <v>C/U</v>
      </c>
      <c r="E15" s="3" t="str">
        <f>VLOOKUP(B15,'Completar SOFSE'!$A$19:$E$501,4,0)</f>
        <v>SER30100047N</v>
      </c>
      <c r="F15" s="4" t="str">
        <f>VLOOKUP(B15,'Completar SOFSE'!$A$19:$E$501,5,0)</f>
        <v xml:space="preserve">REPARACIÓN DE GATOS TIPO JOYCE – 1 juego de 4 gatos
LSM TC001
LSM TC002
LSM TC006
LSM TC007
</v>
      </c>
      <c r="G15" s="76">
        <f>VLOOKUP(B15,'Completar SOFSE'!$A$19:$F$501,6,0)</f>
        <v>0</v>
      </c>
      <c r="H15" s="5"/>
      <c r="I15" s="55"/>
      <c r="J15" s="48">
        <f>+(C15*H15)*I15</f>
        <v>0</v>
      </c>
      <c r="K15" s="23">
        <f>+C15*H15</f>
        <v>0</v>
      </c>
    </row>
    <row r="16" spans="2:11" ht="89.25" x14ac:dyDescent="0.2">
      <c r="B16" s="6">
        <f>+B15+1</f>
        <v>2</v>
      </c>
      <c r="C16" s="7">
        <f>VLOOKUP(B16,'Completar SOFSE'!$A$19:$E$501,2,0)</f>
        <v>1</v>
      </c>
      <c r="D16" s="7" t="str">
        <f>VLOOKUP(B16,'Completar SOFSE'!$A$19:$E$501,3,0)</f>
        <v>C/U</v>
      </c>
      <c r="E16" s="7" t="str">
        <f>VLOOKUP(B16,'Completar SOFSE'!$A$19:$E$501,4,0)</f>
        <v>SER30100047N</v>
      </c>
      <c r="F16" s="9" t="str">
        <f>VLOOKUP(B16,'Completar SOFSE'!$A$19:$E$501,5,0)</f>
        <v xml:space="preserve">REPARACIÓN DE GATOS TIPO JOYCE – 1 juego de 4 gatos
LSM TC003
LSM TC005
BU18234
BU 18238
</v>
      </c>
      <c r="G16" s="76">
        <f>VLOOKUP(B16,'Completar SOFSE'!$A$19:$F$501,6,0)</f>
        <v>0</v>
      </c>
      <c r="H16" s="49"/>
      <c r="I16" s="56"/>
      <c r="J16" s="50">
        <f t="shared" ref="J16:J17" si="0">+(C16*H16)*I16</f>
        <v>0</v>
      </c>
      <c r="K16" s="51">
        <f t="shared" ref="K16:K17" si="1">+C16*H16</f>
        <v>0</v>
      </c>
    </row>
    <row r="17" spans="2:11" ht="61.5" customHeight="1" thickBot="1" x14ac:dyDescent="0.25">
      <c r="B17" s="6">
        <f t="shared" ref="B17" si="2">+B16+1</f>
        <v>3</v>
      </c>
      <c r="C17" s="7">
        <f>VLOOKUP(B17,'Completar SOFSE'!$A$19:$E$501,2,0)</f>
        <v>1</v>
      </c>
      <c r="D17" s="7" t="str">
        <f>VLOOKUP(B17,'Completar SOFSE'!$A$19:$E$501,3,0)</f>
        <v>C/U</v>
      </c>
      <c r="E17" s="7" t="str">
        <f>VLOOKUP(B17,'Completar SOFSE'!$A$19:$E$501,4,0)</f>
        <v>SER14500124N</v>
      </c>
      <c r="F17" s="9" t="str">
        <f>VLOOKUP(B17,'Completar SOFSE'!$A$19:$E$501,5,0)</f>
        <v>ALQUILER DE CAMIÓN CON CHOFER DEMORA DÍA COMPLETO</v>
      </c>
      <c r="G17" s="76">
        <f>VLOOKUP(B17,'Completar SOFSE'!$A$19:$F$501,6,0)</f>
        <v>0</v>
      </c>
      <c r="H17" s="49"/>
      <c r="I17" s="56"/>
      <c r="J17" s="50">
        <f t="shared" si="0"/>
        <v>0</v>
      </c>
      <c r="K17" s="51">
        <f t="shared" si="1"/>
        <v>0</v>
      </c>
    </row>
    <row r="18" spans="2:11" ht="19.5" customHeight="1" thickBot="1" x14ac:dyDescent="0.25">
      <c r="B18" s="159" t="s">
        <v>19</v>
      </c>
      <c r="C18" s="160"/>
      <c r="D18" s="160"/>
      <c r="E18" s="160"/>
      <c r="F18" s="161"/>
      <c r="G18" s="79"/>
      <c r="H18" s="80"/>
      <c r="I18" s="80"/>
      <c r="J18" s="81">
        <f>SUM(J15:J17)</f>
        <v>0</v>
      </c>
      <c r="K18" s="82">
        <f>SUM(K15:K17)</f>
        <v>0</v>
      </c>
    </row>
    <row r="19" spans="2:11" ht="16.5" customHeight="1" thickBot="1" x14ac:dyDescent="0.25">
      <c r="B19" s="159" t="s">
        <v>20</v>
      </c>
      <c r="C19" s="160"/>
      <c r="D19" s="160"/>
      <c r="E19" s="160"/>
      <c r="F19" s="161"/>
      <c r="G19" s="83"/>
      <c r="H19" s="84"/>
      <c r="I19" s="84"/>
      <c r="J19" s="85"/>
      <c r="K19" s="86">
        <f>+J18</f>
        <v>0</v>
      </c>
    </row>
    <row r="20" spans="2:11" ht="18.75" thickBot="1" x14ac:dyDescent="0.25">
      <c r="B20" s="159" t="s">
        <v>0</v>
      </c>
      <c r="C20" s="160"/>
      <c r="D20" s="160"/>
      <c r="E20" s="160"/>
      <c r="F20" s="161"/>
      <c r="G20" s="83"/>
      <c r="H20" s="84"/>
      <c r="I20" s="84"/>
      <c r="J20" s="85"/>
      <c r="K20" s="87">
        <f>+K18+K19</f>
        <v>0</v>
      </c>
    </row>
    <row r="21" spans="2:11" ht="19.5" customHeight="1" thickBot="1" x14ac:dyDescent="0.25">
      <c r="B21" s="138" t="s">
        <v>21</v>
      </c>
      <c r="C21" s="139"/>
      <c r="D21" s="155" t="str">
        <f>+'Completar SOFSE'!B12</f>
        <v>Artículo 33 del PCP</v>
      </c>
      <c r="E21" s="155"/>
      <c r="F21" s="155"/>
      <c r="G21" s="155"/>
      <c r="H21" s="155"/>
      <c r="I21" s="155"/>
      <c r="J21" s="155"/>
      <c r="K21" s="156"/>
    </row>
    <row r="22" spans="2:11" ht="18" customHeight="1" thickBot="1" x14ac:dyDescent="0.25">
      <c r="B22" s="138" t="s">
        <v>6</v>
      </c>
      <c r="C22" s="139"/>
      <c r="D22" s="155" t="str">
        <f>+'Completar SOFSE'!B13</f>
        <v>Artículo 7 del PCP</v>
      </c>
      <c r="E22" s="155"/>
      <c r="F22" s="155"/>
      <c r="G22" s="155"/>
      <c r="H22" s="155"/>
      <c r="I22" s="155"/>
      <c r="J22" s="155"/>
      <c r="K22" s="156"/>
    </row>
    <row r="23" spans="2:11" ht="18" customHeight="1" thickBot="1" x14ac:dyDescent="0.25">
      <c r="B23" s="138" t="s">
        <v>55</v>
      </c>
      <c r="C23" s="139"/>
      <c r="D23" s="155" t="str">
        <f>+'Completar SOFSE'!B14</f>
        <v>Artículo 8 del PCP</v>
      </c>
      <c r="E23" s="155"/>
      <c r="F23" s="155"/>
      <c r="G23" s="155"/>
      <c r="H23" s="155"/>
      <c r="I23" s="155"/>
      <c r="J23" s="155"/>
      <c r="K23" s="156"/>
    </row>
    <row r="24" spans="2:11" ht="24" customHeight="1" thickBot="1" x14ac:dyDescent="0.25">
      <c r="B24" s="138" t="s">
        <v>7</v>
      </c>
      <c r="C24" s="139"/>
      <c r="D24" s="155" t="str">
        <f>+'Completar SOFSE'!B15</f>
        <v>Según Artículo 117 del R.C.C.</v>
      </c>
      <c r="E24" s="155"/>
      <c r="F24" s="155"/>
      <c r="G24" s="155"/>
      <c r="H24" s="155"/>
      <c r="I24" s="155"/>
      <c r="J24" s="155"/>
      <c r="K24" s="156"/>
    </row>
    <row r="25" spans="2:11" x14ac:dyDescent="0.2">
      <c r="B25" s="24"/>
      <c r="C25" s="25"/>
      <c r="D25" s="25"/>
      <c r="E25" s="25"/>
      <c r="F25" s="26"/>
      <c r="G25" s="26"/>
      <c r="H25" s="26"/>
      <c r="I25" s="26"/>
      <c r="J25" s="26"/>
      <c r="K25" s="27"/>
    </row>
    <row r="26" spans="2:11" x14ac:dyDescent="0.2">
      <c r="B26" s="24"/>
      <c r="C26" s="25"/>
      <c r="D26" s="25"/>
      <c r="E26" s="25"/>
      <c r="F26" s="26"/>
      <c r="G26" s="26"/>
      <c r="H26" s="26"/>
      <c r="I26" s="26"/>
      <c r="J26" s="26"/>
      <c r="K26" s="27"/>
    </row>
    <row r="27" spans="2:11" x14ac:dyDescent="0.2">
      <c r="B27" s="24"/>
      <c r="C27" s="25"/>
      <c r="D27" s="25"/>
      <c r="E27" s="25"/>
      <c r="F27" s="26"/>
      <c r="G27" s="26"/>
      <c r="H27" s="26"/>
      <c r="I27" s="26"/>
      <c r="J27" s="26"/>
      <c r="K27" s="27"/>
    </row>
    <row r="28" spans="2:11" ht="13.5" thickBot="1" x14ac:dyDescent="0.25">
      <c r="B28" s="28"/>
      <c r="C28" s="29"/>
      <c r="D28" s="29"/>
      <c r="E28" s="29"/>
      <c r="F28" s="30"/>
      <c r="G28" s="30"/>
      <c r="H28" s="30"/>
      <c r="I28" s="30"/>
      <c r="J28" s="30"/>
      <c r="K28" s="31"/>
    </row>
  </sheetData>
  <sheetProtection algorithmName="SHA-512" hashValue="cFLMUPT1672YC764RiN1H28jdSNDuJgGGEapSKqXeYxrYA1PhiDMngDbJJm2aaCzUjVz6AM/JtmbmBwRkIRxZQ==" saltValue="lnnbxGn/tHXQSF5969gszw==" spinCount="100000" sheet="1" objects="1" scenarios="1"/>
  <mergeCells count="36">
    <mergeCell ref="D24:K24"/>
    <mergeCell ref="J13:J14"/>
    <mergeCell ref="K13:K14"/>
    <mergeCell ref="G13:G14"/>
    <mergeCell ref="B18:F18"/>
    <mergeCell ref="B19:F19"/>
    <mergeCell ref="B20:F20"/>
    <mergeCell ref="B23:C23"/>
    <mergeCell ref="D23:K23"/>
    <mergeCell ref="B2:K4"/>
    <mergeCell ref="B24:C24"/>
    <mergeCell ref="B21:C21"/>
    <mergeCell ref="B22:C22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21:K21"/>
    <mergeCell ref="D22:K22"/>
    <mergeCell ref="I10:K10"/>
    <mergeCell ref="D5:G5"/>
    <mergeCell ref="D6:G6"/>
    <mergeCell ref="D7:G7"/>
    <mergeCell ref="D8:G10"/>
    <mergeCell ref="H5:K5"/>
    <mergeCell ref="B6:C6"/>
    <mergeCell ref="H6:H7"/>
    <mergeCell ref="I8:K8"/>
    <mergeCell ref="I9:K9"/>
    <mergeCell ref="I6:K7"/>
  </mergeCells>
  <dataValidations count="4">
    <dataValidation allowBlank="1" showErrorMessage="1" promptTitle="Completar por el oferente" prompt="Completar por el oferente" sqref="K15:K17"/>
    <dataValidation allowBlank="1" showInputMessage="1" showErrorMessage="1" promptTitle="Completar por el Oferente" prompt=" " sqref="H15:H17"/>
    <dataValidation operator="equal" allowBlank="1" showInputMessage="1" showErrorMessage="1" promptTitle="Completar por el Oferente" prompt=" " sqref="I6 I8:K10"/>
    <dataValidation allowBlank="1" showInputMessage="1" showErrorMessage="1" promptTitle="Completar por el oferente" prompt="Completar por el oferente" sqref="J15:J17"/>
  </dataValidations>
  <pageMargins left="0" right="0" top="0.74803149606299213" bottom="0.15748031496062992" header="0.31496062992125984" footer="0.31496062992125984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I15:I17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5" zoomScaleNormal="85" workbookViewId="0">
      <selection activeCell="D7" sqref="D7:H7"/>
    </sheetView>
  </sheetViews>
  <sheetFormatPr baseColWidth="10" defaultRowHeight="12.75" x14ac:dyDescent="0.2"/>
  <cols>
    <col min="1" max="1" width="4.7109375" style="1" customWidth="1"/>
    <col min="2" max="2" width="13.42578125" style="1" customWidth="1"/>
    <col min="3" max="3" width="11.5703125" style="1" customWidth="1"/>
    <col min="4" max="4" width="17.5703125" style="1" customWidth="1"/>
    <col min="5" max="5" width="7.85546875" style="1" bestFit="1" customWidth="1"/>
    <col min="6" max="6" width="22.7109375" style="1" bestFit="1" customWidth="1"/>
    <col min="7" max="7" width="36" style="1" bestFit="1" customWidth="1"/>
    <col min="8" max="8" width="36" style="1" hidden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 x14ac:dyDescent="0.2">
      <c r="B1" s="45"/>
      <c r="C1" s="45"/>
      <c r="D1" s="45"/>
      <c r="E1" s="45"/>
      <c r="F1" s="45"/>
      <c r="G1" s="46"/>
      <c r="H1" s="46"/>
      <c r="I1" s="46"/>
      <c r="J1" s="46"/>
      <c r="K1" s="46"/>
      <c r="L1" s="46"/>
    </row>
    <row r="2" spans="2:12" ht="13.5" thickBot="1" x14ac:dyDescent="0.25">
      <c r="B2" s="45"/>
      <c r="C2" s="45"/>
      <c r="D2" s="45"/>
      <c r="E2" s="45"/>
      <c r="F2" s="45"/>
      <c r="G2" s="46"/>
      <c r="H2" s="46"/>
      <c r="I2" s="46"/>
      <c r="J2" s="46"/>
      <c r="K2" s="46"/>
      <c r="L2" s="46"/>
    </row>
    <row r="3" spans="2:12" ht="23.25" customHeight="1" x14ac:dyDescent="0.2">
      <c r="B3" s="129" t="s">
        <v>69</v>
      </c>
      <c r="C3" s="130"/>
      <c r="D3" s="130"/>
      <c r="E3" s="130"/>
      <c r="F3" s="130"/>
      <c r="G3" s="130"/>
      <c r="H3" s="130"/>
      <c r="I3" s="130"/>
      <c r="J3" s="130"/>
      <c r="K3" s="130"/>
      <c r="L3" s="131"/>
    </row>
    <row r="4" spans="2:12" ht="13.5" thickBot="1" x14ac:dyDescent="0.25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2:12" ht="15.75" thickBot="1" x14ac:dyDescent="0.25">
      <c r="B5" s="104" t="s">
        <v>9</v>
      </c>
      <c r="C5" s="105"/>
      <c r="D5" s="190" t="str">
        <f>+'Completar SOFSE'!B5</f>
        <v>14/2019</v>
      </c>
      <c r="E5" s="190"/>
      <c r="F5" s="190"/>
      <c r="G5" s="190"/>
      <c r="H5" s="191"/>
      <c r="I5" s="199" t="s">
        <v>12</v>
      </c>
      <c r="J5" s="200"/>
      <c r="K5" s="200"/>
      <c r="L5" s="201"/>
    </row>
    <row r="6" spans="2:12" ht="15" x14ac:dyDescent="0.2">
      <c r="B6" s="104" t="s">
        <v>26</v>
      </c>
      <c r="C6" s="105"/>
      <c r="D6" s="192" t="str">
        <f>+'Completar SOFSE'!B6</f>
        <v>Directa por Compulsa Abreviada</v>
      </c>
      <c r="E6" s="192"/>
      <c r="F6" s="192"/>
      <c r="G6" s="192"/>
      <c r="H6" s="193"/>
      <c r="I6" s="106" t="s">
        <v>8</v>
      </c>
      <c r="J6" s="210"/>
      <c r="K6" s="211"/>
      <c r="L6" s="212"/>
    </row>
    <row r="7" spans="2:12" ht="15" x14ac:dyDescent="0.2">
      <c r="B7" s="10" t="s">
        <v>22</v>
      </c>
      <c r="C7" s="101"/>
      <c r="D7" s="192" t="str">
        <f>+'Completar SOFSE'!B7</f>
        <v>EX 2019-08310351- -APN-SG#SOFSE</v>
      </c>
      <c r="E7" s="192"/>
      <c r="F7" s="192"/>
      <c r="G7" s="192"/>
      <c r="H7" s="193"/>
      <c r="I7" s="107"/>
      <c r="J7" s="213"/>
      <c r="K7" s="214"/>
      <c r="L7" s="215"/>
    </row>
    <row r="8" spans="2:12" ht="25.5" customHeight="1" x14ac:dyDescent="0.2">
      <c r="B8" s="142" t="s">
        <v>10</v>
      </c>
      <c r="C8" s="143"/>
      <c r="D8" s="192" t="str">
        <f>+'Completar SOFSE'!B8</f>
        <v>REPARACIÓN DE GATOS JOYCE A TORNILLO – LINEA MITRE.</v>
      </c>
      <c r="E8" s="192"/>
      <c r="F8" s="192"/>
      <c r="G8" s="192"/>
      <c r="H8" s="193"/>
      <c r="I8" s="93" t="s">
        <v>51</v>
      </c>
      <c r="J8" s="204"/>
      <c r="K8" s="205"/>
      <c r="L8" s="206"/>
    </row>
    <row r="9" spans="2:12" ht="12.75" customHeight="1" x14ac:dyDescent="0.2">
      <c r="B9" s="142"/>
      <c r="C9" s="143"/>
      <c r="D9" s="192"/>
      <c r="E9" s="192"/>
      <c r="F9" s="192"/>
      <c r="G9" s="192"/>
      <c r="H9" s="193"/>
      <c r="I9" s="13" t="s">
        <v>1</v>
      </c>
      <c r="J9" s="204"/>
      <c r="K9" s="205"/>
      <c r="L9" s="206"/>
    </row>
    <row r="10" spans="2:12" ht="16.5" customHeight="1" x14ac:dyDescent="0.2">
      <c r="B10" s="142"/>
      <c r="C10" s="143"/>
      <c r="D10" s="192"/>
      <c r="E10" s="192"/>
      <c r="F10" s="192"/>
      <c r="G10" s="192"/>
      <c r="H10" s="193"/>
      <c r="I10" s="13" t="s">
        <v>2</v>
      </c>
      <c r="J10" s="207"/>
      <c r="K10" s="208"/>
      <c r="L10" s="209"/>
    </row>
    <row r="11" spans="2:12" ht="15" customHeight="1" x14ac:dyDescent="0.2">
      <c r="B11" s="17" t="s">
        <v>18</v>
      </c>
      <c r="C11" s="102"/>
      <c r="D11" s="124" t="str">
        <f>+'Completar SOFSE'!B11</f>
        <v>Total</v>
      </c>
      <c r="E11" s="124"/>
      <c r="F11" s="124"/>
      <c r="G11" s="124"/>
      <c r="H11" s="74"/>
      <c r="I11" s="99" t="s">
        <v>5</v>
      </c>
      <c r="J11" s="152"/>
      <c r="K11" s="153"/>
      <c r="L11" s="154"/>
    </row>
    <row r="12" spans="2:12" ht="15.75" customHeight="1" thickBot="1" x14ac:dyDescent="0.25">
      <c r="B12" s="103"/>
      <c r="C12" s="102"/>
      <c r="D12" s="63"/>
      <c r="E12" s="63"/>
      <c r="F12" s="63"/>
      <c r="G12" s="63"/>
      <c r="H12" s="78"/>
      <c r="I12" s="100"/>
      <c r="J12" s="202"/>
      <c r="K12" s="202"/>
      <c r="L12" s="203"/>
    </row>
    <row r="13" spans="2:12" ht="13.5" thickBot="1" x14ac:dyDescent="0.25">
      <c r="B13" s="196" t="s">
        <v>49</v>
      </c>
      <c r="C13" s="198" t="s">
        <v>54</v>
      </c>
      <c r="D13" s="198" t="s">
        <v>11</v>
      </c>
      <c r="E13" s="198" t="s">
        <v>3</v>
      </c>
      <c r="F13" s="198" t="s">
        <v>4</v>
      </c>
      <c r="G13" s="194" t="s">
        <v>31</v>
      </c>
      <c r="H13" s="194" t="s">
        <v>53</v>
      </c>
      <c r="I13" s="187" t="s">
        <v>36</v>
      </c>
      <c r="J13" s="188"/>
      <c r="K13" s="188"/>
      <c r="L13" s="189"/>
    </row>
    <row r="14" spans="2:12" ht="13.5" thickBot="1" x14ac:dyDescent="0.25">
      <c r="B14" s="197"/>
      <c r="C14" s="147"/>
      <c r="D14" s="147"/>
      <c r="E14" s="147"/>
      <c r="F14" s="147"/>
      <c r="G14" s="195"/>
      <c r="H14" s="195"/>
      <c r="I14" s="70" t="s">
        <v>37</v>
      </c>
      <c r="J14" s="71" t="s">
        <v>38</v>
      </c>
      <c r="K14" s="72" t="s">
        <v>39</v>
      </c>
      <c r="L14" s="73" t="s">
        <v>19</v>
      </c>
    </row>
    <row r="15" spans="2:12" ht="24.75" customHeight="1" x14ac:dyDescent="0.2">
      <c r="B15" s="64" t="s">
        <v>40</v>
      </c>
      <c r="C15" s="173">
        <f>+'Completar SOFSE'!A21</f>
        <v>1</v>
      </c>
      <c r="D15" s="176">
        <f>VLOOKUP(C15,'Completar SOFSE'!$A$19:$E$501,2,0)</f>
        <v>1</v>
      </c>
      <c r="E15" s="176" t="str">
        <f>VLOOKUP(C15,'Completar SOFSE'!$A$19:$E$501,3,0)</f>
        <v>C/U</v>
      </c>
      <c r="F15" s="176" t="str">
        <f>VLOOKUP(C15,'Completar SOFSE'!$A$19:$E$501,4,0)</f>
        <v>SER30100047N</v>
      </c>
      <c r="G15" s="179" t="str">
        <f>VLOOKUP(C15,'Completar SOFSE'!$A$19:$E$501,5,0)</f>
        <v xml:space="preserve">REPARACIÓN DE GATOS TIPO JOYCE – 1 juego de 4 gatos
LSM TC001
LSM TC002
LSM TC006
LSM TC007
</v>
      </c>
      <c r="H15" s="168">
        <f>VLOOKUP(C15,'Completar SOFSE'!$A$19:$F$501,6,0)</f>
        <v>0</v>
      </c>
      <c r="I15" s="57"/>
      <c r="J15" s="66"/>
      <c r="K15" s="67"/>
      <c r="L15" s="23">
        <f>I15*$D$15+J15*$D$15+K15*$D$15</f>
        <v>0</v>
      </c>
    </row>
    <row r="16" spans="2:12" ht="24.75" customHeight="1" x14ac:dyDescent="0.2">
      <c r="B16" s="65" t="s">
        <v>41</v>
      </c>
      <c r="C16" s="174"/>
      <c r="D16" s="177"/>
      <c r="E16" s="177"/>
      <c r="F16" s="177"/>
      <c r="G16" s="180"/>
      <c r="H16" s="169"/>
      <c r="I16" s="58"/>
      <c r="J16" s="68"/>
      <c r="K16" s="69"/>
      <c r="L16" s="51">
        <f t="shared" ref="L16:L19" si="0">I16*$D$15+J16*$D$15+K16*$D$15</f>
        <v>0</v>
      </c>
    </row>
    <row r="17" spans="2:12" ht="24.75" customHeight="1" x14ac:dyDescent="0.2">
      <c r="B17" s="65" t="s">
        <v>42</v>
      </c>
      <c r="C17" s="174"/>
      <c r="D17" s="177"/>
      <c r="E17" s="177"/>
      <c r="F17" s="177"/>
      <c r="G17" s="180"/>
      <c r="H17" s="169"/>
      <c r="I17" s="58"/>
      <c r="J17" s="68"/>
      <c r="K17" s="69"/>
      <c r="L17" s="51">
        <f t="shared" si="0"/>
        <v>0</v>
      </c>
    </row>
    <row r="18" spans="2:12" ht="24.75" customHeight="1" x14ac:dyDescent="0.2">
      <c r="B18" s="65" t="s">
        <v>43</v>
      </c>
      <c r="C18" s="174"/>
      <c r="D18" s="177"/>
      <c r="E18" s="177"/>
      <c r="F18" s="177"/>
      <c r="G18" s="180"/>
      <c r="H18" s="169"/>
      <c r="I18" s="58"/>
      <c r="J18" s="49"/>
      <c r="K18" s="69"/>
      <c r="L18" s="51">
        <f t="shared" si="0"/>
        <v>0</v>
      </c>
    </row>
    <row r="19" spans="2:12" ht="24.75" customHeight="1" thickBot="1" x14ac:dyDescent="0.25">
      <c r="B19" s="65" t="s">
        <v>44</v>
      </c>
      <c r="C19" s="175"/>
      <c r="D19" s="178"/>
      <c r="E19" s="178"/>
      <c r="F19" s="178"/>
      <c r="G19" s="181"/>
      <c r="H19" s="170"/>
      <c r="I19" s="59"/>
      <c r="J19" s="52"/>
      <c r="K19" s="60"/>
      <c r="L19" s="51">
        <f t="shared" si="0"/>
        <v>0</v>
      </c>
    </row>
    <row r="20" spans="2:12" ht="24.75" customHeight="1" x14ac:dyDescent="0.2">
      <c r="B20" s="64" t="s">
        <v>40</v>
      </c>
      <c r="C20" s="173">
        <f>+C15+1</f>
        <v>2</v>
      </c>
      <c r="D20" s="176">
        <f>VLOOKUP(C20,'Completar SOFSE'!$A$19:$E$501,2,0)</f>
        <v>1</v>
      </c>
      <c r="E20" s="176" t="str">
        <f>VLOOKUP(C20,'Completar SOFSE'!$A$19:$E$501,3,0)</f>
        <v>C/U</v>
      </c>
      <c r="F20" s="176" t="str">
        <f>VLOOKUP(C20,'Completar SOFSE'!$A$19:$E$501,4,0)</f>
        <v>SER30100047N</v>
      </c>
      <c r="G20" s="179" t="str">
        <f>VLOOKUP(C20,'Completar SOFSE'!$A$19:$E$501,5,0)</f>
        <v xml:space="preserve">REPARACIÓN DE GATOS TIPO JOYCE – 1 juego de 4 gatos
LSM TC003
LSM TC005
BU18234
BU 18238
</v>
      </c>
      <c r="H20" s="168">
        <f>VLOOKUP(C20,'Completar SOFSE'!$A$19:$F$501,6,0)</f>
        <v>0</v>
      </c>
      <c r="I20" s="61"/>
      <c r="J20" s="69"/>
      <c r="K20" s="69"/>
      <c r="L20" s="23">
        <f>I20*$D$20+J20*$D$20+K20*$D$20</f>
        <v>0</v>
      </c>
    </row>
    <row r="21" spans="2:12" ht="24.75" customHeight="1" x14ac:dyDescent="0.2">
      <c r="B21" s="65" t="s">
        <v>41</v>
      </c>
      <c r="C21" s="174"/>
      <c r="D21" s="177"/>
      <c r="E21" s="177"/>
      <c r="F21" s="177"/>
      <c r="G21" s="180"/>
      <c r="H21" s="169"/>
      <c r="I21" s="58"/>
      <c r="J21" s="69"/>
      <c r="K21" s="69"/>
      <c r="L21" s="51">
        <f t="shared" ref="L21:L24" si="1">I21*$D$20+J21*$D$20+K21*$D$20</f>
        <v>0</v>
      </c>
    </row>
    <row r="22" spans="2:12" ht="24.75" customHeight="1" x14ac:dyDescent="0.2">
      <c r="B22" s="65" t="s">
        <v>42</v>
      </c>
      <c r="C22" s="174"/>
      <c r="D22" s="177"/>
      <c r="E22" s="177"/>
      <c r="F22" s="177"/>
      <c r="G22" s="180"/>
      <c r="H22" s="169"/>
      <c r="I22" s="58"/>
      <c r="J22" s="69"/>
      <c r="K22" s="69"/>
      <c r="L22" s="51">
        <f t="shared" si="1"/>
        <v>0</v>
      </c>
    </row>
    <row r="23" spans="2:12" ht="24.75" customHeight="1" x14ac:dyDescent="0.2">
      <c r="B23" s="65" t="s">
        <v>43</v>
      </c>
      <c r="C23" s="174"/>
      <c r="D23" s="177"/>
      <c r="E23" s="177"/>
      <c r="F23" s="177"/>
      <c r="G23" s="180"/>
      <c r="H23" s="169"/>
      <c r="I23" s="58"/>
      <c r="J23" s="49"/>
      <c r="K23" s="69"/>
      <c r="L23" s="51">
        <f t="shared" si="1"/>
        <v>0</v>
      </c>
    </row>
    <row r="24" spans="2:12" ht="24.75" customHeight="1" thickBot="1" x14ac:dyDescent="0.25">
      <c r="B24" s="65" t="s">
        <v>44</v>
      </c>
      <c r="C24" s="175"/>
      <c r="D24" s="178"/>
      <c r="E24" s="178"/>
      <c r="F24" s="178"/>
      <c r="G24" s="181"/>
      <c r="H24" s="170"/>
      <c r="I24" s="59"/>
      <c r="J24" s="52"/>
      <c r="K24" s="60"/>
      <c r="L24" s="53">
        <f t="shared" si="1"/>
        <v>0</v>
      </c>
    </row>
    <row r="25" spans="2:12" ht="18.75" customHeight="1" x14ac:dyDescent="0.2">
      <c r="B25" s="64" t="s">
        <v>40</v>
      </c>
      <c r="C25" s="173">
        <f t="shared" ref="C25" si="2">+C20+1</f>
        <v>3</v>
      </c>
      <c r="D25" s="176">
        <f>VLOOKUP(C25,'Completar SOFSE'!$A$19:$E$501,2,0)</f>
        <v>1</v>
      </c>
      <c r="E25" s="176" t="str">
        <f>VLOOKUP(C25,'Completar SOFSE'!$A$19:$E$501,3,0)</f>
        <v>C/U</v>
      </c>
      <c r="F25" s="176" t="str">
        <f>VLOOKUP(C25,'Completar SOFSE'!$A$19:$E$501,4,0)</f>
        <v>SER14500124N</v>
      </c>
      <c r="G25" s="179" t="str">
        <f>VLOOKUP(C25,'Completar SOFSE'!$A$19:$E$501,5,0)</f>
        <v>ALQUILER DE CAMIÓN CON CHOFER DEMORA DÍA COMPLETO</v>
      </c>
      <c r="H25" s="168">
        <f>VLOOKUP(C25,'Completar SOFSE'!$A$19:$F$501,6,0)</f>
        <v>0</v>
      </c>
      <c r="I25" s="61"/>
      <c r="J25" s="69"/>
      <c r="K25" s="69"/>
      <c r="L25" s="47">
        <f>I25*$D$25+J25*$D$25+K25*$D$25</f>
        <v>0</v>
      </c>
    </row>
    <row r="26" spans="2:12" ht="18.75" customHeight="1" x14ac:dyDescent="0.2">
      <c r="B26" s="65" t="s">
        <v>41</v>
      </c>
      <c r="C26" s="174"/>
      <c r="D26" s="177"/>
      <c r="E26" s="177"/>
      <c r="F26" s="177"/>
      <c r="G26" s="180"/>
      <c r="H26" s="169"/>
      <c r="I26" s="58"/>
      <c r="J26" s="69"/>
      <c r="K26" s="69"/>
      <c r="L26" s="47">
        <f t="shared" ref="L26:L29" si="3">I26*$D$25+J26*$D$25+K26*$D$25</f>
        <v>0</v>
      </c>
    </row>
    <row r="27" spans="2:12" ht="18.75" customHeight="1" x14ac:dyDescent="0.2">
      <c r="B27" s="65" t="s">
        <v>42</v>
      </c>
      <c r="C27" s="174"/>
      <c r="D27" s="177"/>
      <c r="E27" s="177"/>
      <c r="F27" s="177"/>
      <c r="G27" s="180"/>
      <c r="H27" s="169"/>
      <c r="I27" s="58"/>
      <c r="J27" s="69"/>
      <c r="K27" s="69"/>
      <c r="L27" s="47">
        <f t="shared" si="3"/>
        <v>0</v>
      </c>
    </row>
    <row r="28" spans="2:12" ht="18.75" customHeight="1" x14ac:dyDescent="0.2">
      <c r="B28" s="65" t="s">
        <v>43</v>
      </c>
      <c r="C28" s="174"/>
      <c r="D28" s="177"/>
      <c r="E28" s="177"/>
      <c r="F28" s="177"/>
      <c r="G28" s="180"/>
      <c r="H28" s="169"/>
      <c r="I28" s="58"/>
      <c r="J28" s="49"/>
      <c r="K28" s="69"/>
      <c r="L28" s="47">
        <f t="shared" si="3"/>
        <v>0</v>
      </c>
    </row>
    <row r="29" spans="2:12" ht="18.75" customHeight="1" thickBot="1" x14ac:dyDescent="0.25">
      <c r="B29" s="65" t="s">
        <v>44</v>
      </c>
      <c r="C29" s="175"/>
      <c r="D29" s="178"/>
      <c r="E29" s="178"/>
      <c r="F29" s="178"/>
      <c r="G29" s="181"/>
      <c r="H29" s="170"/>
      <c r="I29" s="59"/>
      <c r="J29" s="52"/>
      <c r="K29" s="60"/>
      <c r="L29" s="53">
        <f t="shared" si="3"/>
        <v>0</v>
      </c>
    </row>
    <row r="30" spans="2:12" ht="24" customHeight="1" thickBot="1" x14ac:dyDescent="0.25">
      <c r="B30" s="182" t="s">
        <v>29</v>
      </c>
      <c r="C30" s="183"/>
      <c r="D30" s="183"/>
      <c r="E30" s="183"/>
      <c r="F30" s="183"/>
      <c r="G30" s="183"/>
      <c r="H30" s="62"/>
      <c r="I30" s="184">
        <f>SUM(L15:L29)</f>
        <v>0</v>
      </c>
      <c r="J30" s="185"/>
      <c r="K30" s="185"/>
      <c r="L30" s="186"/>
    </row>
    <row r="31" spans="2:12" ht="18.75" customHeight="1" thickBot="1" x14ac:dyDescent="0.25">
      <c r="B31" s="165" t="s">
        <v>45</v>
      </c>
      <c r="C31" s="166"/>
      <c r="D31" s="166"/>
      <c r="E31" s="171"/>
      <c r="F31" s="171"/>
      <c r="G31" s="171"/>
      <c r="H31" s="171"/>
      <c r="I31" s="171"/>
      <c r="J31" s="171"/>
      <c r="K31" s="171"/>
      <c r="L31" s="172"/>
    </row>
    <row r="32" spans="2:12" ht="18.75" customHeight="1" thickBot="1" x14ac:dyDescent="0.25">
      <c r="B32" s="165" t="s">
        <v>46</v>
      </c>
      <c r="C32" s="166"/>
      <c r="D32" s="167" t="str">
        <f>+'Completar SOFSE'!B12</f>
        <v>Artículo 33 del PCP</v>
      </c>
      <c r="E32" s="167"/>
      <c r="F32" s="167"/>
      <c r="G32" s="167"/>
      <c r="H32" s="90"/>
      <c r="I32" s="162"/>
      <c r="J32" s="162"/>
      <c r="K32" s="162"/>
      <c r="L32" s="163"/>
    </row>
    <row r="33" spans="2:12" ht="18.75" customHeight="1" thickBot="1" x14ac:dyDescent="0.25">
      <c r="B33" s="165" t="s">
        <v>47</v>
      </c>
      <c r="C33" s="166"/>
      <c r="D33" s="167" t="str">
        <f>+'Completar SOFSE'!B13</f>
        <v>Artículo 7 del PCP</v>
      </c>
      <c r="E33" s="167"/>
      <c r="F33" s="167"/>
      <c r="G33" s="167"/>
      <c r="H33" s="90"/>
      <c r="I33" s="162"/>
      <c r="J33" s="162"/>
      <c r="K33" s="162"/>
      <c r="L33" s="163"/>
    </row>
    <row r="34" spans="2:12" ht="18.75" customHeight="1" thickBot="1" x14ac:dyDescent="0.25">
      <c r="B34" s="165" t="s">
        <v>48</v>
      </c>
      <c r="C34" s="166"/>
      <c r="D34" s="167" t="str">
        <f>+'Completar SOFSE'!B15</f>
        <v>Según Artículo 117 del R.C.C.</v>
      </c>
      <c r="E34" s="167"/>
      <c r="F34" s="167"/>
      <c r="G34" s="167"/>
      <c r="H34" s="90"/>
      <c r="I34" s="164"/>
      <c r="J34" s="164"/>
      <c r="K34" s="164"/>
      <c r="L34" s="163"/>
    </row>
    <row r="35" spans="2:12" x14ac:dyDescent="0.2">
      <c r="B35" s="94"/>
      <c r="C35" s="95"/>
      <c r="D35" s="95"/>
      <c r="E35" s="95"/>
      <c r="F35" s="95"/>
      <c r="G35" s="96"/>
      <c r="H35" s="96"/>
      <c r="I35" s="96"/>
      <c r="J35" s="96"/>
      <c r="K35" s="96"/>
      <c r="L35" s="97"/>
    </row>
    <row r="36" spans="2:12" x14ac:dyDescent="0.2">
      <c r="B36" s="24"/>
      <c r="C36" s="25"/>
      <c r="D36" s="25"/>
      <c r="E36" s="25"/>
      <c r="F36" s="25"/>
      <c r="G36" s="26"/>
      <c r="H36" s="26"/>
      <c r="I36" s="26"/>
      <c r="J36" s="26"/>
      <c r="K36" s="26"/>
      <c r="L36" s="27"/>
    </row>
    <row r="37" spans="2:12" x14ac:dyDescent="0.2">
      <c r="B37" s="24"/>
      <c r="C37" s="25"/>
      <c r="D37" s="25"/>
      <c r="E37" s="25"/>
      <c r="F37" s="25"/>
      <c r="G37" s="26"/>
      <c r="H37" s="26"/>
      <c r="I37" s="26"/>
      <c r="J37" s="26"/>
      <c r="K37" s="26"/>
      <c r="L37" s="27"/>
    </row>
    <row r="38" spans="2:12" x14ac:dyDescent="0.2">
      <c r="B38" s="24"/>
      <c r="C38" s="25"/>
      <c r="D38" s="25"/>
      <c r="E38" s="25"/>
      <c r="F38" s="25"/>
      <c r="G38" s="26"/>
      <c r="H38" s="26"/>
      <c r="I38" s="26"/>
      <c r="J38" s="26"/>
      <c r="K38" s="26"/>
      <c r="L38" s="27"/>
    </row>
    <row r="39" spans="2:12" ht="13.5" thickBot="1" x14ac:dyDescent="0.25">
      <c r="B39" s="28"/>
      <c r="C39" s="29"/>
      <c r="D39" s="29"/>
      <c r="E39" s="29"/>
      <c r="F39" s="29"/>
      <c r="G39" s="30"/>
      <c r="H39" s="30"/>
      <c r="I39" s="30"/>
      <c r="J39" s="30"/>
      <c r="K39" s="30"/>
      <c r="L39" s="31"/>
    </row>
  </sheetData>
  <sheetProtection algorithmName="SHA-512" hashValue="ngmehlEc/07zHX6KpTHaQY2eyH/nGHpak7k0knz7TQsTrmcEwu2AlNx2KOmhBlhzqbplRsvcNHp9FzsbIOmEMg==" saltValue="AqEjyDDSb9yvbXP6c/3WJw==" spinCount="100000" sheet="1" objects="1" scenarios="1"/>
  <mergeCells count="56">
    <mergeCell ref="I5:L5"/>
    <mergeCell ref="J12:L12"/>
    <mergeCell ref="I6:I7"/>
    <mergeCell ref="J8:L8"/>
    <mergeCell ref="J9:L9"/>
    <mergeCell ref="J10:L10"/>
    <mergeCell ref="J11:L11"/>
    <mergeCell ref="J6:L7"/>
    <mergeCell ref="G13:G14"/>
    <mergeCell ref="H13:H14"/>
    <mergeCell ref="B5:C5"/>
    <mergeCell ref="B6:C6"/>
    <mergeCell ref="B8:C10"/>
    <mergeCell ref="D11:G11"/>
    <mergeCell ref="B13:B14"/>
    <mergeCell ref="C13:C14"/>
    <mergeCell ref="D13:D14"/>
    <mergeCell ref="E13:E14"/>
    <mergeCell ref="F13:F14"/>
    <mergeCell ref="B3:L4"/>
    <mergeCell ref="B30:G30"/>
    <mergeCell ref="I30:L30"/>
    <mergeCell ref="I32:L32"/>
    <mergeCell ref="C25:C29"/>
    <mergeCell ref="F25:F29"/>
    <mergeCell ref="G25:G29"/>
    <mergeCell ref="I13:L13"/>
    <mergeCell ref="E15:E19"/>
    <mergeCell ref="D15:D19"/>
    <mergeCell ref="E25:E29"/>
    <mergeCell ref="D25:D29"/>
    <mergeCell ref="D5:H5"/>
    <mergeCell ref="D6:H6"/>
    <mergeCell ref="D7:H7"/>
    <mergeCell ref="D8:H10"/>
    <mergeCell ref="H15:H19"/>
    <mergeCell ref="H20:H24"/>
    <mergeCell ref="B31:D31"/>
    <mergeCell ref="E31:L31"/>
    <mergeCell ref="B32:C32"/>
    <mergeCell ref="H25:H29"/>
    <mergeCell ref="C15:C19"/>
    <mergeCell ref="F15:F19"/>
    <mergeCell ref="G15:G19"/>
    <mergeCell ref="C20:C24"/>
    <mergeCell ref="F20:F24"/>
    <mergeCell ref="G20:G24"/>
    <mergeCell ref="E20:E24"/>
    <mergeCell ref="D20:D24"/>
    <mergeCell ref="I33:L33"/>
    <mergeCell ref="I34:L34"/>
    <mergeCell ref="B33:C33"/>
    <mergeCell ref="B34:C34"/>
    <mergeCell ref="D32:G32"/>
    <mergeCell ref="D33:G33"/>
    <mergeCell ref="D34:G34"/>
  </mergeCells>
  <conditionalFormatting sqref="K15:K19 K24 K29">
    <cfRule type="cellIs" dxfId="4" priority="25" stopIfTrue="1" operator="equal">
      <formula>#REF!</formula>
    </cfRule>
  </conditionalFormatting>
  <conditionalFormatting sqref="J20:K22">
    <cfRule type="cellIs" dxfId="3" priority="24" stopIfTrue="1" operator="equal">
      <formula>#REF!</formula>
    </cfRule>
  </conditionalFormatting>
  <conditionalFormatting sqref="K23">
    <cfRule type="cellIs" dxfId="2" priority="23" stopIfTrue="1" operator="equal">
      <formula>#REF!</formula>
    </cfRule>
  </conditionalFormatting>
  <conditionalFormatting sqref="J25:K27">
    <cfRule type="cellIs" dxfId="1" priority="22" stopIfTrue="1" operator="equal">
      <formula>#REF!</formula>
    </cfRule>
  </conditionalFormatting>
  <conditionalFormatting sqref="K28">
    <cfRule type="cellIs" dxfId="0" priority="21" stopIfTrue="1" operator="equal">
      <formula>#REF!</formula>
    </cfRule>
  </conditionalFormatting>
  <dataValidations count="2">
    <dataValidation allowBlank="1" showInputMessage="1" showErrorMessage="1" promptTitle="Completar por el Oferente" prompt=" " sqref="I15:I29 J18 J19:K19 J23 J24:K24 J28 J29:K29 E31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8"/>
  <sheetViews>
    <sheetView topLeftCell="A16" zoomScaleNormal="100" workbookViewId="0">
      <selection activeCell="B13" sqref="B13"/>
    </sheetView>
  </sheetViews>
  <sheetFormatPr baseColWidth="10" defaultRowHeight="12.75" x14ac:dyDescent="0.2"/>
  <cols>
    <col min="1" max="1" width="24" style="33" customWidth="1"/>
    <col min="2" max="2" width="19.7109375" style="33" customWidth="1"/>
    <col min="3" max="3" width="11.42578125" style="33"/>
    <col min="4" max="4" width="20.140625" style="33" customWidth="1"/>
    <col min="5" max="5" width="23.85546875" style="33" bestFit="1" customWidth="1"/>
    <col min="6" max="6" width="19.42578125" style="33" customWidth="1"/>
    <col min="7" max="7" width="11.42578125" style="33"/>
    <col min="8" max="12" width="11.42578125" style="33" hidden="1" customWidth="1"/>
    <col min="13" max="13" width="0" style="33" hidden="1" customWidth="1"/>
    <col min="14" max="16384" width="11.42578125" style="33"/>
  </cols>
  <sheetData>
    <row r="3" spans="1:12" ht="15.75" x14ac:dyDescent="0.25">
      <c r="A3" s="89" t="s">
        <v>23</v>
      </c>
      <c r="B3" s="32"/>
    </row>
    <row r="4" spans="1:12" x14ac:dyDescent="0.2">
      <c r="A4" s="34"/>
    </row>
    <row r="5" spans="1:12" x14ac:dyDescent="0.2">
      <c r="A5" s="54" t="s">
        <v>9</v>
      </c>
      <c r="B5" s="33" t="s">
        <v>56</v>
      </c>
      <c r="H5" s="35" t="s">
        <v>13</v>
      </c>
      <c r="I5" s="36" t="s">
        <v>14</v>
      </c>
      <c r="J5" s="36"/>
      <c r="K5" s="35" t="s">
        <v>20</v>
      </c>
      <c r="L5" s="37">
        <v>0.105</v>
      </c>
    </row>
    <row r="6" spans="1:12" x14ac:dyDescent="0.2">
      <c r="A6" s="54" t="s">
        <v>26</v>
      </c>
      <c r="B6" s="33" t="s">
        <v>57</v>
      </c>
      <c r="H6" s="38"/>
      <c r="I6" s="39" t="s">
        <v>15</v>
      </c>
      <c r="J6" s="39"/>
      <c r="K6" s="38"/>
      <c r="L6" s="40">
        <v>0.21</v>
      </c>
    </row>
    <row r="7" spans="1:12" x14ac:dyDescent="0.2">
      <c r="A7" s="54" t="s">
        <v>27</v>
      </c>
      <c r="B7" s="33" t="s">
        <v>70</v>
      </c>
      <c r="H7" s="38"/>
      <c r="I7" s="39" t="s">
        <v>16</v>
      </c>
      <c r="J7" s="39"/>
      <c r="K7" s="38"/>
      <c r="L7" s="40">
        <v>0.27</v>
      </c>
    </row>
    <row r="8" spans="1:12" x14ac:dyDescent="0.2">
      <c r="A8" s="54" t="s">
        <v>10</v>
      </c>
      <c r="B8" s="33" t="s">
        <v>58</v>
      </c>
      <c r="H8" s="38"/>
      <c r="I8" s="39" t="s">
        <v>17</v>
      </c>
      <c r="J8" s="39"/>
      <c r="K8" s="38"/>
      <c r="L8" s="41"/>
    </row>
    <row r="9" spans="1:12" x14ac:dyDescent="0.2">
      <c r="A9" s="54"/>
      <c r="H9" s="42"/>
      <c r="I9" s="43"/>
      <c r="J9" s="44"/>
      <c r="K9" s="42"/>
      <c r="L9" s="44"/>
    </row>
    <row r="10" spans="1:12" x14ac:dyDescent="0.2">
      <c r="A10" s="91" t="s">
        <v>24</v>
      </c>
      <c r="H10" s="39"/>
      <c r="I10" s="39"/>
      <c r="J10" s="39"/>
    </row>
    <row r="11" spans="1:12" x14ac:dyDescent="0.2">
      <c r="A11" s="54" t="s">
        <v>30</v>
      </c>
      <c r="B11" s="33" t="s">
        <v>29</v>
      </c>
      <c r="H11" s="39"/>
      <c r="I11" s="39"/>
      <c r="J11" s="39"/>
    </row>
    <row r="12" spans="1:12" x14ac:dyDescent="0.2">
      <c r="A12" s="92" t="s">
        <v>21</v>
      </c>
      <c r="B12" s="39" t="s">
        <v>68</v>
      </c>
      <c r="G12" s="39"/>
      <c r="H12" s="39"/>
      <c r="I12" s="39"/>
      <c r="J12" s="39"/>
      <c r="K12" s="39"/>
    </row>
    <row r="13" spans="1:12" x14ac:dyDescent="0.2">
      <c r="A13" s="92" t="s">
        <v>6</v>
      </c>
      <c r="B13" s="39" t="s">
        <v>65</v>
      </c>
      <c r="G13" s="39"/>
      <c r="H13" s="39"/>
      <c r="I13" s="39"/>
      <c r="J13" s="39"/>
      <c r="K13" s="39"/>
    </row>
    <row r="14" spans="1:12" x14ac:dyDescent="0.2">
      <c r="A14" s="92" t="s">
        <v>55</v>
      </c>
      <c r="B14" s="39" t="s">
        <v>66</v>
      </c>
      <c r="G14" s="39"/>
      <c r="H14" s="39"/>
      <c r="I14" s="39"/>
      <c r="J14" s="39"/>
      <c r="K14" s="39"/>
    </row>
    <row r="15" spans="1:12" x14ac:dyDescent="0.2">
      <c r="A15" s="92" t="s">
        <v>7</v>
      </c>
      <c r="B15" s="39" t="s">
        <v>67</v>
      </c>
      <c r="G15" s="39"/>
      <c r="H15" s="39"/>
      <c r="I15" s="39"/>
      <c r="J15" s="39"/>
      <c r="K15" s="39"/>
    </row>
    <row r="16" spans="1:12" x14ac:dyDescent="0.2">
      <c r="G16" s="39"/>
      <c r="H16" s="39"/>
      <c r="I16" s="39"/>
      <c r="J16" s="39"/>
      <c r="K16" s="39"/>
    </row>
    <row r="17" spans="1:6" ht="15.75" x14ac:dyDescent="0.25">
      <c r="A17" s="89" t="s">
        <v>50</v>
      </c>
      <c r="B17" s="54"/>
    </row>
    <row r="19" spans="1:6" x14ac:dyDescent="0.2">
      <c r="A19" s="216" t="s">
        <v>25</v>
      </c>
      <c r="B19" s="216" t="s">
        <v>11</v>
      </c>
      <c r="C19" s="216" t="s">
        <v>3</v>
      </c>
      <c r="D19" s="216" t="s">
        <v>4</v>
      </c>
      <c r="E19" s="216" t="s">
        <v>31</v>
      </c>
      <c r="F19" s="216" t="s">
        <v>52</v>
      </c>
    </row>
    <row r="20" spans="1:6" x14ac:dyDescent="0.2">
      <c r="A20" s="216"/>
      <c r="B20" s="216"/>
      <c r="C20" s="216"/>
      <c r="D20" s="216"/>
      <c r="E20" s="216"/>
      <c r="F20" s="216"/>
    </row>
    <row r="21" spans="1:6" ht="102" x14ac:dyDescent="0.2">
      <c r="A21" s="88">
        <v>1</v>
      </c>
      <c r="B21" s="7">
        <v>1</v>
      </c>
      <c r="C21" s="8" t="s">
        <v>59</v>
      </c>
      <c r="D21" s="98" t="s">
        <v>60</v>
      </c>
      <c r="E21" s="9" t="s">
        <v>61</v>
      </c>
      <c r="F21" s="9"/>
    </row>
    <row r="22" spans="1:6" ht="102" x14ac:dyDescent="0.2">
      <c r="A22" s="88">
        <f>+A21+1</f>
        <v>2</v>
      </c>
      <c r="B22" s="7">
        <v>1</v>
      </c>
      <c r="C22" s="8" t="s">
        <v>59</v>
      </c>
      <c r="D22" s="98" t="s">
        <v>60</v>
      </c>
      <c r="E22" s="9" t="s">
        <v>62</v>
      </c>
      <c r="F22" s="75"/>
    </row>
    <row r="23" spans="1:6" ht="38.25" x14ac:dyDescent="0.2">
      <c r="A23" s="88">
        <f t="shared" ref="A23:A48" si="0">+A22+1</f>
        <v>3</v>
      </c>
      <c r="B23" s="7">
        <v>1</v>
      </c>
      <c r="C23" s="8" t="s">
        <v>59</v>
      </c>
      <c r="D23" s="98" t="s">
        <v>63</v>
      </c>
      <c r="E23" s="9" t="s">
        <v>64</v>
      </c>
      <c r="F23" s="75"/>
    </row>
    <row r="24" spans="1:6" hidden="1" x14ac:dyDescent="0.2">
      <c r="A24" s="88">
        <f t="shared" si="0"/>
        <v>4</v>
      </c>
      <c r="B24" s="7"/>
      <c r="C24" s="8"/>
      <c r="D24" s="9"/>
      <c r="E24" s="9"/>
      <c r="F24" s="75"/>
    </row>
    <row r="25" spans="1:6" hidden="1" x14ac:dyDescent="0.2">
      <c r="A25" s="88">
        <f t="shared" si="0"/>
        <v>5</v>
      </c>
      <c r="B25" s="7"/>
      <c r="C25" s="8"/>
      <c r="D25" s="9"/>
      <c r="E25" s="9"/>
      <c r="F25" s="75"/>
    </row>
    <row r="26" spans="1:6" hidden="1" x14ac:dyDescent="0.2">
      <c r="A26" s="88">
        <f t="shared" si="0"/>
        <v>6</v>
      </c>
      <c r="B26" s="7"/>
      <c r="C26" s="8"/>
      <c r="D26" s="9"/>
      <c r="E26" s="9"/>
      <c r="F26" s="75"/>
    </row>
    <row r="27" spans="1:6" hidden="1" x14ac:dyDescent="0.2">
      <c r="A27" s="88">
        <f t="shared" si="0"/>
        <v>7</v>
      </c>
      <c r="B27" s="7"/>
      <c r="C27" s="8"/>
      <c r="D27" s="9"/>
      <c r="E27" s="9"/>
      <c r="F27" s="75"/>
    </row>
    <row r="28" spans="1:6" hidden="1" x14ac:dyDescent="0.2">
      <c r="A28" s="88">
        <f t="shared" si="0"/>
        <v>8</v>
      </c>
      <c r="B28" s="7"/>
      <c r="C28" s="8"/>
      <c r="D28" s="9"/>
      <c r="E28" s="9"/>
      <c r="F28" s="75"/>
    </row>
    <row r="29" spans="1:6" hidden="1" x14ac:dyDescent="0.2">
      <c r="A29" s="88">
        <f t="shared" si="0"/>
        <v>9</v>
      </c>
      <c r="B29" s="7"/>
      <c r="C29" s="8"/>
      <c r="D29" s="9"/>
      <c r="E29" s="9"/>
      <c r="F29" s="75"/>
    </row>
    <row r="30" spans="1:6" hidden="1" x14ac:dyDescent="0.2">
      <c r="A30" s="88">
        <f t="shared" si="0"/>
        <v>10</v>
      </c>
      <c r="B30" s="7"/>
      <c r="C30" s="8"/>
      <c r="D30" s="9"/>
      <c r="E30" s="9"/>
      <c r="F30" s="75"/>
    </row>
    <row r="31" spans="1:6" hidden="1" x14ac:dyDescent="0.2">
      <c r="A31" s="88">
        <f t="shared" si="0"/>
        <v>11</v>
      </c>
      <c r="B31" s="7"/>
      <c r="C31" s="8"/>
      <c r="D31" s="9"/>
      <c r="E31" s="9"/>
      <c r="F31" s="75"/>
    </row>
    <row r="32" spans="1:6" hidden="1" x14ac:dyDescent="0.2">
      <c r="A32" s="88">
        <f t="shared" si="0"/>
        <v>12</v>
      </c>
      <c r="B32" s="7"/>
      <c r="C32" s="8"/>
      <c r="D32" s="9"/>
      <c r="E32" s="9"/>
      <c r="F32" s="75"/>
    </row>
    <row r="33" spans="1:6" hidden="1" x14ac:dyDescent="0.2">
      <c r="A33" s="88">
        <f t="shared" si="0"/>
        <v>13</v>
      </c>
      <c r="B33" s="7"/>
      <c r="C33" s="8"/>
      <c r="D33" s="9"/>
      <c r="E33" s="9"/>
      <c r="F33" s="75"/>
    </row>
    <row r="34" spans="1:6" hidden="1" x14ac:dyDescent="0.2">
      <c r="A34" s="88">
        <f t="shared" si="0"/>
        <v>14</v>
      </c>
      <c r="B34" s="7"/>
      <c r="C34" s="8"/>
      <c r="D34" s="9"/>
      <c r="E34" s="9"/>
      <c r="F34" s="75"/>
    </row>
    <row r="35" spans="1:6" hidden="1" x14ac:dyDescent="0.2">
      <c r="A35" s="88">
        <f t="shared" si="0"/>
        <v>15</v>
      </c>
      <c r="B35" s="7"/>
      <c r="C35" s="8"/>
      <c r="D35" s="9"/>
      <c r="E35" s="9"/>
      <c r="F35" s="75"/>
    </row>
    <row r="36" spans="1:6" hidden="1" x14ac:dyDescent="0.2">
      <c r="A36" s="88">
        <f t="shared" si="0"/>
        <v>16</v>
      </c>
      <c r="B36" s="7"/>
      <c r="C36" s="8"/>
      <c r="D36" s="9"/>
      <c r="E36" s="9"/>
      <c r="F36" s="75"/>
    </row>
    <row r="37" spans="1:6" hidden="1" x14ac:dyDescent="0.2">
      <c r="A37" s="88">
        <f t="shared" si="0"/>
        <v>17</v>
      </c>
      <c r="B37" s="7"/>
      <c r="C37" s="8"/>
      <c r="D37" s="9"/>
      <c r="E37" s="9"/>
      <c r="F37" s="75"/>
    </row>
    <row r="38" spans="1:6" hidden="1" x14ac:dyDescent="0.2">
      <c r="A38" s="88">
        <f t="shared" si="0"/>
        <v>18</v>
      </c>
      <c r="B38" s="7"/>
      <c r="C38" s="8"/>
      <c r="D38" s="9"/>
      <c r="E38" s="9"/>
      <c r="F38" s="75"/>
    </row>
    <row r="39" spans="1:6" hidden="1" x14ac:dyDescent="0.2">
      <c r="A39" s="88">
        <f t="shared" si="0"/>
        <v>19</v>
      </c>
      <c r="B39" s="7"/>
      <c r="C39" s="8"/>
      <c r="D39" s="9"/>
      <c r="E39" s="9"/>
      <c r="F39" s="75"/>
    </row>
    <row r="40" spans="1:6" hidden="1" x14ac:dyDescent="0.2">
      <c r="A40" s="88">
        <f t="shared" si="0"/>
        <v>20</v>
      </c>
      <c r="B40" s="7"/>
      <c r="C40" s="8"/>
      <c r="D40" s="9"/>
      <c r="E40" s="9"/>
      <c r="F40" s="75"/>
    </row>
    <row r="41" spans="1:6" hidden="1" x14ac:dyDescent="0.2">
      <c r="A41" s="88">
        <f t="shared" si="0"/>
        <v>21</v>
      </c>
      <c r="B41" s="7"/>
      <c r="C41" s="8"/>
      <c r="D41" s="9"/>
      <c r="E41" s="9"/>
      <c r="F41" s="75"/>
    </row>
    <row r="42" spans="1:6" hidden="1" x14ac:dyDescent="0.2">
      <c r="A42" s="88">
        <f t="shared" si="0"/>
        <v>22</v>
      </c>
      <c r="B42" s="7"/>
      <c r="C42" s="8"/>
      <c r="D42" s="9"/>
      <c r="E42" s="9"/>
      <c r="F42" s="75"/>
    </row>
    <row r="43" spans="1:6" hidden="1" x14ac:dyDescent="0.2">
      <c r="A43" s="88">
        <f t="shared" si="0"/>
        <v>23</v>
      </c>
      <c r="B43" s="7"/>
      <c r="C43" s="8"/>
      <c r="D43" s="9"/>
      <c r="E43" s="9"/>
      <c r="F43" s="75"/>
    </row>
    <row r="44" spans="1:6" hidden="1" x14ac:dyDescent="0.2">
      <c r="A44" s="88">
        <f t="shared" si="0"/>
        <v>24</v>
      </c>
      <c r="B44" s="7"/>
      <c r="C44" s="8"/>
      <c r="D44" s="9"/>
      <c r="E44" s="9"/>
      <c r="F44" s="75"/>
    </row>
    <row r="45" spans="1:6" hidden="1" x14ac:dyDescent="0.2">
      <c r="A45" s="88">
        <f t="shared" si="0"/>
        <v>25</v>
      </c>
      <c r="B45" s="7"/>
      <c r="C45" s="8"/>
      <c r="D45" s="9"/>
      <c r="E45" s="9"/>
      <c r="F45" s="75"/>
    </row>
    <row r="46" spans="1:6" hidden="1" x14ac:dyDescent="0.2">
      <c r="A46" s="88">
        <f t="shared" si="0"/>
        <v>26</v>
      </c>
      <c r="B46" s="7"/>
      <c r="C46" s="8"/>
      <c r="D46" s="9"/>
      <c r="E46" s="9"/>
      <c r="F46" s="75"/>
    </row>
    <row r="47" spans="1:6" hidden="1" x14ac:dyDescent="0.2">
      <c r="A47" s="88">
        <f t="shared" si="0"/>
        <v>27</v>
      </c>
      <c r="B47" s="7"/>
      <c r="C47" s="8"/>
      <c r="D47" s="9"/>
      <c r="E47" s="9"/>
      <c r="F47" s="75"/>
    </row>
    <row r="48" spans="1:6" hidden="1" x14ac:dyDescent="0.2">
      <c r="A48" s="88">
        <f t="shared" si="0"/>
        <v>28</v>
      </c>
      <c r="B48" s="7"/>
      <c r="C48" s="8"/>
      <c r="D48" s="9"/>
      <c r="E48" s="9"/>
      <c r="F48" s="75"/>
    </row>
  </sheetData>
  <sheetProtection algorithmName="SHA-512" hashValue="9/crEjngXDM6jokUNQ3kiwzy1Mfpj0BRLevlg0jkrEPLVITBPhNorXFKnsXMJuEKFRduXgiVy5QtlNiJXFGvIg==" saltValue="tu6uA1miaWiDcNJ82kcaow==" spinCount="100000" sheet="1" objects="1" scenarios="1"/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A-Planilla Nacional</vt:lpstr>
      <vt:lpstr>ANEXO B-Planilla Extranjero</vt:lpstr>
      <vt:lpstr>Completar SOFSE</vt:lpstr>
      <vt:lpstr>'ANEXO B-Planilla Extranjero'!Área_de_impresión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2019-07-17T13:18:18Z</dcterms:modified>
</cp:coreProperties>
</file>