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9630"/>
  </bookViews>
  <sheets>
    <sheet name="Planilla Nacional" sheetId="2" r:id="rId1"/>
    <sheet name="Planilla Extranjero" sheetId="6" state="hidden" r:id="rId2"/>
    <sheet name="Completar SOFSE" sheetId="4" r:id="rId3"/>
  </sheets>
  <definedNames>
    <definedName name="_xlnm.Print_Area" localSheetId="1">'Planilla Extranjero'!$B$3:$M$1804</definedName>
    <definedName name="_xlnm.Print_Area" localSheetId="0">'Planilla Nacional'!$A$1:$L$381</definedName>
  </definedNames>
  <calcPr calcId="162913"/>
</workbook>
</file>

<file path=xl/calcChain.xml><?xml version="1.0" encoding="utf-8"?>
<calcChain xmlns="http://schemas.openxmlformats.org/spreadsheetml/2006/main">
  <c r="C366" i="2" l="1"/>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D1797" i="6" l="1"/>
  <c r="D1798" i="6"/>
  <c r="D1799" i="6"/>
  <c r="L182" i="2"/>
  <c r="L203" i="2"/>
  <c r="L206" i="2"/>
  <c r="K215" i="2"/>
  <c r="C367" i="2"/>
  <c r="C368" i="2"/>
  <c r="C369" i="2"/>
  <c r="C370" i="2"/>
  <c r="B370" i="2"/>
  <c r="G370" i="2" s="1"/>
  <c r="B369" i="2"/>
  <c r="E369" i="2" s="1"/>
  <c r="B368" i="2"/>
  <c r="G368" i="2" s="1"/>
  <c r="B367" i="2"/>
  <c r="G367" i="2" s="1"/>
  <c r="B366" i="2"/>
  <c r="E366" i="2" s="1"/>
  <c r="B365" i="2"/>
  <c r="G365" i="2" s="1"/>
  <c r="B364" i="2"/>
  <c r="G364" i="2" s="1"/>
  <c r="B363" i="2"/>
  <c r="B362" i="2"/>
  <c r="G362" i="2" s="1"/>
  <c r="B361" i="2"/>
  <c r="G361" i="2" s="1"/>
  <c r="B360" i="2"/>
  <c r="B359" i="2"/>
  <c r="G359" i="2" s="1"/>
  <c r="B358" i="2"/>
  <c r="G358" i="2" s="1"/>
  <c r="B357" i="2"/>
  <c r="B356" i="2"/>
  <c r="G356" i="2" s="1"/>
  <c r="B355" i="2"/>
  <c r="G355" i="2" s="1"/>
  <c r="B354" i="2"/>
  <c r="B353" i="2"/>
  <c r="G353" i="2" s="1"/>
  <c r="B352" i="2"/>
  <c r="G352" i="2" s="1"/>
  <c r="B351" i="2"/>
  <c r="B350" i="2"/>
  <c r="G350" i="2" s="1"/>
  <c r="B349" i="2"/>
  <c r="G349" i="2" s="1"/>
  <c r="B348" i="2"/>
  <c r="G348" i="2" s="1"/>
  <c r="B347" i="2"/>
  <c r="B346" i="2"/>
  <c r="B345" i="2"/>
  <c r="G345" i="2" s="1"/>
  <c r="B344" i="2"/>
  <c r="B343" i="2"/>
  <c r="B342" i="2"/>
  <c r="G342" i="2" s="1"/>
  <c r="B341" i="2"/>
  <c r="B340" i="2"/>
  <c r="B339" i="2"/>
  <c r="G339" i="2" s="1"/>
  <c r="F338" i="2"/>
  <c r="B338" i="2"/>
  <c r="B337" i="2"/>
  <c r="B336" i="2"/>
  <c r="G336" i="2" s="1"/>
  <c r="B335" i="2"/>
  <c r="B334" i="2"/>
  <c r="B333" i="2"/>
  <c r="G333" i="2" s="1"/>
  <c r="B332" i="2"/>
  <c r="B331" i="2"/>
  <c r="B330" i="2"/>
  <c r="G330" i="2" s="1"/>
  <c r="B329" i="2"/>
  <c r="B328" i="2"/>
  <c r="B327" i="2"/>
  <c r="G327" i="2" s="1"/>
  <c r="B326" i="2"/>
  <c r="B325" i="2"/>
  <c r="B324" i="2"/>
  <c r="G324" i="2" s="1"/>
  <c r="B323" i="2"/>
  <c r="B322" i="2"/>
  <c r="B321" i="2"/>
  <c r="G321" i="2" s="1"/>
  <c r="B320" i="2"/>
  <c r="B319" i="2"/>
  <c r="B318" i="2"/>
  <c r="G318" i="2" s="1"/>
  <c r="B317" i="2"/>
  <c r="B316" i="2"/>
  <c r="B315" i="2"/>
  <c r="G315" i="2" s="1"/>
  <c r="B314" i="2"/>
  <c r="B313" i="2"/>
  <c r="F313" i="2" s="1"/>
  <c r="B312" i="2"/>
  <c r="B311" i="2"/>
  <c r="B310" i="2"/>
  <c r="F310" i="2" s="1"/>
  <c r="B309" i="2"/>
  <c r="B308" i="2"/>
  <c r="B307" i="2"/>
  <c r="F307" i="2" s="1"/>
  <c r="B306" i="2"/>
  <c r="F306" i="2" s="1"/>
  <c r="B305" i="2"/>
  <c r="B304" i="2"/>
  <c r="B303" i="2"/>
  <c r="B302" i="2"/>
  <c r="B301" i="2"/>
  <c r="F301" i="2" s="1"/>
  <c r="B300" i="2"/>
  <c r="F300" i="2" s="1"/>
  <c r="B299" i="2"/>
  <c r="B298" i="2"/>
  <c r="B297" i="2"/>
  <c r="B296" i="2"/>
  <c r="B295" i="2"/>
  <c r="F295" i="2" s="1"/>
  <c r="B294" i="2"/>
  <c r="F294" i="2" s="1"/>
  <c r="B293" i="2"/>
  <c r="B292" i="2"/>
  <c r="B291" i="2"/>
  <c r="B290" i="2"/>
  <c r="B289" i="2"/>
  <c r="F289" i="2" s="1"/>
  <c r="B288" i="2"/>
  <c r="F288" i="2" s="1"/>
  <c r="B287" i="2"/>
  <c r="B286" i="2"/>
  <c r="B285" i="2"/>
  <c r="B284" i="2"/>
  <c r="B283" i="2"/>
  <c r="B282" i="2"/>
  <c r="F282" i="2" s="1"/>
  <c r="B281" i="2"/>
  <c r="B280" i="2"/>
  <c r="B279" i="2"/>
  <c r="B278" i="2"/>
  <c r="B277" i="2"/>
  <c r="F277" i="2" s="1"/>
  <c r="B276" i="2"/>
  <c r="F276" i="2" s="1"/>
  <c r="B275" i="2"/>
  <c r="B274" i="2"/>
  <c r="B273" i="2"/>
  <c r="B272" i="2"/>
  <c r="B271" i="2"/>
  <c r="F271" i="2" s="1"/>
  <c r="F270" i="2"/>
  <c r="B270" i="2"/>
  <c r="B269" i="2"/>
  <c r="B268" i="2"/>
  <c r="B267" i="2"/>
  <c r="B266" i="2"/>
  <c r="B265" i="2"/>
  <c r="B264" i="2"/>
  <c r="F264" i="2" s="1"/>
  <c r="B263" i="2"/>
  <c r="B262" i="2"/>
  <c r="B261" i="2"/>
  <c r="B260" i="2"/>
  <c r="B259" i="2"/>
  <c r="F259" i="2" s="1"/>
  <c r="B258" i="2"/>
  <c r="F258" i="2" s="1"/>
  <c r="B257" i="2"/>
  <c r="B256" i="2"/>
  <c r="B255" i="2"/>
  <c r="B254" i="2"/>
  <c r="B253" i="2"/>
  <c r="F253" i="2" s="1"/>
  <c r="B252" i="2"/>
  <c r="F252" i="2" s="1"/>
  <c r="B251" i="2"/>
  <c r="B250" i="2"/>
  <c r="B249" i="2"/>
  <c r="B248" i="2"/>
  <c r="B247" i="2"/>
  <c r="F246" i="2"/>
  <c r="B246" i="2"/>
  <c r="B245" i="2"/>
  <c r="B244" i="2"/>
  <c r="B243" i="2"/>
  <c r="B242" i="2"/>
  <c r="B241" i="2"/>
  <c r="F241" i="2" s="1"/>
  <c r="F240" i="2"/>
  <c r="B240" i="2"/>
  <c r="B239" i="2"/>
  <c r="B238" i="2"/>
  <c r="B237" i="2"/>
  <c r="B236" i="2"/>
  <c r="B235" i="2"/>
  <c r="F234" i="2"/>
  <c r="B234" i="2"/>
  <c r="B233" i="2"/>
  <c r="B232" i="2"/>
  <c r="B231" i="2"/>
  <c r="B230" i="2"/>
  <c r="B229" i="2"/>
  <c r="F229" i="2" s="1"/>
  <c r="B228" i="2"/>
  <c r="F228" i="2" s="1"/>
  <c r="B227" i="2"/>
  <c r="B226" i="2"/>
  <c r="B225" i="2"/>
  <c r="B224" i="2"/>
  <c r="B223" i="2"/>
  <c r="F223" i="2" s="1"/>
  <c r="B222" i="2"/>
  <c r="F222" i="2" s="1"/>
  <c r="F221" i="2"/>
  <c r="B221" i="2"/>
  <c r="G221" i="2" s="1"/>
  <c r="B220" i="2"/>
  <c r="B219" i="2"/>
  <c r="G219" i="2" s="1"/>
  <c r="B218" i="2"/>
  <c r="G218" i="2" s="1"/>
  <c r="B217" i="2"/>
  <c r="B216" i="2"/>
  <c r="F215" i="2"/>
  <c r="B215" i="2"/>
  <c r="G215" i="2" s="1"/>
  <c r="B214" i="2"/>
  <c r="B213" i="2"/>
  <c r="F212" i="2"/>
  <c r="L212" i="2"/>
  <c r="B212" i="2"/>
  <c r="G212" i="2" s="1"/>
  <c r="B211" i="2"/>
  <c r="B210" i="2"/>
  <c r="G210" i="2" s="1"/>
  <c r="F209" i="2"/>
  <c r="L209" i="2"/>
  <c r="B209" i="2"/>
  <c r="G209" i="2" s="1"/>
  <c r="B208" i="2"/>
  <c r="F207" i="2"/>
  <c r="B207" i="2"/>
  <c r="F206" i="2"/>
  <c r="B206" i="2"/>
  <c r="G206" i="2" s="1"/>
  <c r="B205" i="2"/>
  <c r="F204" i="2"/>
  <c r="K204" i="2"/>
  <c r="B204" i="2"/>
  <c r="F203" i="2"/>
  <c r="B203" i="2"/>
  <c r="G203" i="2" s="1"/>
  <c r="B202" i="2"/>
  <c r="B201" i="2"/>
  <c r="G201" i="2" s="1"/>
  <c r="B200" i="2"/>
  <c r="G200" i="2" s="1"/>
  <c r="B199" i="2"/>
  <c r="B198" i="2"/>
  <c r="B197" i="2"/>
  <c r="G197" i="2" s="1"/>
  <c r="B196" i="2"/>
  <c r="B195" i="2"/>
  <c r="G195" i="2" s="1"/>
  <c r="B194" i="2"/>
  <c r="G194" i="2" s="1"/>
  <c r="B193" i="2"/>
  <c r="G192" i="2"/>
  <c r="K192" i="2"/>
  <c r="B192" i="2"/>
  <c r="F191" i="2"/>
  <c r="B191" i="2"/>
  <c r="G191" i="2" s="1"/>
  <c r="B190" i="2"/>
  <c r="B189" i="2"/>
  <c r="G189" i="2" s="1"/>
  <c r="B182" i="2"/>
  <c r="G182" i="2" s="1"/>
  <c r="D374" i="2"/>
  <c r="D375" i="2"/>
  <c r="D376" i="2"/>
  <c r="D377" i="2"/>
  <c r="A369" i="4"/>
  <c r="A370" i="4"/>
  <c r="A371" i="4" s="1"/>
  <c r="A372" i="4" s="1"/>
  <c r="A373" i="4" s="1"/>
  <c r="A374" i="4" s="1"/>
  <c r="A375" i="4" s="1"/>
  <c r="A376" i="4" s="1"/>
  <c r="A201" i="4"/>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K206" i="2" l="1"/>
  <c r="F200" i="2"/>
  <c r="G204" i="2"/>
  <c r="F213" i="2"/>
  <c r="L218" i="2"/>
  <c r="F347" i="2"/>
  <c r="G213" i="2"/>
  <c r="F354" i="2"/>
  <c r="F360" i="2"/>
  <c r="F366" i="2"/>
  <c r="F218" i="2"/>
  <c r="E367" i="2"/>
  <c r="F349" i="2"/>
  <c r="F355" i="2"/>
  <c r="F361" i="2"/>
  <c r="F367" i="2"/>
  <c r="F182" i="2"/>
  <c r="F192" i="2"/>
  <c r="F198" i="2"/>
  <c r="L215" i="2"/>
  <c r="F351" i="2"/>
  <c r="F357" i="2"/>
  <c r="F363" i="2"/>
  <c r="F369" i="2"/>
  <c r="K189" i="2"/>
  <c r="L192" i="2"/>
  <c r="K213" i="2"/>
  <c r="F216" i="2"/>
  <c r="E370" i="2"/>
  <c r="L200" i="2"/>
  <c r="F352" i="2"/>
  <c r="F358" i="2"/>
  <c r="F364" i="2"/>
  <c r="F370" i="2"/>
  <c r="G198" i="2"/>
  <c r="G207" i="2"/>
  <c r="G216" i="2"/>
  <c r="F311" i="2"/>
  <c r="G351" i="2"/>
  <c r="G354" i="2"/>
  <c r="G357" i="2"/>
  <c r="G360" i="2"/>
  <c r="G363" i="2"/>
  <c r="G366" i="2"/>
  <c r="G369" i="2"/>
  <c r="K203" i="2"/>
  <c r="K212" i="2"/>
  <c r="F320" i="2"/>
  <c r="F329" i="2"/>
  <c r="D368" i="2"/>
  <c r="F194" i="2"/>
  <c r="E368" i="2"/>
  <c r="F189" i="2"/>
  <c r="F201" i="2"/>
  <c r="F210" i="2"/>
  <c r="F219" i="2"/>
  <c r="F350" i="2"/>
  <c r="F353" i="2"/>
  <c r="F356" i="2"/>
  <c r="F359" i="2"/>
  <c r="F362" i="2"/>
  <c r="F365" i="2"/>
  <c r="F368" i="2"/>
  <c r="L189" i="2"/>
  <c r="F197" i="2"/>
  <c r="F314" i="2"/>
  <c r="F323" i="2"/>
  <c r="F332" i="2"/>
  <c r="F341" i="2"/>
  <c r="D367" i="2"/>
  <c r="D370" i="2"/>
  <c r="F308" i="2"/>
  <c r="F195" i="2"/>
  <c r="K182" i="2"/>
  <c r="K200" i="2"/>
  <c r="L204" i="2"/>
  <c r="K209" i="2"/>
  <c r="L213" i="2"/>
  <c r="K218" i="2"/>
  <c r="F317" i="2"/>
  <c r="F326" i="2"/>
  <c r="F335" i="2"/>
  <c r="F344" i="2"/>
  <c r="D366" i="2"/>
  <c r="D369" i="2"/>
  <c r="L190" i="2"/>
  <c r="K190" i="2"/>
  <c r="L202" i="2"/>
  <c r="K202" i="2"/>
  <c r="L211" i="2"/>
  <c r="K211" i="2"/>
  <c r="L220" i="2"/>
  <c r="K220" i="2"/>
  <c r="L193" i="2"/>
  <c r="K193" i="2"/>
  <c r="L205" i="2"/>
  <c r="K205" i="2"/>
  <c r="L214" i="2"/>
  <c r="K214" i="2"/>
  <c r="L196" i="2"/>
  <c r="K196" i="2"/>
  <c r="L199" i="2"/>
  <c r="K199" i="2"/>
  <c r="L208" i="2"/>
  <c r="K208" i="2"/>
  <c r="L217" i="2"/>
  <c r="K217" i="2"/>
  <c r="G235" i="2"/>
  <c r="G247" i="2"/>
  <c r="G265" i="2"/>
  <c r="G283" i="2"/>
  <c r="B183" i="2"/>
  <c r="F190" i="2"/>
  <c r="F193" i="2"/>
  <c r="F196" i="2"/>
  <c r="F199" i="2"/>
  <c r="F202" i="2"/>
  <c r="F205" i="2"/>
  <c r="F208" i="2"/>
  <c r="F211" i="2"/>
  <c r="F214" i="2"/>
  <c r="F217" i="2"/>
  <c r="F220" i="2"/>
  <c r="F235" i="2"/>
  <c r="F247" i="2"/>
  <c r="F265" i="2"/>
  <c r="F283" i="2"/>
  <c r="G229" i="2"/>
  <c r="G190" i="2"/>
  <c r="G193" i="2"/>
  <c r="G196" i="2"/>
  <c r="G199" i="2"/>
  <c r="G202" i="2"/>
  <c r="G205" i="2"/>
  <c r="G208" i="2"/>
  <c r="G211" i="2"/>
  <c r="G214" i="2"/>
  <c r="G217" i="2"/>
  <c r="G220" i="2"/>
  <c r="G224" i="2"/>
  <c r="G230" i="2"/>
  <c r="G236" i="2"/>
  <c r="G242" i="2"/>
  <c r="G248" i="2"/>
  <c r="G254" i="2"/>
  <c r="G260" i="2"/>
  <c r="G266" i="2"/>
  <c r="G272" i="2"/>
  <c r="G278" i="2"/>
  <c r="G284" i="2"/>
  <c r="G290" i="2"/>
  <c r="G296" i="2"/>
  <c r="G302" i="2"/>
  <c r="G331" i="2"/>
  <c r="F331" i="2"/>
  <c r="F224" i="2"/>
  <c r="F230" i="2"/>
  <c r="F236" i="2"/>
  <c r="F242" i="2"/>
  <c r="F248" i="2"/>
  <c r="F254" i="2"/>
  <c r="F260" i="2"/>
  <c r="F266" i="2"/>
  <c r="F272" i="2"/>
  <c r="F278" i="2"/>
  <c r="F284" i="2"/>
  <c r="F290" i="2"/>
  <c r="F296" i="2"/>
  <c r="F302" i="2"/>
  <c r="G316" i="2"/>
  <c r="F316" i="2"/>
  <c r="G325" i="2"/>
  <c r="F325" i="2"/>
  <c r="G334" i="2"/>
  <c r="F334" i="2"/>
  <c r="G343" i="2"/>
  <c r="F343" i="2"/>
  <c r="G340" i="2"/>
  <c r="F340" i="2"/>
  <c r="G223" i="2"/>
  <c r="G241" i="2"/>
  <c r="G253" i="2"/>
  <c r="G259" i="2"/>
  <c r="G271" i="2"/>
  <c r="G277" i="2"/>
  <c r="G289" i="2"/>
  <c r="G295" i="2"/>
  <c r="G307" i="2"/>
  <c r="G225" i="2"/>
  <c r="G231" i="2"/>
  <c r="G237" i="2"/>
  <c r="G243" i="2"/>
  <c r="G249" i="2"/>
  <c r="G255" i="2"/>
  <c r="G261" i="2"/>
  <c r="G267" i="2"/>
  <c r="G273" i="2"/>
  <c r="G279" i="2"/>
  <c r="G285" i="2"/>
  <c r="G291" i="2"/>
  <c r="G297" i="2"/>
  <c r="G303" i="2"/>
  <c r="G309" i="2"/>
  <c r="F309" i="2"/>
  <c r="G322" i="2"/>
  <c r="F322" i="2"/>
  <c r="G301" i="2"/>
  <c r="F225" i="2"/>
  <c r="F231" i="2"/>
  <c r="F237" i="2"/>
  <c r="F243" i="2"/>
  <c r="F249" i="2"/>
  <c r="F255" i="2"/>
  <c r="F261" i="2"/>
  <c r="F267" i="2"/>
  <c r="F273" i="2"/>
  <c r="F279" i="2"/>
  <c r="F285" i="2"/>
  <c r="F291" i="2"/>
  <c r="F297" i="2"/>
  <c r="F303" i="2"/>
  <c r="G310" i="2"/>
  <c r="L221" i="2"/>
  <c r="K221" i="2"/>
  <c r="G226" i="2"/>
  <c r="G232" i="2"/>
  <c r="G238" i="2"/>
  <c r="G244" i="2"/>
  <c r="G250" i="2"/>
  <c r="G256" i="2"/>
  <c r="G262" i="2"/>
  <c r="G268" i="2"/>
  <c r="G274" i="2"/>
  <c r="G280" i="2"/>
  <c r="G286" i="2"/>
  <c r="G292" i="2"/>
  <c r="G298" i="2"/>
  <c r="G304" i="2"/>
  <c r="F226" i="2"/>
  <c r="F232" i="2"/>
  <c r="F238" i="2"/>
  <c r="F244" i="2"/>
  <c r="F250" i="2"/>
  <c r="F256" i="2"/>
  <c r="F262" i="2"/>
  <c r="F268" i="2"/>
  <c r="F274" i="2"/>
  <c r="F280" i="2"/>
  <c r="F286" i="2"/>
  <c r="F292" i="2"/>
  <c r="F298" i="2"/>
  <c r="F304" i="2"/>
  <c r="G319" i="2"/>
  <c r="F319" i="2"/>
  <c r="G328" i="2"/>
  <c r="F328" i="2"/>
  <c r="G337" i="2"/>
  <c r="F337" i="2"/>
  <c r="G346" i="2"/>
  <c r="F346" i="2"/>
  <c r="G227" i="2"/>
  <c r="G233" i="2"/>
  <c r="G239" i="2"/>
  <c r="G245" i="2"/>
  <c r="G251" i="2"/>
  <c r="G257" i="2"/>
  <c r="G263" i="2"/>
  <c r="G269" i="2"/>
  <c r="G275" i="2"/>
  <c r="G281" i="2"/>
  <c r="G287" i="2"/>
  <c r="G293" i="2"/>
  <c r="G299" i="2"/>
  <c r="G305" i="2"/>
  <c r="F227" i="2"/>
  <c r="F233" i="2"/>
  <c r="F239" i="2"/>
  <c r="F245" i="2"/>
  <c r="F251" i="2"/>
  <c r="F257" i="2"/>
  <c r="F263" i="2"/>
  <c r="F269" i="2"/>
  <c r="F275" i="2"/>
  <c r="F281" i="2"/>
  <c r="F287" i="2"/>
  <c r="F293" i="2"/>
  <c r="F299" i="2"/>
  <c r="F305" i="2"/>
  <c r="G312" i="2"/>
  <c r="F312" i="2"/>
  <c r="G222" i="2"/>
  <c r="G228" i="2"/>
  <c r="G234" i="2"/>
  <c r="G240" i="2"/>
  <c r="G246" i="2"/>
  <c r="G252" i="2"/>
  <c r="G258" i="2"/>
  <c r="G264" i="2"/>
  <c r="G270" i="2"/>
  <c r="G276" i="2"/>
  <c r="G282" i="2"/>
  <c r="G288" i="2"/>
  <c r="G294" i="2"/>
  <c r="G300" i="2"/>
  <c r="G306" i="2"/>
  <c r="G313" i="2"/>
  <c r="G308" i="2"/>
  <c r="G311" i="2"/>
  <c r="G314" i="2"/>
  <c r="G317" i="2"/>
  <c r="G320" i="2"/>
  <c r="G323" i="2"/>
  <c r="G326" i="2"/>
  <c r="G329" i="2"/>
  <c r="G332" i="2"/>
  <c r="G335" i="2"/>
  <c r="G338" i="2"/>
  <c r="G341" i="2"/>
  <c r="G344" i="2"/>
  <c r="G347" i="2"/>
  <c r="F315" i="2"/>
  <c r="F318" i="2"/>
  <c r="F321" i="2"/>
  <c r="F324" i="2"/>
  <c r="F327" i="2"/>
  <c r="F330" i="2"/>
  <c r="F333" i="2"/>
  <c r="F336" i="2"/>
  <c r="F339" i="2"/>
  <c r="F342" i="2"/>
  <c r="F345" i="2"/>
  <c r="F348" i="2"/>
  <c r="L353" i="2" l="1"/>
  <c r="K353" i="2"/>
  <c r="L360" i="2"/>
  <c r="K360" i="2"/>
  <c r="L349" i="2"/>
  <c r="K349" i="2"/>
  <c r="L368" i="2"/>
  <c r="K368" i="2"/>
  <c r="L350" i="2"/>
  <c r="K350" i="2"/>
  <c r="L357" i="2"/>
  <c r="K357" i="2"/>
  <c r="L363" i="2"/>
  <c r="K363" i="2"/>
  <c r="L354" i="2"/>
  <c r="K354" i="2"/>
  <c r="L365" i="2"/>
  <c r="K365" i="2"/>
  <c r="K219" i="2"/>
  <c r="L219" i="2"/>
  <c r="L351" i="2"/>
  <c r="K351" i="2"/>
  <c r="K195" i="2"/>
  <c r="L195" i="2"/>
  <c r="L191" i="2"/>
  <c r="K191" i="2"/>
  <c r="L362" i="2"/>
  <c r="K362" i="2"/>
  <c r="K216" i="2"/>
  <c r="L216" i="2"/>
  <c r="L370" i="2"/>
  <c r="K370" i="2"/>
  <c r="K210" i="2"/>
  <c r="L210" i="2"/>
  <c r="L197" i="2"/>
  <c r="K197" i="2"/>
  <c r="L352" i="2"/>
  <c r="K352" i="2"/>
  <c r="L367" i="2"/>
  <c r="K367" i="2"/>
  <c r="K201" i="2"/>
  <c r="L201" i="2"/>
  <c r="L359" i="2"/>
  <c r="K359" i="2"/>
  <c r="L355" i="2"/>
  <c r="K355" i="2"/>
  <c r="K207" i="2"/>
  <c r="L207" i="2"/>
  <c r="L364" i="2"/>
  <c r="K364" i="2"/>
  <c r="L361" i="2"/>
  <c r="K361" i="2"/>
  <c r="L356" i="2"/>
  <c r="K356" i="2"/>
  <c r="L366" i="2"/>
  <c r="K366" i="2"/>
  <c r="L369" i="2"/>
  <c r="K369" i="2"/>
  <c r="K198" i="2"/>
  <c r="L198" i="2"/>
  <c r="L358" i="2"/>
  <c r="K358" i="2"/>
  <c r="L194" i="2"/>
  <c r="K194" i="2"/>
  <c r="L242" i="2"/>
  <c r="K242" i="2"/>
  <c r="L341" i="2"/>
  <c r="K341" i="2"/>
  <c r="L325" i="2"/>
  <c r="K325" i="2"/>
  <c r="L338" i="2"/>
  <c r="K338" i="2"/>
  <c r="L345" i="2"/>
  <c r="K345" i="2"/>
  <c r="L303" i="2"/>
  <c r="K303" i="2"/>
  <c r="L285" i="2"/>
  <c r="K285" i="2"/>
  <c r="L267" i="2"/>
  <c r="K267" i="2"/>
  <c r="L249" i="2"/>
  <c r="K249" i="2"/>
  <c r="L231" i="2"/>
  <c r="K231" i="2"/>
  <c r="L295" i="2"/>
  <c r="K295" i="2"/>
  <c r="L271" i="2"/>
  <c r="K271" i="2"/>
  <c r="L241" i="2"/>
  <c r="K241" i="2"/>
  <c r="L331" i="2"/>
  <c r="K331" i="2"/>
  <c r="L229" i="2"/>
  <c r="K229" i="2"/>
  <c r="L265" i="2"/>
  <c r="K265" i="2"/>
  <c r="L344" i="2"/>
  <c r="K344" i="2"/>
  <c r="L301" i="2"/>
  <c r="K301" i="2"/>
  <c r="L296" i="2"/>
  <c r="K296" i="2"/>
  <c r="L335" i="2"/>
  <c r="K335" i="2"/>
  <c r="L342" i="2"/>
  <c r="K342" i="2"/>
  <c r="L313" i="2"/>
  <c r="K313" i="2"/>
  <c r="L294" i="2"/>
  <c r="K294" i="2"/>
  <c r="L276" i="2"/>
  <c r="K276" i="2"/>
  <c r="L258" i="2"/>
  <c r="K258" i="2"/>
  <c r="L240" i="2"/>
  <c r="K240" i="2"/>
  <c r="L222" i="2"/>
  <c r="K222" i="2"/>
  <c r="L305" i="2"/>
  <c r="K305" i="2"/>
  <c r="L287" i="2"/>
  <c r="K287" i="2"/>
  <c r="L269" i="2"/>
  <c r="K269" i="2"/>
  <c r="L251" i="2"/>
  <c r="K251" i="2"/>
  <c r="L233" i="2"/>
  <c r="K233" i="2"/>
  <c r="L337" i="2"/>
  <c r="K337" i="2"/>
  <c r="L343" i="2"/>
  <c r="K343" i="2"/>
  <c r="L308" i="2"/>
  <c r="K308" i="2"/>
  <c r="L298" i="2"/>
  <c r="K298" i="2"/>
  <c r="L332" i="2"/>
  <c r="K332" i="2"/>
  <c r="L339" i="2"/>
  <c r="K339" i="2"/>
  <c r="L292" i="2"/>
  <c r="K292" i="2"/>
  <c r="L274" i="2"/>
  <c r="K274" i="2"/>
  <c r="L256" i="2"/>
  <c r="K256" i="2"/>
  <c r="L238" i="2"/>
  <c r="K238" i="2"/>
  <c r="L322" i="2"/>
  <c r="K322" i="2"/>
  <c r="L290" i="2"/>
  <c r="K290" i="2"/>
  <c r="L272" i="2"/>
  <c r="K272" i="2"/>
  <c r="L254" i="2"/>
  <c r="K254" i="2"/>
  <c r="L236" i="2"/>
  <c r="K236" i="2"/>
  <c r="L280" i="2"/>
  <c r="K280" i="2"/>
  <c r="L260" i="2"/>
  <c r="K260" i="2"/>
  <c r="L326" i="2"/>
  <c r="K326" i="2"/>
  <c r="L333" i="2"/>
  <c r="K333" i="2"/>
  <c r="L310" i="2"/>
  <c r="K310" i="2"/>
  <c r="L297" i="2"/>
  <c r="K297" i="2"/>
  <c r="L279" i="2"/>
  <c r="K279" i="2"/>
  <c r="L261" i="2"/>
  <c r="K261" i="2"/>
  <c r="L243" i="2"/>
  <c r="K243" i="2"/>
  <c r="L225" i="2"/>
  <c r="K225" i="2"/>
  <c r="L289" i="2"/>
  <c r="K289" i="2"/>
  <c r="L259" i="2"/>
  <c r="K259" i="2"/>
  <c r="L223" i="2"/>
  <c r="K223" i="2"/>
  <c r="L316" i="2"/>
  <c r="K316" i="2"/>
  <c r="L247" i="2"/>
  <c r="K247" i="2"/>
  <c r="L244" i="2"/>
  <c r="K244" i="2"/>
  <c r="L306" i="2"/>
  <c r="K306" i="2"/>
  <c r="L288" i="2"/>
  <c r="K288" i="2"/>
  <c r="L270" i="2"/>
  <c r="K270" i="2"/>
  <c r="L252" i="2"/>
  <c r="K252" i="2"/>
  <c r="L234" i="2"/>
  <c r="K234" i="2"/>
  <c r="L312" i="2"/>
  <c r="K312" i="2"/>
  <c r="L299" i="2"/>
  <c r="K299" i="2"/>
  <c r="L281" i="2"/>
  <c r="K281" i="2"/>
  <c r="L263" i="2"/>
  <c r="K263" i="2"/>
  <c r="L245" i="2"/>
  <c r="K245" i="2"/>
  <c r="L227" i="2"/>
  <c r="K227" i="2"/>
  <c r="L319" i="2"/>
  <c r="K319" i="2"/>
  <c r="L323" i="2"/>
  <c r="K323" i="2"/>
  <c r="L330" i="2"/>
  <c r="K330" i="2"/>
  <c r="L320" i="2"/>
  <c r="K320" i="2"/>
  <c r="L327" i="2"/>
  <c r="K327" i="2"/>
  <c r="L328" i="2"/>
  <c r="K328" i="2"/>
  <c r="L304" i="2"/>
  <c r="K304" i="2"/>
  <c r="L286" i="2"/>
  <c r="K286" i="2"/>
  <c r="L268" i="2"/>
  <c r="K268" i="2"/>
  <c r="L250" i="2"/>
  <c r="K250" i="2"/>
  <c r="L232" i="2"/>
  <c r="K232" i="2"/>
  <c r="L334" i="2"/>
  <c r="K334" i="2"/>
  <c r="L302" i="2"/>
  <c r="K302" i="2"/>
  <c r="L284" i="2"/>
  <c r="K284" i="2"/>
  <c r="L266" i="2"/>
  <c r="K266" i="2"/>
  <c r="L248" i="2"/>
  <c r="K248" i="2"/>
  <c r="L230" i="2"/>
  <c r="K230" i="2"/>
  <c r="L226" i="2"/>
  <c r="K226" i="2"/>
  <c r="L317" i="2"/>
  <c r="K317" i="2"/>
  <c r="L324" i="2"/>
  <c r="K324" i="2"/>
  <c r="L309" i="2"/>
  <c r="K309" i="2"/>
  <c r="B184" i="2"/>
  <c r="G183" i="2"/>
  <c r="F183" i="2"/>
  <c r="L315" i="2"/>
  <c r="K315" i="2"/>
  <c r="L278" i="2"/>
  <c r="K278" i="2"/>
  <c r="L348" i="2"/>
  <c r="K348" i="2"/>
  <c r="L329" i="2"/>
  <c r="K329" i="2"/>
  <c r="L314" i="2"/>
  <c r="K314" i="2"/>
  <c r="L321" i="2"/>
  <c r="K321" i="2"/>
  <c r="L346" i="2"/>
  <c r="K346" i="2"/>
  <c r="L291" i="2"/>
  <c r="K291" i="2"/>
  <c r="L273" i="2"/>
  <c r="K273" i="2"/>
  <c r="L255" i="2"/>
  <c r="K255" i="2"/>
  <c r="L237" i="2"/>
  <c r="K237" i="2"/>
  <c r="L307" i="2"/>
  <c r="K307" i="2"/>
  <c r="L277" i="2"/>
  <c r="K277" i="2"/>
  <c r="L253" i="2"/>
  <c r="K253" i="2"/>
  <c r="L340" i="2"/>
  <c r="K340" i="2"/>
  <c r="L283" i="2"/>
  <c r="K283" i="2"/>
  <c r="L235" i="2"/>
  <c r="K235" i="2"/>
  <c r="L262" i="2"/>
  <c r="K262" i="2"/>
  <c r="L224" i="2"/>
  <c r="K224" i="2"/>
  <c r="L336" i="2"/>
  <c r="K336" i="2"/>
  <c r="L347" i="2"/>
  <c r="K347" i="2"/>
  <c r="L311" i="2"/>
  <c r="K311" i="2"/>
  <c r="L318" i="2"/>
  <c r="K318" i="2"/>
  <c r="L300" i="2"/>
  <c r="K300" i="2"/>
  <c r="L282" i="2"/>
  <c r="K282" i="2"/>
  <c r="L264" i="2"/>
  <c r="K264" i="2"/>
  <c r="L246" i="2"/>
  <c r="K246" i="2"/>
  <c r="L228" i="2"/>
  <c r="K228" i="2"/>
  <c r="L293" i="2"/>
  <c r="K293" i="2"/>
  <c r="L275" i="2"/>
  <c r="K275" i="2"/>
  <c r="L257" i="2"/>
  <c r="K257" i="2"/>
  <c r="L239" i="2"/>
  <c r="K239" i="2"/>
  <c r="B185" i="2" l="1"/>
  <c r="G184" i="2"/>
  <c r="F184" i="2"/>
  <c r="L183" i="2"/>
  <c r="K183" i="2"/>
  <c r="L184" i="2" l="1"/>
  <c r="K184" i="2"/>
  <c r="G185" i="2"/>
  <c r="F185" i="2"/>
  <c r="B186" i="2"/>
  <c r="C15" i="6"/>
  <c r="D15" i="6" s="1"/>
  <c r="D11" i="6"/>
  <c r="D8" i="6"/>
  <c r="D7" i="6"/>
  <c r="D6" i="6"/>
  <c r="D5" i="6"/>
  <c r="M889" i="6" l="1"/>
  <c r="M888" i="6"/>
  <c r="M887" i="6"/>
  <c r="M886" i="6"/>
  <c r="M885" i="6"/>
  <c r="B187" i="2"/>
  <c r="G186" i="2"/>
  <c r="F186" i="2"/>
  <c r="K185" i="2"/>
  <c r="L185" i="2"/>
  <c r="C20" i="6"/>
  <c r="H15" i="6"/>
  <c r="G15" i="6"/>
  <c r="F15" i="6"/>
  <c r="E15" i="6"/>
  <c r="L186" i="2" l="1"/>
  <c r="K186" i="2"/>
  <c r="B188" i="2"/>
  <c r="G187" i="2"/>
  <c r="F187" i="2"/>
  <c r="C25" i="6"/>
  <c r="M19" i="6"/>
  <c r="M17" i="6"/>
  <c r="M15" i="6"/>
  <c r="M18" i="6"/>
  <c r="M16" i="6"/>
  <c r="G188" i="2" l="1"/>
  <c r="F188" i="2"/>
  <c r="L187" i="2"/>
  <c r="K187" i="2"/>
  <c r="C30" i="6"/>
  <c r="K188" i="2" l="1"/>
  <c r="L188" i="2"/>
  <c r="C35" i="6"/>
  <c r="C40" i="6" s="1"/>
  <c r="D11" i="2"/>
  <c r="C45" i="6" l="1"/>
  <c r="D6" i="2"/>
  <c r="C50" i="6" l="1"/>
  <c r="C55" i="6" l="1"/>
  <c r="C60" i="6" s="1"/>
  <c r="D5" i="2"/>
  <c r="B15" i="2"/>
  <c r="A22" i="4"/>
  <c r="D8" i="2"/>
  <c r="D7" i="2"/>
  <c r="F15" i="2" l="1"/>
  <c r="G15" i="2"/>
  <c r="G20" i="6"/>
  <c r="H20" i="6"/>
  <c r="D20" i="6"/>
  <c r="E20" i="6"/>
  <c r="F20" i="6"/>
  <c r="G25" i="6"/>
  <c r="D25" i="6"/>
  <c r="H30" i="6"/>
  <c r="C65" i="6"/>
  <c r="C70" i="6" s="1"/>
  <c r="C75" i="6" s="1"/>
  <c r="B16" i="2"/>
  <c r="A23" i="4"/>
  <c r="F25" i="6" s="1"/>
  <c r="A24" i="4"/>
  <c r="M894" i="6" l="1"/>
  <c r="M893" i="6"/>
  <c r="M892" i="6"/>
  <c r="M891" i="6"/>
  <c r="M890" i="6"/>
  <c r="M899" i="6"/>
  <c r="M898" i="6"/>
  <c r="M897" i="6"/>
  <c r="M896" i="6"/>
  <c r="M895" i="6"/>
  <c r="F16" i="2"/>
  <c r="G16" i="2"/>
  <c r="E25" i="6"/>
  <c r="D30" i="6"/>
  <c r="M29" i="6"/>
  <c r="M27" i="6"/>
  <c r="M26" i="6"/>
  <c r="M25" i="6"/>
  <c r="M28" i="6"/>
  <c r="E30" i="6"/>
  <c r="H25" i="6"/>
  <c r="G30" i="6"/>
  <c r="M23" i="6"/>
  <c r="M21" i="6"/>
  <c r="M22" i="6"/>
  <c r="M20" i="6"/>
  <c r="M24" i="6"/>
  <c r="D35" i="6"/>
  <c r="F30" i="6"/>
  <c r="C80" i="6"/>
  <c r="B17" i="2"/>
  <c r="L15" i="2"/>
  <c r="K15" i="2"/>
  <c r="A25" i="4"/>
  <c r="M909" i="6" l="1"/>
  <c r="M907" i="6"/>
  <c r="M905" i="6"/>
  <c r="M908" i="6"/>
  <c r="M906" i="6"/>
  <c r="M904" i="6"/>
  <c r="M901" i="6"/>
  <c r="M900" i="6"/>
  <c r="M903" i="6"/>
  <c r="M902" i="6"/>
  <c r="F17" i="2"/>
  <c r="G17" i="2"/>
  <c r="H35" i="6"/>
  <c r="G35" i="6"/>
  <c r="M37" i="6"/>
  <c r="M36" i="6"/>
  <c r="M39" i="6"/>
  <c r="M35" i="6"/>
  <c r="M38" i="6"/>
  <c r="M31" i="6"/>
  <c r="M34" i="6"/>
  <c r="M32" i="6"/>
  <c r="M30" i="6"/>
  <c r="M33" i="6"/>
  <c r="H40" i="6"/>
  <c r="F35" i="6"/>
  <c r="E35" i="6"/>
  <c r="C85" i="6"/>
  <c r="B18" i="2"/>
  <c r="K16" i="2"/>
  <c r="L16" i="2"/>
  <c r="A26" i="4"/>
  <c r="F45" i="6" l="1"/>
  <c r="E40" i="6"/>
  <c r="H45" i="6"/>
  <c r="G40" i="6"/>
  <c r="F40" i="6"/>
  <c r="G45" i="6"/>
  <c r="E45" i="6"/>
  <c r="D40" i="6"/>
  <c r="F18" i="2"/>
  <c r="C90" i="6"/>
  <c r="G18" i="2"/>
  <c r="L17" i="2"/>
  <c r="K17" i="2"/>
  <c r="B19" i="2"/>
  <c r="A27" i="4"/>
  <c r="M913" i="6" l="1"/>
  <c r="M911" i="6"/>
  <c r="M910" i="6"/>
  <c r="M912" i="6"/>
  <c r="M914" i="6"/>
  <c r="M41" i="6"/>
  <c r="M42" i="6"/>
  <c r="M43" i="6"/>
  <c r="M44" i="6"/>
  <c r="M40" i="6"/>
  <c r="A28" i="4"/>
  <c r="D45" i="6"/>
  <c r="F19" i="2"/>
  <c r="C95" i="6"/>
  <c r="C100" i="6" s="1"/>
  <c r="C105" i="6" s="1"/>
  <c r="C110" i="6" s="1"/>
  <c r="G19" i="2"/>
  <c r="K18" i="2"/>
  <c r="L18" i="2"/>
  <c r="B20" i="2"/>
  <c r="M919" i="6" l="1"/>
  <c r="M917" i="6"/>
  <c r="M916" i="6"/>
  <c r="M915" i="6"/>
  <c r="M918" i="6"/>
  <c r="A29" i="4"/>
  <c r="B22" i="2"/>
  <c r="D50" i="6"/>
  <c r="E50" i="6"/>
  <c r="F50" i="6"/>
  <c r="D55" i="6"/>
  <c r="M49" i="6"/>
  <c r="M46" i="6"/>
  <c r="M47" i="6"/>
  <c r="M48" i="6"/>
  <c r="M45" i="6"/>
  <c r="E55" i="6"/>
  <c r="F20" i="2"/>
  <c r="C115" i="6"/>
  <c r="G20" i="2"/>
  <c r="L19" i="2"/>
  <c r="K19" i="2"/>
  <c r="B21" i="2"/>
  <c r="M923" i="6" l="1"/>
  <c r="M922" i="6"/>
  <c r="M921" i="6"/>
  <c r="M920" i="6"/>
  <c r="M924" i="6"/>
  <c r="M929" i="6"/>
  <c r="M928" i="6"/>
  <c r="M927" i="6"/>
  <c r="M926" i="6"/>
  <c r="M925" i="6"/>
  <c r="M51" i="6"/>
  <c r="M53" i="6"/>
  <c r="M50" i="6"/>
  <c r="M54" i="6"/>
  <c r="M52" i="6"/>
  <c r="M58" i="6"/>
  <c r="M59" i="6"/>
  <c r="M57" i="6"/>
  <c r="M56" i="6"/>
  <c r="M55" i="6"/>
  <c r="F22" i="2"/>
  <c r="G22" i="2"/>
  <c r="A30" i="4"/>
  <c r="B23" i="2"/>
  <c r="H60" i="6"/>
  <c r="G55" i="6"/>
  <c r="F55" i="6"/>
  <c r="E60" i="6"/>
  <c r="F21" i="2"/>
  <c r="C120" i="6"/>
  <c r="G21" i="2"/>
  <c r="K20" i="2"/>
  <c r="L20" i="2"/>
  <c r="L22" i="2" l="1"/>
  <c r="K22" i="2"/>
  <c r="G23" i="2"/>
  <c r="F23" i="2"/>
  <c r="A31" i="4"/>
  <c r="B24" i="2"/>
  <c r="D60" i="6"/>
  <c r="F65" i="6"/>
  <c r="D65" i="6"/>
  <c r="G60" i="6"/>
  <c r="C125" i="6"/>
  <c r="L21" i="2"/>
  <c r="K21" i="2"/>
  <c r="M1792" i="6" l="1"/>
  <c r="M1786" i="6"/>
  <c r="M1780" i="6"/>
  <c r="M1791" i="6"/>
  <c r="M1785" i="6"/>
  <c r="M1790" i="6"/>
  <c r="M1781" i="6"/>
  <c r="M1784" i="6"/>
  <c r="M1787" i="6"/>
  <c r="M1789" i="6"/>
  <c r="M1783" i="6"/>
  <c r="M1793" i="6"/>
  <c r="M1794" i="6"/>
  <c r="M1788" i="6"/>
  <c r="M1782" i="6"/>
  <c r="M1779" i="6"/>
  <c r="M1773" i="6"/>
  <c r="M1767" i="6"/>
  <c r="M1761" i="6"/>
  <c r="M1755" i="6"/>
  <c r="M1778" i="6"/>
  <c r="M1772" i="6"/>
  <c r="M1766" i="6"/>
  <c r="M1760" i="6"/>
  <c r="M1777" i="6"/>
  <c r="M1771" i="6"/>
  <c r="M1765" i="6"/>
  <c r="M1776" i="6"/>
  <c r="M1770" i="6"/>
  <c r="M1775" i="6"/>
  <c r="M1756" i="6"/>
  <c r="M1759" i="6"/>
  <c r="M1762" i="6"/>
  <c r="M1764" i="6"/>
  <c r="M1758" i="6"/>
  <c r="M1768" i="6"/>
  <c r="M1769" i="6"/>
  <c r="M1763" i="6"/>
  <c r="M1757" i="6"/>
  <c r="M1774" i="6"/>
  <c r="M1754" i="6"/>
  <c r="M1748" i="6"/>
  <c r="M1742" i="6"/>
  <c r="M1736" i="6"/>
  <c r="M1730" i="6"/>
  <c r="M1694" i="6"/>
  <c r="M1688" i="6"/>
  <c r="M1682" i="6"/>
  <c r="M1676" i="6"/>
  <c r="M1670" i="6"/>
  <c r="M1634" i="6"/>
  <c r="M1628" i="6"/>
  <c r="M1622" i="6"/>
  <c r="M1616" i="6"/>
  <c r="M1610" i="6"/>
  <c r="M1574" i="6"/>
  <c r="M1568" i="6"/>
  <c r="M1562" i="6"/>
  <c r="M1556" i="6"/>
  <c r="M1550" i="6"/>
  <c r="M1514" i="6"/>
  <c r="M1508" i="6"/>
  <c r="M1502" i="6"/>
  <c r="M1496" i="6"/>
  <c r="M1490" i="6"/>
  <c r="M1454" i="6"/>
  <c r="M1448" i="6"/>
  <c r="M1442" i="6"/>
  <c r="M1436" i="6"/>
  <c r="M1430" i="6"/>
  <c r="M1394" i="6"/>
  <c r="M1388" i="6"/>
  <c r="M1382" i="6"/>
  <c r="M1376" i="6"/>
  <c r="M1370" i="6"/>
  <c r="M1334" i="6"/>
  <c r="M1328" i="6"/>
  <c r="M1322" i="6"/>
  <c r="M1316" i="6"/>
  <c r="M1310" i="6"/>
  <c r="M1753" i="6"/>
  <c r="M1747" i="6"/>
  <c r="M1741" i="6"/>
  <c r="M1735" i="6"/>
  <c r="M1699" i="6"/>
  <c r="M1693" i="6"/>
  <c r="M1687" i="6"/>
  <c r="M1681" i="6"/>
  <c r="M1675" i="6"/>
  <c r="M1639" i="6"/>
  <c r="M1633" i="6"/>
  <c r="M1627" i="6"/>
  <c r="M1621" i="6"/>
  <c r="M1615" i="6"/>
  <c r="M1579" i="6"/>
  <c r="M1573" i="6"/>
  <c r="M1567" i="6"/>
  <c r="M1561" i="6"/>
  <c r="M1555" i="6"/>
  <c r="M1519" i="6"/>
  <c r="M1513" i="6"/>
  <c r="M1507" i="6"/>
  <c r="M1501" i="6"/>
  <c r="M1495" i="6"/>
  <c r="M1459" i="6"/>
  <c r="M1453" i="6"/>
  <c r="M1447" i="6"/>
  <c r="M1441" i="6"/>
  <c r="M1435" i="6"/>
  <c r="M1752" i="6"/>
  <c r="M1746" i="6"/>
  <c r="M1740" i="6"/>
  <c r="M1704" i="6"/>
  <c r="M1698" i="6"/>
  <c r="M1692" i="6"/>
  <c r="M1686" i="6"/>
  <c r="M1680" i="6"/>
  <c r="M1644" i="6"/>
  <c r="M1638" i="6"/>
  <c r="M1632" i="6"/>
  <c r="M1626" i="6"/>
  <c r="M1620" i="6"/>
  <c r="M1584" i="6"/>
  <c r="M1578" i="6"/>
  <c r="M1572" i="6"/>
  <c r="M1566" i="6"/>
  <c r="M1560" i="6"/>
  <c r="M1524" i="6"/>
  <c r="M1518" i="6"/>
  <c r="M1512" i="6"/>
  <c r="M1506" i="6"/>
  <c r="M1500" i="6"/>
  <c r="M1464" i="6"/>
  <c r="M1458" i="6"/>
  <c r="M1452" i="6"/>
  <c r="M1446" i="6"/>
  <c r="M1440" i="6"/>
  <c r="M1404" i="6"/>
  <c r="M1398" i="6"/>
  <c r="M1751" i="6"/>
  <c r="M1745" i="6"/>
  <c r="M1709" i="6"/>
  <c r="M1703" i="6"/>
  <c r="M1697" i="6"/>
  <c r="M1691" i="6"/>
  <c r="M1685" i="6"/>
  <c r="M1649" i="6"/>
  <c r="M1643" i="6"/>
  <c r="M1637" i="6"/>
  <c r="M1631" i="6"/>
  <c r="M1625" i="6"/>
  <c r="M1589" i="6"/>
  <c r="M1583" i="6"/>
  <c r="M1577" i="6"/>
  <c r="M1571" i="6"/>
  <c r="M1565" i="6"/>
  <c r="M1529" i="6"/>
  <c r="M1523" i="6"/>
  <c r="M1517" i="6"/>
  <c r="M1511" i="6"/>
  <c r="M1505" i="6"/>
  <c r="M1469" i="6"/>
  <c r="M1463" i="6"/>
  <c r="M1457" i="6"/>
  <c r="M1451" i="6"/>
  <c r="M1445" i="6"/>
  <c r="M1409" i="6"/>
  <c r="M1403" i="6"/>
  <c r="M1397" i="6"/>
  <c r="M1391" i="6"/>
  <c r="M1385" i="6"/>
  <c r="M1349" i="6"/>
  <c r="M1343" i="6"/>
  <c r="M1337" i="6"/>
  <c r="M1331" i="6"/>
  <c r="M1325" i="6"/>
  <c r="M1750" i="6"/>
  <c r="M1714" i="6"/>
  <c r="M1708" i="6"/>
  <c r="M1702" i="6"/>
  <c r="M1696" i="6"/>
  <c r="M1690" i="6"/>
  <c r="M1654" i="6"/>
  <c r="M1648" i="6"/>
  <c r="M1642" i="6"/>
  <c r="M1636" i="6"/>
  <c r="M1630" i="6"/>
  <c r="M1594" i="6"/>
  <c r="M1588" i="6"/>
  <c r="M1582" i="6"/>
  <c r="M1576" i="6"/>
  <c r="M1570" i="6"/>
  <c r="M1534" i="6"/>
  <c r="M1528" i="6"/>
  <c r="M1522" i="6"/>
  <c r="M1516" i="6"/>
  <c r="M1510" i="6"/>
  <c r="M1474" i="6"/>
  <c r="M1468" i="6"/>
  <c r="M1462" i="6"/>
  <c r="M1456" i="6"/>
  <c r="M1450" i="6"/>
  <c r="M1414" i="6"/>
  <c r="M1408" i="6"/>
  <c r="M1402" i="6"/>
  <c r="M1396" i="6"/>
  <c r="M1390" i="6"/>
  <c r="M1354" i="6"/>
  <c r="M1348" i="6"/>
  <c r="M1342" i="6"/>
  <c r="M1336" i="6"/>
  <c r="M1330" i="6"/>
  <c r="M1294" i="6"/>
  <c r="M1719" i="6"/>
  <c r="M1713" i="6"/>
  <c r="M1707" i="6"/>
  <c r="M1701" i="6"/>
  <c r="M1695" i="6"/>
  <c r="M1659" i="6"/>
  <c r="M1653" i="6"/>
  <c r="M1647" i="6"/>
  <c r="M1641" i="6"/>
  <c r="M1635" i="6"/>
  <c r="M1599" i="6"/>
  <c r="M1593" i="6"/>
  <c r="M1587" i="6"/>
  <c r="M1581" i="6"/>
  <c r="M1575" i="6"/>
  <c r="M1539" i="6"/>
  <c r="M1533" i="6"/>
  <c r="M1527" i="6"/>
  <c r="M1521" i="6"/>
  <c r="M1515" i="6"/>
  <c r="M1479" i="6"/>
  <c r="M1473" i="6"/>
  <c r="M1467" i="6"/>
  <c r="M1461" i="6"/>
  <c r="M1455" i="6"/>
  <c r="M1419" i="6"/>
  <c r="M1413" i="6"/>
  <c r="M1407" i="6"/>
  <c r="M1401" i="6"/>
  <c r="M1395" i="6"/>
  <c r="M1359" i="6"/>
  <c r="M1353" i="6"/>
  <c r="M1347" i="6"/>
  <c r="M1341" i="6"/>
  <c r="M1335" i="6"/>
  <c r="M1299" i="6"/>
  <c r="M1293" i="6"/>
  <c r="M1724" i="6"/>
  <c r="M1718" i="6"/>
  <c r="M1712" i="6"/>
  <c r="M1706" i="6"/>
  <c r="M1700" i="6"/>
  <c r="M1664" i="6"/>
  <c r="M1658" i="6"/>
  <c r="M1652" i="6"/>
  <c r="M1646" i="6"/>
  <c r="M1640" i="6"/>
  <c r="M1604" i="6"/>
  <c r="M1598" i="6"/>
  <c r="M1592" i="6"/>
  <c r="M1586" i="6"/>
  <c r="M1580" i="6"/>
  <c r="M1544" i="6"/>
  <c r="M1538" i="6"/>
  <c r="M1532" i="6"/>
  <c r="M1526" i="6"/>
  <c r="M1520" i="6"/>
  <c r="M1484" i="6"/>
  <c r="M1478" i="6"/>
  <c r="M1472" i="6"/>
  <c r="M1466" i="6"/>
  <c r="M1460" i="6"/>
  <c r="M1424" i="6"/>
  <c r="M1418" i="6"/>
  <c r="M1412" i="6"/>
  <c r="M1406" i="6"/>
  <c r="M1400" i="6"/>
  <c r="M1364" i="6"/>
  <c r="M1358" i="6"/>
  <c r="M1352" i="6"/>
  <c r="M1346" i="6"/>
  <c r="M1340" i="6"/>
  <c r="M1304" i="6"/>
  <c r="M1298" i="6"/>
  <c r="M1292" i="6"/>
  <c r="M1729" i="6"/>
  <c r="M1723" i="6"/>
  <c r="M1717" i="6"/>
  <c r="M1711" i="6"/>
  <c r="M1705" i="6"/>
  <c r="M1669" i="6"/>
  <c r="M1663" i="6"/>
  <c r="M1657" i="6"/>
  <c r="M1651" i="6"/>
  <c r="M1645" i="6"/>
  <c r="M1609" i="6"/>
  <c r="M1603" i="6"/>
  <c r="M1597" i="6"/>
  <c r="M1591" i="6"/>
  <c r="M1585" i="6"/>
  <c r="M1549" i="6"/>
  <c r="M1543" i="6"/>
  <c r="M1537" i="6"/>
  <c r="M1531" i="6"/>
  <c r="M1525" i="6"/>
  <c r="M1489" i="6"/>
  <c r="M1483" i="6"/>
  <c r="M1477" i="6"/>
  <c r="M1471" i="6"/>
  <c r="M1465" i="6"/>
  <c r="M1429" i="6"/>
  <c r="M1423" i="6"/>
  <c r="M1417" i="6"/>
  <c r="M1411" i="6"/>
  <c r="M1734" i="6"/>
  <c r="M1728" i="6"/>
  <c r="M1722" i="6"/>
  <c r="M1716" i="6"/>
  <c r="M1710" i="6"/>
  <c r="M1674" i="6"/>
  <c r="M1668" i="6"/>
  <c r="M1662" i="6"/>
  <c r="M1656" i="6"/>
  <c r="M1650" i="6"/>
  <c r="M1614" i="6"/>
  <c r="M1608" i="6"/>
  <c r="M1602" i="6"/>
  <c r="M1596" i="6"/>
  <c r="M1590" i="6"/>
  <c r="M1554" i="6"/>
  <c r="M1548" i="6"/>
  <c r="M1542" i="6"/>
  <c r="M1536" i="6"/>
  <c r="M1530" i="6"/>
  <c r="M1494" i="6"/>
  <c r="M1488" i="6"/>
  <c r="M1482" i="6"/>
  <c r="M1476" i="6"/>
  <c r="M1470" i="6"/>
  <c r="M1434" i="6"/>
  <c r="M1428" i="6"/>
  <c r="M1422" i="6"/>
  <c r="M1416" i="6"/>
  <c r="M1410" i="6"/>
  <c r="M1739" i="6"/>
  <c r="M1733" i="6"/>
  <c r="M1727" i="6"/>
  <c r="M1721" i="6"/>
  <c r="M1715" i="6"/>
  <c r="M1679" i="6"/>
  <c r="M1673" i="6"/>
  <c r="M1667" i="6"/>
  <c r="M1661" i="6"/>
  <c r="M1655" i="6"/>
  <c r="M1619" i="6"/>
  <c r="M1613" i="6"/>
  <c r="M1607" i="6"/>
  <c r="M1601" i="6"/>
  <c r="M1595" i="6"/>
  <c r="M1559" i="6"/>
  <c r="M1553" i="6"/>
  <c r="M1547" i="6"/>
  <c r="M1541" i="6"/>
  <c r="M1535" i="6"/>
  <c r="M1499" i="6"/>
  <c r="M1493" i="6"/>
  <c r="M1487" i="6"/>
  <c r="M1481" i="6"/>
  <c r="M1475" i="6"/>
  <c r="M1439" i="6"/>
  <c r="M1433" i="6"/>
  <c r="M1427" i="6"/>
  <c r="M1421" i="6"/>
  <c r="M1415" i="6"/>
  <c r="M1379" i="6"/>
  <c r="M1373" i="6"/>
  <c r="M1367" i="6"/>
  <c r="M1361" i="6"/>
  <c r="M1355" i="6"/>
  <c r="M1319" i="6"/>
  <c r="M1313" i="6"/>
  <c r="M1307" i="6"/>
  <c r="M1301" i="6"/>
  <c r="M1295" i="6"/>
  <c r="M1744" i="6"/>
  <c r="M1738" i="6"/>
  <c r="M1732" i="6"/>
  <c r="M1726" i="6"/>
  <c r="M1720" i="6"/>
  <c r="M1684" i="6"/>
  <c r="M1678" i="6"/>
  <c r="M1672" i="6"/>
  <c r="M1666" i="6"/>
  <c r="M1660" i="6"/>
  <c r="M1624" i="6"/>
  <c r="M1618" i="6"/>
  <c r="M1612" i="6"/>
  <c r="M1606" i="6"/>
  <c r="M1600" i="6"/>
  <c r="M1564" i="6"/>
  <c r="M1558" i="6"/>
  <c r="M1552" i="6"/>
  <c r="M1546" i="6"/>
  <c r="M1540" i="6"/>
  <c r="M1504" i="6"/>
  <c r="M1498" i="6"/>
  <c r="M1492" i="6"/>
  <c r="M1486" i="6"/>
  <c r="M1480" i="6"/>
  <c r="M1444" i="6"/>
  <c r="M1438" i="6"/>
  <c r="M1432" i="6"/>
  <c r="M1426" i="6"/>
  <c r="M1420" i="6"/>
  <c r="M1384" i="6"/>
  <c r="M1378" i="6"/>
  <c r="M1372" i="6"/>
  <c r="M1366" i="6"/>
  <c r="M1360" i="6"/>
  <c r="M1324" i="6"/>
  <c r="M1318" i="6"/>
  <c r="M1312" i="6"/>
  <c r="M1306" i="6"/>
  <c r="M1300" i="6"/>
  <c r="M1749" i="6"/>
  <c r="M1683" i="6"/>
  <c r="M1617" i="6"/>
  <c r="M1551" i="6"/>
  <c r="M1485" i="6"/>
  <c r="M1383" i="6"/>
  <c r="M1356" i="6"/>
  <c r="M1317" i="6"/>
  <c r="M1290" i="6"/>
  <c r="M1264" i="6"/>
  <c r="M1258" i="6"/>
  <c r="M1252" i="6"/>
  <c r="M1246" i="6"/>
  <c r="M1240" i="6"/>
  <c r="M1204" i="6"/>
  <c r="M1198" i="6"/>
  <c r="M1192" i="6"/>
  <c r="M1186" i="6"/>
  <c r="M1180" i="6"/>
  <c r="M1144" i="6"/>
  <c r="M1138" i="6"/>
  <c r="M1132" i="6"/>
  <c r="M1126" i="6"/>
  <c r="M1120" i="6"/>
  <c r="M1084" i="6"/>
  <c r="M1078" i="6"/>
  <c r="M1072" i="6"/>
  <c r="M1066" i="6"/>
  <c r="M1060" i="6"/>
  <c r="M1024" i="6"/>
  <c r="M1018" i="6"/>
  <c r="M1012" i="6"/>
  <c r="M1006" i="6"/>
  <c r="M1000" i="6"/>
  <c r="M964" i="6"/>
  <c r="M958" i="6"/>
  <c r="M952" i="6"/>
  <c r="M946" i="6"/>
  <c r="M940" i="6"/>
  <c r="M1743" i="6"/>
  <c r="M1677" i="6"/>
  <c r="M1611" i="6"/>
  <c r="M1545" i="6"/>
  <c r="M1381" i="6"/>
  <c r="M1369" i="6"/>
  <c r="M1344" i="6"/>
  <c r="M1315" i="6"/>
  <c r="M1303" i="6"/>
  <c r="M1269" i="6"/>
  <c r="M1263" i="6"/>
  <c r="M1257" i="6"/>
  <c r="M1251" i="6"/>
  <c r="M1245" i="6"/>
  <c r="M1209" i="6"/>
  <c r="M1203" i="6"/>
  <c r="M1197" i="6"/>
  <c r="M1191" i="6"/>
  <c r="M1185" i="6"/>
  <c r="M1149" i="6"/>
  <c r="M1143" i="6"/>
  <c r="M1137" i="6"/>
  <c r="M1131" i="6"/>
  <c r="M1125" i="6"/>
  <c r="M1089" i="6"/>
  <c r="M1083" i="6"/>
  <c r="M1077" i="6"/>
  <c r="M1071" i="6"/>
  <c r="M1065" i="6"/>
  <c r="M1029" i="6"/>
  <c r="M1023" i="6"/>
  <c r="M1017" i="6"/>
  <c r="M1011" i="6"/>
  <c r="M1005" i="6"/>
  <c r="M969" i="6"/>
  <c r="M963" i="6"/>
  <c r="M957" i="6"/>
  <c r="M951" i="6"/>
  <c r="M945" i="6"/>
  <c r="M1737" i="6"/>
  <c r="M1671" i="6"/>
  <c r="M1605" i="6"/>
  <c r="M1380" i="6"/>
  <c r="M1368" i="6"/>
  <c r="M1329" i="6"/>
  <c r="M1302" i="6"/>
  <c r="M1274" i="6"/>
  <c r="M1268" i="6"/>
  <c r="M1262" i="6"/>
  <c r="M1256" i="6"/>
  <c r="M1250" i="6"/>
  <c r="M1214" i="6"/>
  <c r="M1208" i="6"/>
  <c r="M1202" i="6"/>
  <c r="M1196" i="6"/>
  <c r="M1190" i="6"/>
  <c r="M1154" i="6"/>
  <c r="M1148" i="6"/>
  <c r="M1142" i="6"/>
  <c r="M1136" i="6"/>
  <c r="M1130" i="6"/>
  <c r="M1094" i="6"/>
  <c r="M1088" i="6"/>
  <c r="M1082" i="6"/>
  <c r="M1731" i="6"/>
  <c r="M1665" i="6"/>
  <c r="M1393" i="6"/>
  <c r="M1365" i="6"/>
  <c r="M1327" i="6"/>
  <c r="M1279" i="6"/>
  <c r="M1273" i="6"/>
  <c r="M1267" i="6"/>
  <c r="M1261" i="6"/>
  <c r="M1255" i="6"/>
  <c r="M1219" i="6"/>
  <c r="M1213" i="6"/>
  <c r="M1207" i="6"/>
  <c r="M1201" i="6"/>
  <c r="M1195" i="6"/>
  <c r="M1159" i="6"/>
  <c r="M1153" i="6"/>
  <c r="M1147" i="6"/>
  <c r="M1141" i="6"/>
  <c r="M1135" i="6"/>
  <c r="M1099" i="6"/>
  <c r="M1093" i="6"/>
  <c r="M1087" i="6"/>
  <c r="M1081" i="6"/>
  <c r="M1075" i="6"/>
  <c r="M1039" i="6"/>
  <c r="M1033" i="6"/>
  <c r="M1027" i="6"/>
  <c r="M1021" i="6"/>
  <c r="M1015" i="6"/>
  <c r="M979" i="6"/>
  <c r="M973" i="6"/>
  <c r="M967" i="6"/>
  <c r="M961" i="6"/>
  <c r="M955" i="6"/>
  <c r="M1725" i="6"/>
  <c r="M1405" i="6"/>
  <c r="M1392" i="6"/>
  <c r="M1351" i="6"/>
  <c r="M1326" i="6"/>
  <c r="M1314" i="6"/>
  <c r="M1284" i="6"/>
  <c r="M1278" i="6"/>
  <c r="M1272" i="6"/>
  <c r="M1266" i="6"/>
  <c r="M1260" i="6"/>
  <c r="M1224" i="6"/>
  <c r="M1218" i="6"/>
  <c r="M1212" i="6"/>
  <c r="M1206" i="6"/>
  <c r="M1200" i="6"/>
  <c r="M1164" i="6"/>
  <c r="M1158" i="6"/>
  <c r="M1152" i="6"/>
  <c r="M1146" i="6"/>
  <c r="M1140" i="6"/>
  <c r="M1104" i="6"/>
  <c r="M1098" i="6"/>
  <c r="M1092" i="6"/>
  <c r="M1086" i="6"/>
  <c r="M1377" i="6"/>
  <c r="M1350" i="6"/>
  <c r="M1339" i="6"/>
  <c r="M1311" i="6"/>
  <c r="M1289" i="6"/>
  <c r="M1283" i="6"/>
  <c r="M1277" i="6"/>
  <c r="M1271" i="6"/>
  <c r="M1265" i="6"/>
  <c r="M1229" i="6"/>
  <c r="M1223" i="6"/>
  <c r="M1217" i="6"/>
  <c r="M1211" i="6"/>
  <c r="M1205" i="6"/>
  <c r="M1169" i="6"/>
  <c r="M1163" i="6"/>
  <c r="M1157" i="6"/>
  <c r="M1151" i="6"/>
  <c r="M1145" i="6"/>
  <c r="M1109" i="6"/>
  <c r="M1103" i="6"/>
  <c r="M1097" i="6"/>
  <c r="M1091" i="6"/>
  <c r="M1085" i="6"/>
  <c r="M1049" i="6"/>
  <c r="M1043" i="6"/>
  <c r="M1037" i="6"/>
  <c r="M1031" i="6"/>
  <c r="M1025" i="6"/>
  <c r="M989" i="6"/>
  <c r="M983" i="6"/>
  <c r="M977" i="6"/>
  <c r="M971" i="6"/>
  <c r="M965" i="6"/>
  <c r="M1375" i="6"/>
  <c r="M1363" i="6"/>
  <c r="M1338" i="6"/>
  <c r="M1297" i="6"/>
  <c r="M1288" i="6"/>
  <c r="M1282" i="6"/>
  <c r="M1276" i="6"/>
  <c r="M1270" i="6"/>
  <c r="M1234" i="6"/>
  <c r="M1228" i="6"/>
  <c r="M1222" i="6"/>
  <c r="M1216" i="6"/>
  <c r="M1210" i="6"/>
  <c r="M1174" i="6"/>
  <c r="M1168" i="6"/>
  <c r="M1162" i="6"/>
  <c r="M1156" i="6"/>
  <c r="M1150" i="6"/>
  <c r="M1114" i="6"/>
  <c r="M1108" i="6"/>
  <c r="M1102" i="6"/>
  <c r="M1096" i="6"/>
  <c r="M1090" i="6"/>
  <c r="M1054" i="6"/>
  <c r="M1048" i="6"/>
  <c r="M1042" i="6"/>
  <c r="M1036" i="6"/>
  <c r="M1030" i="6"/>
  <c r="M994" i="6"/>
  <c r="M988" i="6"/>
  <c r="M982" i="6"/>
  <c r="M976" i="6"/>
  <c r="M970" i="6"/>
  <c r="M934" i="6"/>
  <c r="M1449" i="6"/>
  <c r="M1389" i="6"/>
  <c r="M1362" i="6"/>
  <c r="M1323" i="6"/>
  <c r="M1296" i="6"/>
  <c r="M1287" i="6"/>
  <c r="M1281" i="6"/>
  <c r="M1275" i="6"/>
  <c r="M1239" i="6"/>
  <c r="M1233" i="6"/>
  <c r="M1227" i="6"/>
  <c r="M1221" i="6"/>
  <c r="M1215" i="6"/>
  <c r="M1179" i="6"/>
  <c r="M1173" i="6"/>
  <c r="M1167" i="6"/>
  <c r="M1161" i="6"/>
  <c r="M1155" i="6"/>
  <c r="M1119" i="6"/>
  <c r="M1113" i="6"/>
  <c r="M1107" i="6"/>
  <c r="M1101" i="6"/>
  <c r="M1095" i="6"/>
  <c r="M1059" i="6"/>
  <c r="M1053" i="6"/>
  <c r="M1047" i="6"/>
  <c r="M1041" i="6"/>
  <c r="M1035" i="6"/>
  <c r="M999" i="6"/>
  <c r="M993" i="6"/>
  <c r="M987" i="6"/>
  <c r="M981" i="6"/>
  <c r="M975" i="6"/>
  <c r="M939" i="6"/>
  <c r="M933" i="6"/>
  <c r="M1509" i="6"/>
  <c r="M1443" i="6"/>
  <c r="M1387" i="6"/>
  <c r="M1321" i="6"/>
  <c r="M1309" i="6"/>
  <c r="M1286" i="6"/>
  <c r="M1280" i="6"/>
  <c r="M1244" i="6"/>
  <c r="M1238" i="6"/>
  <c r="M1232" i="6"/>
  <c r="M1226" i="6"/>
  <c r="M1220" i="6"/>
  <c r="M1184" i="6"/>
  <c r="M1178" i="6"/>
  <c r="M1172" i="6"/>
  <c r="M1166" i="6"/>
  <c r="M1160" i="6"/>
  <c r="M1124" i="6"/>
  <c r="M1118" i="6"/>
  <c r="M1112" i="6"/>
  <c r="M1106" i="6"/>
  <c r="M1100" i="6"/>
  <c r="M1064" i="6"/>
  <c r="M1058" i="6"/>
  <c r="M1052" i="6"/>
  <c r="M1046" i="6"/>
  <c r="M1040" i="6"/>
  <c r="M1004" i="6"/>
  <c r="M998" i="6"/>
  <c r="M992" i="6"/>
  <c r="M986" i="6"/>
  <c r="M980" i="6"/>
  <c r="M944" i="6"/>
  <c r="M938" i="6"/>
  <c r="M932" i="6"/>
  <c r="M1569" i="6"/>
  <c r="M1503" i="6"/>
  <c r="M1437" i="6"/>
  <c r="M1386" i="6"/>
  <c r="M1374" i="6"/>
  <c r="M1345" i="6"/>
  <c r="M1320" i="6"/>
  <c r="M1308" i="6"/>
  <c r="M1285" i="6"/>
  <c r="M1249" i="6"/>
  <c r="M1243" i="6"/>
  <c r="M1237" i="6"/>
  <c r="M1231" i="6"/>
  <c r="M1225" i="6"/>
  <c r="M1189" i="6"/>
  <c r="M1183" i="6"/>
  <c r="M1177" i="6"/>
  <c r="M1171" i="6"/>
  <c r="M1165" i="6"/>
  <c r="M1129" i="6"/>
  <c r="M1123" i="6"/>
  <c r="M1117" i="6"/>
  <c r="M1111" i="6"/>
  <c r="M1105" i="6"/>
  <c r="M1069" i="6"/>
  <c r="M1063" i="6"/>
  <c r="M1057" i="6"/>
  <c r="M1051" i="6"/>
  <c r="M1045" i="6"/>
  <c r="M1009" i="6"/>
  <c r="M1003" i="6"/>
  <c r="M997" i="6"/>
  <c r="M991" i="6"/>
  <c r="M985" i="6"/>
  <c r="M949" i="6"/>
  <c r="M943" i="6"/>
  <c r="M937" i="6"/>
  <c r="M931" i="6"/>
  <c r="M1305" i="6"/>
  <c r="M1230" i="6"/>
  <c r="M1134" i="6"/>
  <c r="M1044" i="6"/>
  <c r="M1026" i="6"/>
  <c r="M978" i="6"/>
  <c r="M960" i="6"/>
  <c r="M1689" i="6"/>
  <c r="M1199" i="6"/>
  <c r="M1133" i="6"/>
  <c r="M1074" i="6"/>
  <c r="M1056" i="6"/>
  <c r="M1008" i="6"/>
  <c r="M990" i="6"/>
  <c r="M942" i="6"/>
  <c r="M1399" i="6"/>
  <c r="M1629" i="6"/>
  <c r="M1371" i="6"/>
  <c r="M1194" i="6"/>
  <c r="M1128" i="6"/>
  <c r="M1073" i="6"/>
  <c r="M1055" i="6"/>
  <c r="M1007" i="6"/>
  <c r="M959" i="6"/>
  <c r="M941" i="6"/>
  <c r="M1079" i="6"/>
  <c r="M1028" i="6"/>
  <c r="M1623" i="6"/>
  <c r="M1291" i="6"/>
  <c r="M1259" i="6"/>
  <c r="M1193" i="6"/>
  <c r="M1127" i="6"/>
  <c r="M1070" i="6"/>
  <c r="M1022" i="6"/>
  <c r="M974" i="6"/>
  <c r="M956" i="6"/>
  <c r="M1170" i="6"/>
  <c r="M1061" i="6"/>
  <c r="M1013" i="6"/>
  <c r="M1563" i="6"/>
  <c r="M1254" i="6"/>
  <c r="M1188" i="6"/>
  <c r="M1122" i="6"/>
  <c r="M1038" i="6"/>
  <c r="M1020" i="6"/>
  <c r="M972" i="6"/>
  <c r="M947" i="6"/>
  <c r="M1076" i="6"/>
  <c r="M1010" i="6"/>
  <c r="M962" i="6"/>
  <c r="M1557" i="6"/>
  <c r="M1357" i="6"/>
  <c r="M1253" i="6"/>
  <c r="M1187" i="6"/>
  <c r="M1121" i="6"/>
  <c r="M1068" i="6"/>
  <c r="M1050" i="6"/>
  <c r="M1002" i="6"/>
  <c r="M954" i="6"/>
  <c r="M936" i="6"/>
  <c r="M1236" i="6"/>
  <c r="M1497" i="6"/>
  <c r="M1248" i="6"/>
  <c r="M1182" i="6"/>
  <c r="M1116" i="6"/>
  <c r="M1067" i="6"/>
  <c r="M1019" i="6"/>
  <c r="M1001" i="6"/>
  <c r="M953" i="6"/>
  <c r="M935" i="6"/>
  <c r="M1491" i="6"/>
  <c r="M1247" i="6"/>
  <c r="M1181" i="6"/>
  <c r="M1115" i="6"/>
  <c r="M1034" i="6"/>
  <c r="M1016" i="6"/>
  <c r="M968" i="6"/>
  <c r="M950" i="6"/>
  <c r="M1431" i="6"/>
  <c r="M1333" i="6"/>
  <c r="M1242" i="6"/>
  <c r="M1176" i="6"/>
  <c r="M1110" i="6"/>
  <c r="M1080" i="6"/>
  <c r="M1032" i="6"/>
  <c r="M984" i="6"/>
  <c r="M966" i="6"/>
  <c r="M1139" i="6"/>
  <c r="M1425" i="6"/>
  <c r="M1332" i="6"/>
  <c r="M1241" i="6"/>
  <c r="M1175" i="6"/>
  <c r="M1062" i="6"/>
  <c r="M1014" i="6"/>
  <c r="M996" i="6"/>
  <c r="M948" i="6"/>
  <c r="M930" i="6"/>
  <c r="M995" i="6"/>
  <c r="M1235" i="6"/>
  <c r="M864" i="6"/>
  <c r="M869" i="6"/>
  <c r="M863" i="6"/>
  <c r="M857" i="6"/>
  <c r="M874" i="6"/>
  <c r="M868" i="6"/>
  <c r="M862" i="6"/>
  <c r="M856" i="6"/>
  <c r="M883" i="6"/>
  <c r="M865" i="6"/>
  <c r="M870" i="6"/>
  <c r="M858" i="6"/>
  <c r="M879" i="6"/>
  <c r="M873" i="6"/>
  <c r="M867" i="6"/>
  <c r="M861" i="6"/>
  <c r="M855" i="6"/>
  <c r="M877" i="6"/>
  <c r="M871" i="6"/>
  <c r="M876" i="6"/>
  <c r="M881" i="6"/>
  <c r="M880" i="6"/>
  <c r="M884" i="6"/>
  <c r="M878" i="6"/>
  <c r="M872" i="6"/>
  <c r="M866" i="6"/>
  <c r="M860" i="6"/>
  <c r="M882" i="6"/>
  <c r="M875" i="6"/>
  <c r="M859" i="6"/>
  <c r="F24" i="2"/>
  <c r="G24" i="2"/>
  <c r="A32" i="4"/>
  <c r="B25" i="2"/>
  <c r="K23" i="2"/>
  <c r="L23" i="2"/>
  <c r="M745" i="6"/>
  <c r="M768" i="6"/>
  <c r="M792" i="6"/>
  <c r="M816" i="6"/>
  <c r="M840" i="6"/>
  <c r="M434" i="6"/>
  <c r="M458" i="6"/>
  <c r="M771" i="6"/>
  <c r="M819" i="6"/>
  <c r="M441" i="6"/>
  <c r="M479" i="6"/>
  <c r="M503" i="6"/>
  <c r="M527" i="6"/>
  <c r="M551" i="6"/>
  <c r="M575" i="6"/>
  <c r="M599" i="6"/>
  <c r="M623" i="6"/>
  <c r="M647" i="6"/>
  <c r="M671" i="6"/>
  <c r="M695" i="6"/>
  <c r="M719" i="6"/>
  <c r="M785" i="6"/>
  <c r="M833" i="6"/>
  <c r="M447" i="6"/>
  <c r="M482" i="6"/>
  <c r="M506" i="6"/>
  <c r="M530" i="6"/>
  <c r="M574" i="6"/>
  <c r="M622" i="6"/>
  <c r="M670" i="6"/>
  <c r="M718" i="6"/>
  <c r="M265" i="6"/>
  <c r="M289" i="6"/>
  <c r="M313" i="6"/>
  <c r="M337" i="6"/>
  <c r="M361" i="6"/>
  <c r="M385" i="6"/>
  <c r="M409" i="6"/>
  <c r="M194" i="6"/>
  <c r="M217" i="6"/>
  <c r="M241" i="6"/>
  <c r="M145" i="6"/>
  <c r="M168" i="6"/>
  <c r="M133" i="6"/>
  <c r="M122" i="6"/>
  <c r="M576" i="6"/>
  <c r="M624" i="6"/>
  <c r="M672" i="6"/>
  <c r="M720" i="6"/>
  <c r="M266" i="6"/>
  <c r="M290" i="6"/>
  <c r="M314" i="6"/>
  <c r="M338" i="6"/>
  <c r="M382" i="6"/>
  <c r="M193" i="6"/>
  <c r="M242" i="6"/>
  <c r="M173" i="6"/>
  <c r="M344" i="6"/>
  <c r="M392" i="6"/>
  <c r="M196" i="6"/>
  <c r="M244" i="6"/>
  <c r="M171" i="6"/>
  <c r="M123" i="6"/>
  <c r="M97" i="6"/>
  <c r="M98" i="6"/>
  <c r="M72" i="6"/>
  <c r="M67" i="6"/>
  <c r="M66" i="6"/>
  <c r="M764" i="6"/>
  <c r="M763" i="6"/>
  <c r="M433" i="6"/>
  <c r="M643" i="6"/>
  <c r="M478" i="6"/>
  <c r="M710" i="6"/>
  <c r="M237" i="6"/>
  <c r="M742" i="6"/>
  <c r="M384" i="6"/>
  <c r="M766" i="6"/>
  <c r="M437" i="6"/>
  <c r="M525" i="6"/>
  <c r="M747" i="6"/>
  <c r="M770" i="6"/>
  <c r="M794" i="6"/>
  <c r="M818" i="6"/>
  <c r="M842" i="6"/>
  <c r="M436" i="6"/>
  <c r="M460" i="6"/>
  <c r="M775" i="6"/>
  <c r="M823" i="6"/>
  <c r="M445" i="6"/>
  <c r="M481" i="6"/>
  <c r="M505" i="6"/>
  <c r="M529" i="6"/>
  <c r="M553" i="6"/>
  <c r="M577" i="6"/>
  <c r="M601" i="6"/>
  <c r="M625" i="6"/>
  <c r="M649" i="6"/>
  <c r="M673" i="6"/>
  <c r="M697" i="6"/>
  <c r="M721" i="6"/>
  <c r="M789" i="6"/>
  <c r="M837" i="6"/>
  <c r="M451" i="6"/>
  <c r="M484" i="6"/>
  <c r="M508" i="6"/>
  <c r="M532" i="6"/>
  <c r="M578" i="6"/>
  <c r="M626" i="6"/>
  <c r="M674" i="6"/>
  <c r="M722" i="6"/>
  <c r="M267" i="6"/>
  <c r="M291" i="6"/>
  <c r="M315" i="6"/>
  <c r="M339" i="6"/>
  <c r="M363" i="6"/>
  <c r="M387" i="6"/>
  <c r="M411" i="6"/>
  <c r="M195" i="6"/>
  <c r="M219" i="6"/>
  <c r="M243" i="6"/>
  <c r="M147" i="6"/>
  <c r="M170" i="6"/>
  <c r="M135" i="6"/>
  <c r="M124" i="6"/>
  <c r="M580" i="6"/>
  <c r="M628" i="6"/>
  <c r="M676" i="6"/>
  <c r="M724" i="6"/>
  <c r="M268" i="6"/>
  <c r="M292" i="6"/>
  <c r="M316" i="6"/>
  <c r="M340" i="6"/>
  <c r="M386" i="6"/>
  <c r="M198" i="6"/>
  <c r="M246" i="6"/>
  <c r="M177" i="6"/>
  <c r="M348" i="6"/>
  <c r="M396" i="6"/>
  <c r="M200" i="6"/>
  <c r="M248" i="6"/>
  <c r="M175" i="6"/>
  <c r="M109" i="6"/>
  <c r="M95" i="6"/>
  <c r="M96" i="6"/>
  <c r="M70" i="6"/>
  <c r="M430" i="6"/>
  <c r="M499" i="6"/>
  <c r="M715" i="6"/>
  <c r="M662" i="6"/>
  <c r="M190" i="6"/>
  <c r="M616" i="6"/>
  <c r="M374" i="6"/>
  <c r="M112" i="6"/>
  <c r="M749" i="6"/>
  <c r="M772" i="6"/>
  <c r="M796" i="6"/>
  <c r="M820" i="6"/>
  <c r="M844" i="6"/>
  <c r="M438" i="6"/>
  <c r="M462" i="6"/>
  <c r="M779" i="6"/>
  <c r="M827" i="6"/>
  <c r="M449" i="6"/>
  <c r="M483" i="6"/>
  <c r="M507" i="6"/>
  <c r="M531" i="6"/>
  <c r="M555" i="6"/>
  <c r="M579" i="6"/>
  <c r="M603" i="6"/>
  <c r="M627" i="6"/>
  <c r="M651" i="6"/>
  <c r="M675" i="6"/>
  <c r="M699" i="6"/>
  <c r="M723" i="6"/>
  <c r="M793" i="6"/>
  <c r="M841" i="6"/>
  <c r="M455" i="6"/>
  <c r="M486" i="6"/>
  <c r="M510" i="6"/>
  <c r="M534" i="6"/>
  <c r="M582" i="6"/>
  <c r="M630" i="6"/>
  <c r="M678" i="6"/>
  <c r="M725" i="6"/>
  <c r="M269" i="6"/>
  <c r="M293" i="6"/>
  <c r="M317" i="6"/>
  <c r="M341" i="6"/>
  <c r="M365" i="6"/>
  <c r="M389" i="6"/>
  <c r="M413" i="6"/>
  <c r="M197" i="6"/>
  <c r="M221" i="6"/>
  <c r="M245" i="6"/>
  <c r="M149" i="6"/>
  <c r="M172" i="6"/>
  <c r="M137" i="6"/>
  <c r="M536" i="6"/>
  <c r="M584" i="6"/>
  <c r="M632" i="6"/>
  <c r="M680" i="6"/>
  <c r="M726" i="6"/>
  <c r="M270" i="6"/>
  <c r="M294" i="6"/>
  <c r="M318" i="6"/>
  <c r="M342" i="6"/>
  <c r="M390" i="6"/>
  <c r="M202" i="6"/>
  <c r="M250" i="6"/>
  <c r="M181" i="6"/>
  <c r="M352" i="6"/>
  <c r="M400" i="6"/>
  <c r="M204" i="6"/>
  <c r="M252" i="6"/>
  <c r="M179" i="6"/>
  <c r="M107" i="6"/>
  <c r="M93" i="6"/>
  <c r="M94" i="6"/>
  <c r="M73" i="6"/>
  <c r="M454" i="6"/>
  <c r="M691" i="6"/>
  <c r="M614" i="6"/>
  <c r="M213" i="6"/>
  <c r="M712" i="6"/>
  <c r="M234" i="6"/>
  <c r="M101" i="6"/>
  <c r="M750" i="6"/>
  <c r="M774" i="6"/>
  <c r="M798" i="6"/>
  <c r="M822" i="6"/>
  <c r="M846" i="6"/>
  <c r="M440" i="6"/>
  <c r="M464" i="6"/>
  <c r="M783" i="6"/>
  <c r="M831" i="6"/>
  <c r="M453" i="6"/>
  <c r="M485" i="6"/>
  <c r="M509" i="6"/>
  <c r="M533" i="6"/>
  <c r="M557" i="6"/>
  <c r="M581" i="6"/>
  <c r="M605" i="6"/>
  <c r="M629" i="6"/>
  <c r="M653" i="6"/>
  <c r="M677" i="6"/>
  <c r="M701" i="6"/>
  <c r="M746" i="6"/>
  <c r="M797" i="6"/>
  <c r="M845" i="6"/>
  <c r="M459" i="6"/>
  <c r="M488" i="6"/>
  <c r="M512" i="6"/>
  <c r="M538" i="6"/>
  <c r="M586" i="6"/>
  <c r="M634" i="6"/>
  <c r="M682" i="6"/>
  <c r="M727" i="6"/>
  <c r="M271" i="6"/>
  <c r="M295" i="6"/>
  <c r="M319" i="6"/>
  <c r="M343" i="6"/>
  <c r="M367" i="6"/>
  <c r="M391" i="6"/>
  <c r="M415" i="6"/>
  <c r="M199" i="6"/>
  <c r="M223" i="6"/>
  <c r="M247" i="6"/>
  <c r="M150" i="6"/>
  <c r="M174" i="6"/>
  <c r="M139" i="6"/>
  <c r="M540" i="6"/>
  <c r="M588" i="6"/>
  <c r="M636" i="6"/>
  <c r="M684" i="6"/>
  <c r="M728" i="6"/>
  <c r="M272" i="6"/>
  <c r="M296" i="6"/>
  <c r="M320" i="6"/>
  <c r="M346" i="6"/>
  <c r="M394" i="6"/>
  <c r="M206" i="6"/>
  <c r="M254" i="6"/>
  <c r="M127" i="6"/>
  <c r="M356" i="6"/>
  <c r="M404" i="6"/>
  <c r="M208" i="6"/>
  <c r="M256" i="6"/>
  <c r="M183" i="6"/>
  <c r="M105" i="6"/>
  <c r="M91" i="6"/>
  <c r="M92" i="6"/>
  <c r="M71" i="6"/>
  <c r="M812" i="6"/>
  <c r="M811" i="6"/>
  <c r="M475" i="6"/>
  <c r="M595" i="6"/>
  <c r="M825" i="6"/>
  <c r="M741" i="6"/>
  <c r="M164" i="6"/>
  <c r="M310" i="6"/>
  <c r="M165" i="6"/>
  <c r="M838" i="6"/>
  <c r="M752" i="6"/>
  <c r="M776" i="6"/>
  <c r="M800" i="6"/>
  <c r="M824" i="6"/>
  <c r="M848" i="6"/>
  <c r="M442" i="6"/>
  <c r="M466" i="6"/>
  <c r="M787" i="6"/>
  <c r="M835" i="6"/>
  <c r="M457" i="6"/>
  <c r="M487" i="6"/>
  <c r="M511" i="6"/>
  <c r="M535" i="6"/>
  <c r="M559" i="6"/>
  <c r="M583" i="6"/>
  <c r="M607" i="6"/>
  <c r="M631" i="6"/>
  <c r="M655" i="6"/>
  <c r="M679" i="6"/>
  <c r="M703" i="6"/>
  <c r="M753" i="6"/>
  <c r="M801" i="6"/>
  <c r="M849" i="6"/>
  <c r="M463" i="6"/>
  <c r="M490" i="6"/>
  <c r="M514" i="6"/>
  <c r="M542" i="6"/>
  <c r="M590" i="6"/>
  <c r="M638" i="6"/>
  <c r="M686" i="6"/>
  <c r="M729" i="6"/>
  <c r="M273" i="6"/>
  <c r="M297" i="6"/>
  <c r="M321" i="6"/>
  <c r="M345" i="6"/>
  <c r="M369" i="6"/>
  <c r="M393" i="6"/>
  <c r="M417" i="6"/>
  <c r="M201" i="6"/>
  <c r="M225" i="6"/>
  <c r="M249" i="6"/>
  <c r="M152" i="6"/>
  <c r="M176" i="6"/>
  <c r="M141" i="6"/>
  <c r="M544" i="6"/>
  <c r="M592" i="6"/>
  <c r="M640" i="6"/>
  <c r="M688" i="6"/>
  <c r="M730" i="6"/>
  <c r="M274" i="6"/>
  <c r="M298" i="6"/>
  <c r="M322" i="6"/>
  <c r="M350" i="6"/>
  <c r="M398" i="6"/>
  <c r="M210" i="6"/>
  <c r="M258" i="6"/>
  <c r="M132" i="6"/>
  <c r="M360" i="6"/>
  <c r="M408" i="6"/>
  <c r="M212" i="6"/>
  <c r="M260" i="6"/>
  <c r="M125" i="6"/>
  <c r="M108" i="6"/>
  <c r="M89" i="6"/>
  <c r="M90" i="6"/>
  <c r="M836" i="6"/>
  <c r="M523" i="6"/>
  <c r="M777" i="6"/>
  <c r="M566" i="6"/>
  <c r="M357" i="6"/>
  <c r="M128" i="6"/>
  <c r="M334" i="6"/>
  <c r="M116" i="6"/>
  <c r="M65" i="6"/>
  <c r="M754" i="6"/>
  <c r="M778" i="6"/>
  <c r="M802" i="6"/>
  <c r="M826" i="6"/>
  <c r="M850" i="6"/>
  <c r="M444" i="6"/>
  <c r="M468" i="6"/>
  <c r="M791" i="6"/>
  <c r="M839" i="6"/>
  <c r="M461" i="6"/>
  <c r="M489" i="6"/>
  <c r="M513" i="6"/>
  <c r="M537" i="6"/>
  <c r="M561" i="6"/>
  <c r="M585" i="6"/>
  <c r="M609" i="6"/>
  <c r="M633" i="6"/>
  <c r="M657" i="6"/>
  <c r="M681" i="6"/>
  <c r="M705" i="6"/>
  <c r="M757" i="6"/>
  <c r="M805" i="6"/>
  <c r="M853" i="6"/>
  <c r="M467" i="6"/>
  <c r="M492" i="6"/>
  <c r="M516" i="6"/>
  <c r="M546" i="6"/>
  <c r="M594" i="6"/>
  <c r="M642" i="6"/>
  <c r="M690" i="6"/>
  <c r="M731" i="6"/>
  <c r="M275" i="6"/>
  <c r="M299" i="6"/>
  <c r="M323" i="6"/>
  <c r="M347" i="6"/>
  <c r="M371" i="6"/>
  <c r="M395" i="6"/>
  <c r="M419" i="6"/>
  <c r="M203" i="6"/>
  <c r="M227" i="6"/>
  <c r="M251" i="6"/>
  <c r="M154" i="6"/>
  <c r="M178" i="6"/>
  <c r="M143" i="6"/>
  <c r="M548" i="6"/>
  <c r="M596" i="6"/>
  <c r="M644" i="6"/>
  <c r="M692" i="6"/>
  <c r="M732" i="6"/>
  <c r="M276" i="6"/>
  <c r="M300" i="6"/>
  <c r="M324" i="6"/>
  <c r="M354" i="6"/>
  <c r="M402" i="6"/>
  <c r="M214" i="6"/>
  <c r="M262" i="6"/>
  <c r="M136" i="6"/>
  <c r="M364" i="6"/>
  <c r="M412" i="6"/>
  <c r="M216" i="6"/>
  <c r="M264" i="6"/>
  <c r="M129" i="6"/>
  <c r="M106" i="6"/>
  <c r="M87" i="6"/>
  <c r="M88" i="6"/>
  <c r="M64" i="6"/>
  <c r="M568" i="6"/>
  <c r="M432" i="6"/>
  <c r="M756" i="6"/>
  <c r="M780" i="6"/>
  <c r="M804" i="6"/>
  <c r="M828" i="6"/>
  <c r="M852" i="6"/>
  <c r="M446" i="6"/>
  <c r="M748" i="6"/>
  <c r="M795" i="6"/>
  <c r="M843" i="6"/>
  <c r="M465" i="6"/>
  <c r="M491" i="6"/>
  <c r="M515" i="6"/>
  <c r="M539" i="6"/>
  <c r="M563" i="6"/>
  <c r="M587" i="6"/>
  <c r="M611" i="6"/>
  <c r="M635" i="6"/>
  <c r="M659" i="6"/>
  <c r="M683" i="6"/>
  <c r="M707" i="6"/>
  <c r="M761" i="6"/>
  <c r="M809" i="6"/>
  <c r="M425" i="6"/>
  <c r="M470" i="6"/>
  <c r="M494" i="6"/>
  <c r="M518" i="6"/>
  <c r="M550" i="6"/>
  <c r="M598" i="6"/>
  <c r="M646" i="6"/>
  <c r="M694" i="6"/>
  <c r="M733" i="6"/>
  <c r="M277" i="6"/>
  <c r="M301" i="6"/>
  <c r="M325" i="6"/>
  <c r="M349" i="6"/>
  <c r="M373" i="6"/>
  <c r="M397" i="6"/>
  <c r="M421" i="6"/>
  <c r="M205" i="6"/>
  <c r="M229" i="6"/>
  <c r="M253" i="6"/>
  <c r="M156" i="6"/>
  <c r="M180" i="6"/>
  <c r="M111" i="6"/>
  <c r="M552" i="6"/>
  <c r="M600" i="6"/>
  <c r="M648" i="6"/>
  <c r="M696" i="6"/>
  <c r="M734" i="6"/>
  <c r="M278" i="6"/>
  <c r="M302" i="6"/>
  <c r="M326" i="6"/>
  <c r="M358" i="6"/>
  <c r="M406" i="6"/>
  <c r="M218" i="6"/>
  <c r="M148" i="6"/>
  <c r="M140" i="6"/>
  <c r="M368" i="6"/>
  <c r="M416" i="6"/>
  <c r="M220" i="6"/>
  <c r="M146" i="6"/>
  <c r="M130" i="6"/>
  <c r="M104" i="6"/>
  <c r="M85" i="6"/>
  <c r="M86" i="6"/>
  <c r="M60" i="6"/>
  <c r="M63" i="6"/>
  <c r="M619" i="6"/>
  <c r="M526" i="6"/>
  <c r="M381" i="6"/>
  <c r="M664" i="6"/>
  <c r="M189" i="6"/>
  <c r="M758" i="6"/>
  <c r="M782" i="6"/>
  <c r="M806" i="6"/>
  <c r="M830" i="6"/>
  <c r="M854" i="6"/>
  <c r="M448" i="6"/>
  <c r="M751" i="6"/>
  <c r="M799" i="6"/>
  <c r="M847" i="6"/>
  <c r="M469" i="6"/>
  <c r="M493" i="6"/>
  <c r="M517" i="6"/>
  <c r="M541" i="6"/>
  <c r="M565" i="6"/>
  <c r="M589" i="6"/>
  <c r="M613" i="6"/>
  <c r="M637" i="6"/>
  <c r="M661" i="6"/>
  <c r="M685" i="6"/>
  <c r="M709" i="6"/>
  <c r="M765" i="6"/>
  <c r="M813" i="6"/>
  <c r="M429" i="6"/>
  <c r="M472" i="6"/>
  <c r="M496" i="6"/>
  <c r="M520" i="6"/>
  <c r="M554" i="6"/>
  <c r="M602" i="6"/>
  <c r="M650" i="6"/>
  <c r="M698" i="6"/>
  <c r="M735" i="6"/>
  <c r="M279" i="6"/>
  <c r="M303" i="6"/>
  <c r="M327" i="6"/>
  <c r="M351" i="6"/>
  <c r="M375" i="6"/>
  <c r="M399" i="6"/>
  <c r="M423" i="6"/>
  <c r="M207" i="6"/>
  <c r="M231" i="6"/>
  <c r="M255" i="6"/>
  <c r="M158" i="6"/>
  <c r="M182" i="6"/>
  <c r="M113" i="6"/>
  <c r="M556" i="6"/>
  <c r="M604" i="6"/>
  <c r="M652" i="6"/>
  <c r="M700" i="6"/>
  <c r="M736" i="6"/>
  <c r="M280" i="6"/>
  <c r="M304" i="6"/>
  <c r="M328" i="6"/>
  <c r="M362" i="6"/>
  <c r="M410" i="6"/>
  <c r="M222" i="6"/>
  <c r="M153" i="6"/>
  <c r="M144" i="6"/>
  <c r="M372" i="6"/>
  <c r="M420" i="6"/>
  <c r="M224" i="6"/>
  <c r="M151" i="6"/>
  <c r="M134" i="6"/>
  <c r="M102" i="6"/>
  <c r="M84" i="6"/>
  <c r="M83" i="6"/>
  <c r="M788" i="6"/>
  <c r="M333" i="6"/>
  <c r="M163" i="6"/>
  <c r="M760" i="6"/>
  <c r="M784" i="6"/>
  <c r="M808" i="6"/>
  <c r="M832" i="6"/>
  <c r="M426" i="6"/>
  <c r="M450" i="6"/>
  <c r="M755" i="6"/>
  <c r="M803" i="6"/>
  <c r="M851" i="6"/>
  <c r="M471" i="6"/>
  <c r="M495" i="6"/>
  <c r="M519" i="6"/>
  <c r="M543" i="6"/>
  <c r="M567" i="6"/>
  <c r="M591" i="6"/>
  <c r="M615" i="6"/>
  <c r="M639" i="6"/>
  <c r="M663" i="6"/>
  <c r="M687" i="6"/>
  <c r="M711" i="6"/>
  <c r="M769" i="6"/>
  <c r="M817" i="6"/>
  <c r="M431" i="6"/>
  <c r="M474" i="6"/>
  <c r="M498" i="6"/>
  <c r="M522" i="6"/>
  <c r="M558" i="6"/>
  <c r="M606" i="6"/>
  <c r="M654" i="6"/>
  <c r="M702" i="6"/>
  <c r="M737" i="6"/>
  <c r="M281" i="6"/>
  <c r="M305" i="6"/>
  <c r="M329" i="6"/>
  <c r="M353" i="6"/>
  <c r="M377" i="6"/>
  <c r="M401" i="6"/>
  <c r="M186" i="6"/>
  <c r="M209" i="6"/>
  <c r="M233" i="6"/>
  <c r="M257" i="6"/>
  <c r="M160" i="6"/>
  <c r="M184" i="6"/>
  <c r="M115" i="6"/>
  <c r="M560" i="6"/>
  <c r="M608" i="6"/>
  <c r="M656" i="6"/>
  <c r="M704" i="6"/>
  <c r="M738" i="6"/>
  <c r="M282" i="6"/>
  <c r="M306" i="6"/>
  <c r="M330" i="6"/>
  <c r="M366" i="6"/>
  <c r="M414" i="6"/>
  <c r="M226" i="6"/>
  <c r="M157" i="6"/>
  <c r="M110" i="6"/>
  <c r="M376" i="6"/>
  <c r="M424" i="6"/>
  <c r="M228" i="6"/>
  <c r="M155" i="6"/>
  <c r="M138" i="6"/>
  <c r="M100" i="6"/>
  <c r="M82" i="6"/>
  <c r="M81" i="6"/>
  <c r="M62" i="6"/>
  <c r="M547" i="6"/>
  <c r="M439" i="6"/>
  <c r="M502" i="6"/>
  <c r="M309" i="6"/>
  <c r="M261" i="6"/>
  <c r="M286" i="6"/>
  <c r="M78" i="6"/>
  <c r="M790" i="6"/>
  <c r="M815" i="6"/>
  <c r="M501" i="6"/>
  <c r="M621" i="6"/>
  <c r="M762" i="6"/>
  <c r="M786" i="6"/>
  <c r="M810" i="6"/>
  <c r="M834" i="6"/>
  <c r="M428" i="6"/>
  <c r="M452" i="6"/>
  <c r="M759" i="6"/>
  <c r="M807" i="6"/>
  <c r="M427" i="6"/>
  <c r="M473" i="6"/>
  <c r="M497" i="6"/>
  <c r="M521" i="6"/>
  <c r="M545" i="6"/>
  <c r="M569" i="6"/>
  <c r="M593" i="6"/>
  <c r="M617" i="6"/>
  <c r="M641" i="6"/>
  <c r="M665" i="6"/>
  <c r="M689" i="6"/>
  <c r="M713" i="6"/>
  <c r="M773" i="6"/>
  <c r="M821" i="6"/>
  <c r="M435" i="6"/>
  <c r="M476" i="6"/>
  <c r="M500" i="6"/>
  <c r="M524" i="6"/>
  <c r="M562" i="6"/>
  <c r="M610" i="6"/>
  <c r="M658" i="6"/>
  <c r="M706" i="6"/>
  <c r="M739" i="6"/>
  <c r="M283" i="6"/>
  <c r="M307" i="6"/>
  <c r="M331" i="6"/>
  <c r="M355" i="6"/>
  <c r="M379" i="6"/>
  <c r="M403" i="6"/>
  <c r="M188" i="6"/>
  <c r="M211" i="6"/>
  <c r="M235" i="6"/>
  <c r="M259" i="6"/>
  <c r="M162" i="6"/>
  <c r="M126" i="6"/>
  <c r="M117" i="6"/>
  <c r="M564" i="6"/>
  <c r="M612" i="6"/>
  <c r="M660" i="6"/>
  <c r="M708" i="6"/>
  <c r="M740" i="6"/>
  <c r="M284" i="6"/>
  <c r="M308" i="6"/>
  <c r="M332" i="6"/>
  <c r="M370" i="6"/>
  <c r="M418" i="6"/>
  <c r="M230" i="6"/>
  <c r="M161" i="6"/>
  <c r="M114" i="6"/>
  <c r="M380" i="6"/>
  <c r="M185" i="6"/>
  <c r="M232" i="6"/>
  <c r="M159" i="6"/>
  <c r="M142" i="6"/>
  <c r="M103" i="6"/>
  <c r="M80" i="6"/>
  <c r="M79" i="6"/>
  <c r="M69" i="6"/>
  <c r="M61" i="6"/>
  <c r="M667" i="6"/>
  <c r="M285" i="6"/>
  <c r="M119" i="6"/>
  <c r="M422" i="6"/>
  <c r="M236" i="6"/>
  <c r="M814" i="6"/>
  <c r="M477" i="6"/>
  <c r="M645" i="6"/>
  <c r="M571" i="6"/>
  <c r="M405" i="6"/>
  <c r="M77" i="6"/>
  <c r="M456" i="6"/>
  <c r="M573" i="6"/>
  <c r="M618" i="6"/>
  <c r="M239" i="6"/>
  <c r="M336" i="6"/>
  <c r="M76" i="6"/>
  <c r="M597" i="6"/>
  <c r="M666" i="6"/>
  <c r="M263" i="6"/>
  <c r="M378" i="6"/>
  <c r="M75" i="6"/>
  <c r="M74" i="6"/>
  <c r="M311" i="6"/>
  <c r="M383" i="6"/>
  <c r="M192" i="6"/>
  <c r="M570" i="6"/>
  <c r="M669" i="6"/>
  <c r="M714" i="6"/>
  <c r="M166" i="6"/>
  <c r="M187" i="6"/>
  <c r="M693" i="6"/>
  <c r="M743" i="6"/>
  <c r="M131" i="6"/>
  <c r="M238" i="6"/>
  <c r="M781" i="6"/>
  <c r="M121" i="6"/>
  <c r="M716" i="6"/>
  <c r="M504" i="6"/>
  <c r="M118" i="6"/>
  <c r="M99" i="6"/>
  <c r="M717" i="6"/>
  <c r="M287" i="6"/>
  <c r="M120" i="6"/>
  <c r="M169" i="6"/>
  <c r="M68" i="6"/>
  <c r="M572" i="6"/>
  <c r="M668" i="6"/>
  <c r="M167" i="6"/>
  <c r="M549" i="6"/>
  <c r="M829" i="6"/>
  <c r="M335" i="6"/>
  <c r="M620" i="6"/>
  <c r="M388" i="6"/>
  <c r="M443" i="6"/>
  <c r="M191" i="6"/>
  <c r="M407" i="6"/>
  <c r="M215" i="6"/>
  <c r="M359" i="6"/>
  <c r="M480" i="6"/>
  <c r="M240" i="6"/>
  <c r="M744" i="6"/>
  <c r="M288" i="6"/>
  <c r="M312" i="6"/>
  <c r="M767" i="6"/>
  <c r="M528" i="6"/>
  <c r="E65" i="6"/>
  <c r="C130" i="6"/>
  <c r="J1795" i="6" l="1"/>
  <c r="G25" i="2"/>
  <c r="F25" i="2"/>
  <c r="A33" i="4"/>
  <c r="B26" i="2"/>
  <c r="D70" i="6"/>
  <c r="E70" i="6"/>
  <c r="G70" i="6"/>
  <c r="G75" i="6"/>
  <c r="D75" i="6"/>
  <c r="F75" i="6"/>
  <c r="F70" i="6"/>
  <c r="H70" i="6"/>
  <c r="L24" i="2"/>
  <c r="K24" i="2"/>
  <c r="C135" i="6"/>
  <c r="K25" i="2" l="1"/>
  <c r="L25" i="2"/>
  <c r="G26" i="2"/>
  <c r="F26" i="2"/>
  <c r="A34" i="4"/>
  <c r="B27" i="2"/>
  <c r="C140" i="6"/>
  <c r="A35" i="4" l="1"/>
  <c r="B28" i="2"/>
  <c r="F80" i="6"/>
  <c r="H80" i="6"/>
  <c r="D80" i="6"/>
  <c r="G85" i="6"/>
  <c r="F85" i="6"/>
  <c r="H85" i="6"/>
  <c r="E80" i="6"/>
  <c r="L26" i="2"/>
  <c r="K26" i="2"/>
  <c r="F27" i="2"/>
  <c r="G27" i="2"/>
  <c r="E85" i="6"/>
  <c r="D85" i="6"/>
  <c r="C145" i="6"/>
  <c r="K27" i="2" l="1"/>
  <c r="L27" i="2"/>
  <c r="G28" i="2"/>
  <c r="F28" i="2"/>
  <c r="A36" i="4"/>
  <c r="B29" i="2"/>
  <c r="C150" i="6"/>
  <c r="F29" i="2" l="1"/>
  <c r="G29" i="2"/>
  <c r="L28" i="2"/>
  <c r="K28" i="2"/>
  <c r="A37" i="4"/>
  <c r="B30" i="2"/>
  <c r="G95" i="6"/>
  <c r="G90" i="6"/>
  <c r="F90" i="6"/>
  <c r="E90" i="6"/>
  <c r="H90" i="6"/>
  <c r="D90" i="6"/>
  <c r="E95" i="6"/>
  <c r="F95" i="6"/>
  <c r="C155" i="6"/>
  <c r="F30" i="2" l="1"/>
  <c r="G30" i="2"/>
  <c r="A38" i="4"/>
  <c r="B31" i="2"/>
  <c r="K29" i="2"/>
  <c r="L29" i="2"/>
  <c r="H100" i="6"/>
  <c r="C160" i="6"/>
  <c r="F31" i="2" l="1"/>
  <c r="G31" i="2"/>
  <c r="A39" i="4"/>
  <c r="B32" i="2"/>
  <c r="G100" i="6"/>
  <c r="H105" i="6"/>
  <c r="D105" i="6"/>
  <c r="F100" i="6"/>
  <c r="L30" i="2"/>
  <c r="K30" i="2"/>
  <c r="C165" i="6"/>
  <c r="G32" i="2" l="1"/>
  <c r="F32" i="2"/>
  <c r="A40" i="4"/>
  <c r="B33" i="2"/>
  <c r="K31" i="2"/>
  <c r="L31" i="2"/>
  <c r="C170" i="6"/>
  <c r="F33" i="2" l="1"/>
  <c r="G33" i="2"/>
  <c r="A41" i="4"/>
  <c r="B34" i="2"/>
  <c r="L32" i="2"/>
  <c r="K32" i="2"/>
  <c r="C175" i="6"/>
  <c r="G34" i="2" l="1"/>
  <c r="F34" i="2"/>
  <c r="A42" i="4"/>
  <c r="B35" i="2"/>
  <c r="K33" i="2"/>
  <c r="L33" i="2"/>
  <c r="C180" i="6"/>
  <c r="G35" i="2" l="1"/>
  <c r="F35" i="2"/>
  <c r="A43" i="4"/>
  <c r="B36" i="2"/>
  <c r="L34" i="2"/>
  <c r="K34" i="2"/>
  <c r="C185" i="6"/>
  <c r="F36" i="2" l="1"/>
  <c r="G36" i="2"/>
  <c r="A44" i="4"/>
  <c r="B37" i="2"/>
  <c r="K35" i="2"/>
  <c r="L35" i="2"/>
  <c r="C190" i="6"/>
  <c r="G37" i="2" l="1"/>
  <c r="F37" i="2"/>
  <c r="B38" i="2"/>
  <c r="A45" i="4"/>
  <c r="L36" i="2"/>
  <c r="K36" i="2"/>
  <c r="C195" i="6"/>
  <c r="A46" i="4" l="1"/>
  <c r="B39" i="2"/>
  <c r="G38" i="2"/>
  <c r="F38" i="2"/>
  <c r="K37" i="2"/>
  <c r="L37" i="2"/>
  <c r="C200" i="6"/>
  <c r="L38" i="2" l="1"/>
  <c r="K38" i="2"/>
  <c r="G39" i="2"/>
  <c r="F39" i="2"/>
  <c r="A47" i="4"/>
  <c r="B40" i="2"/>
  <c r="C205" i="6"/>
  <c r="A48" i="4" l="1"/>
  <c r="B41" i="2"/>
  <c r="K39" i="2"/>
  <c r="L39" i="2"/>
  <c r="F40" i="2"/>
  <c r="G40" i="2"/>
  <c r="C210" i="6"/>
  <c r="L40" i="2" l="1"/>
  <c r="K40" i="2"/>
  <c r="F41" i="2"/>
  <c r="G41" i="2"/>
  <c r="A49" i="4"/>
  <c r="B42" i="2"/>
  <c r="C215" i="6"/>
  <c r="F42" i="2" l="1"/>
  <c r="G42" i="2"/>
  <c r="A50" i="4"/>
  <c r="B43" i="2"/>
  <c r="L41" i="2"/>
  <c r="K41" i="2"/>
  <c r="C220" i="6"/>
  <c r="G43" i="2" l="1"/>
  <c r="F43" i="2"/>
  <c r="A51" i="4"/>
  <c r="B44" i="2"/>
  <c r="L42" i="2"/>
  <c r="K42" i="2"/>
  <c r="C225" i="6"/>
  <c r="F44" i="2" l="1"/>
  <c r="G44" i="2"/>
  <c r="A52" i="4"/>
  <c r="B45" i="2"/>
  <c r="L43" i="2"/>
  <c r="K43" i="2"/>
  <c r="C230" i="6"/>
  <c r="F45" i="2" l="1"/>
  <c r="G45" i="2"/>
  <c r="A53" i="4"/>
  <c r="B46" i="2"/>
  <c r="K44" i="2"/>
  <c r="L44" i="2"/>
  <c r="C235" i="6"/>
  <c r="F46" i="2" l="1"/>
  <c r="G46" i="2"/>
  <c r="A54" i="4"/>
  <c r="B47" i="2"/>
  <c r="K45" i="2"/>
  <c r="L45" i="2"/>
  <c r="C240" i="6"/>
  <c r="G47" i="2" l="1"/>
  <c r="F47" i="2"/>
  <c r="A55" i="4"/>
  <c r="B48" i="2"/>
  <c r="K46" i="2"/>
  <c r="L46" i="2"/>
  <c r="C245" i="6"/>
  <c r="G48" i="2" l="1"/>
  <c r="F48" i="2"/>
  <c r="A56" i="4"/>
  <c r="B49" i="2"/>
  <c r="K47" i="2"/>
  <c r="L47" i="2"/>
  <c r="C250" i="6"/>
  <c r="G49" i="2" l="1"/>
  <c r="F49" i="2"/>
  <c r="A57" i="4"/>
  <c r="B50" i="2"/>
  <c r="L48" i="2"/>
  <c r="K48" i="2"/>
  <c r="C255" i="6"/>
  <c r="G50" i="2" l="1"/>
  <c r="F50" i="2"/>
  <c r="A58" i="4"/>
  <c r="B51" i="2"/>
  <c r="K49" i="2"/>
  <c r="L49" i="2"/>
  <c r="C260" i="6"/>
  <c r="G51" i="2" l="1"/>
  <c r="F51" i="2"/>
  <c r="A59" i="4"/>
  <c r="B52" i="2"/>
  <c r="K50" i="2"/>
  <c r="L50" i="2"/>
  <c r="C265" i="6"/>
  <c r="G52" i="2" l="1"/>
  <c r="F52" i="2"/>
  <c r="A60" i="4"/>
  <c r="B53" i="2"/>
  <c r="L51" i="2"/>
  <c r="K51" i="2"/>
  <c r="C270" i="6"/>
  <c r="G53" i="2" l="1"/>
  <c r="F53" i="2"/>
  <c r="A61" i="4"/>
  <c r="B54" i="2"/>
  <c r="K52" i="2"/>
  <c r="L52" i="2"/>
  <c r="C275" i="6"/>
  <c r="G54" i="2" l="1"/>
  <c r="F54" i="2"/>
  <c r="A62" i="4"/>
  <c r="B55" i="2"/>
  <c r="K53" i="2"/>
  <c r="L53" i="2"/>
  <c r="C280" i="6"/>
  <c r="F55" i="2" l="1"/>
  <c r="G55" i="2"/>
  <c r="A63" i="4"/>
  <c r="B56" i="2"/>
  <c r="K54" i="2"/>
  <c r="L54" i="2"/>
  <c r="C285" i="6"/>
  <c r="G56" i="2" l="1"/>
  <c r="F56" i="2"/>
  <c r="A64" i="4"/>
  <c r="B57" i="2"/>
  <c r="K55" i="2"/>
  <c r="L55" i="2"/>
  <c r="C290" i="6"/>
  <c r="F57" i="2" l="1"/>
  <c r="G57" i="2"/>
  <c r="A65" i="4"/>
  <c r="B58" i="2"/>
  <c r="K56" i="2"/>
  <c r="L56" i="2"/>
  <c r="C295" i="6"/>
  <c r="G58" i="2" l="1"/>
  <c r="F58" i="2"/>
  <c r="A66" i="4"/>
  <c r="B59" i="2"/>
  <c r="K57" i="2"/>
  <c r="L57" i="2"/>
  <c r="C300" i="6"/>
  <c r="F59" i="2" l="1"/>
  <c r="G59" i="2"/>
  <c r="A67" i="4"/>
  <c r="B60" i="2"/>
  <c r="K58" i="2"/>
  <c r="L58" i="2"/>
  <c r="C305" i="6"/>
  <c r="F60" i="2" l="1"/>
  <c r="G60" i="2"/>
  <c r="A68" i="4"/>
  <c r="B61" i="2"/>
  <c r="K59" i="2"/>
  <c r="L59" i="2"/>
  <c r="C310" i="6"/>
  <c r="F61" i="2" l="1"/>
  <c r="G61" i="2"/>
  <c r="A69" i="4"/>
  <c r="B62" i="2"/>
  <c r="K60" i="2"/>
  <c r="L60" i="2"/>
  <c r="C315" i="6"/>
  <c r="G62" i="2" l="1"/>
  <c r="F62" i="2"/>
  <c r="A70" i="4"/>
  <c r="B63" i="2"/>
  <c r="K61" i="2"/>
  <c r="L61" i="2"/>
  <c r="C320" i="6"/>
  <c r="F63" i="2" l="1"/>
  <c r="G63" i="2"/>
  <c r="A71" i="4"/>
  <c r="B64" i="2"/>
  <c r="K62" i="2"/>
  <c r="L62" i="2"/>
  <c r="C325" i="6"/>
  <c r="G64" i="2" l="1"/>
  <c r="F64" i="2"/>
  <c r="A72" i="4"/>
  <c r="B65" i="2"/>
  <c r="L63" i="2"/>
  <c r="K63" i="2"/>
  <c r="C330" i="6"/>
  <c r="F65" i="2" l="1"/>
  <c r="G65" i="2"/>
  <c r="A73" i="4"/>
  <c r="B66" i="2"/>
  <c r="K64" i="2"/>
  <c r="L64" i="2"/>
  <c r="C335" i="6"/>
  <c r="G66" i="2" l="1"/>
  <c r="F66" i="2"/>
  <c r="A74" i="4"/>
  <c r="B67" i="2"/>
  <c r="K65" i="2"/>
  <c r="L65" i="2"/>
  <c r="C340" i="6"/>
  <c r="F67" i="2" l="1"/>
  <c r="G67" i="2"/>
  <c r="A75" i="4"/>
  <c r="B68" i="2"/>
  <c r="K66" i="2"/>
  <c r="L66" i="2"/>
  <c r="C345" i="6"/>
  <c r="G68" i="2" l="1"/>
  <c r="F68" i="2"/>
  <c r="A76" i="4"/>
  <c r="B69" i="2"/>
  <c r="K67" i="2"/>
  <c r="L67" i="2"/>
  <c r="C350" i="6"/>
  <c r="F69" i="2" l="1"/>
  <c r="G69" i="2"/>
  <c r="A77" i="4"/>
  <c r="B70" i="2"/>
  <c r="K68" i="2"/>
  <c r="L68" i="2"/>
  <c r="C355" i="6"/>
  <c r="G70" i="2" l="1"/>
  <c r="F70" i="2"/>
  <c r="A78" i="4"/>
  <c r="B71" i="2"/>
  <c r="L69" i="2"/>
  <c r="K69" i="2"/>
  <c r="C360" i="6"/>
  <c r="G71" i="2" l="1"/>
  <c r="F71" i="2"/>
  <c r="A79" i="4"/>
  <c r="B72" i="2"/>
  <c r="K70" i="2"/>
  <c r="L70" i="2"/>
  <c r="C365" i="6"/>
  <c r="F72" i="2" l="1"/>
  <c r="G72" i="2"/>
  <c r="A80" i="4"/>
  <c r="B73" i="2"/>
  <c r="L71" i="2"/>
  <c r="K71" i="2"/>
  <c r="C370" i="6"/>
  <c r="F73" i="2" l="1"/>
  <c r="G73" i="2"/>
  <c r="A81" i="4"/>
  <c r="B74" i="2"/>
  <c r="K72" i="2"/>
  <c r="L72" i="2"/>
  <c r="C375" i="6"/>
  <c r="G74" i="2" l="1"/>
  <c r="F74" i="2"/>
  <c r="A82" i="4"/>
  <c r="B75" i="2"/>
  <c r="L73" i="2"/>
  <c r="K73" i="2"/>
  <c r="C380" i="6"/>
  <c r="G75" i="2" l="1"/>
  <c r="F75" i="2"/>
  <c r="A83" i="4"/>
  <c r="B76" i="2"/>
  <c r="L74" i="2"/>
  <c r="K74" i="2"/>
  <c r="C385" i="6"/>
  <c r="F76" i="2" l="1"/>
  <c r="G76" i="2"/>
  <c r="A84" i="4"/>
  <c r="B77" i="2"/>
  <c r="K75" i="2"/>
  <c r="L75" i="2"/>
  <c r="C390" i="6"/>
  <c r="G77" i="2" l="1"/>
  <c r="F77" i="2"/>
  <c r="A85" i="4"/>
  <c r="B78" i="2"/>
  <c r="L76" i="2"/>
  <c r="K76" i="2"/>
  <c r="C395" i="6"/>
  <c r="G78" i="2" l="1"/>
  <c r="F78" i="2"/>
  <c r="A86" i="4"/>
  <c r="B79" i="2"/>
  <c r="L77" i="2"/>
  <c r="K77" i="2"/>
  <c r="C400" i="6"/>
  <c r="F79" i="2" l="1"/>
  <c r="G79" i="2"/>
  <c r="A87" i="4"/>
  <c r="B80" i="2"/>
  <c r="L78" i="2"/>
  <c r="K78" i="2"/>
  <c r="C405" i="6"/>
  <c r="F80" i="2" l="1"/>
  <c r="G80" i="2"/>
  <c r="A88" i="4"/>
  <c r="B81" i="2"/>
  <c r="L79" i="2"/>
  <c r="K79" i="2"/>
  <c r="C410" i="6"/>
  <c r="G81" i="2" l="1"/>
  <c r="F81" i="2"/>
  <c r="A89" i="4"/>
  <c r="B82" i="2"/>
  <c r="K80" i="2"/>
  <c r="L80" i="2"/>
  <c r="C415" i="6"/>
  <c r="G82" i="2" l="1"/>
  <c r="F82" i="2"/>
  <c r="A90" i="4"/>
  <c r="B83" i="2"/>
  <c r="L81" i="2"/>
  <c r="K81" i="2"/>
  <c r="C420" i="6"/>
  <c r="F83" i="2" l="1"/>
  <c r="G83" i="2"/>
  <c r="A91" i="4"/>
  <c r="B84" i="2"/>
  <c r="K82" i="2"/>
  <c r="L82" i="2"/>
  <c r="C425" i="6"/>
  <c r="F84" i="2" l="1"/>
  <c r="G84" i="2"/>
  <c r="A92" i="4"/>
  <c r="B85" i="2"/>
  <c r="K83" i="2"/>
  <c r="L83" i="2"/>
  <c r="C430" i="6"/>
  <c r="F85" i="2" l="1"/>
  <c r="G85" i="2"/>
  <c r="A93" i="4"/>
  <c r="B86" i="2"/>
  <c r="L84" i="2"/>
  <c r="K84" i="2"/>
  <c r="C435" i="6"/>
  <c r="F86" i="2" l="1"/>
  <c r="G86" i="2"/>
  <c r="A94" i="4"/>
  <c r="B87" i="2"/>
  <c r="K85" i="2"/>
  <c r="L85" i="2"/>
  <c r="C440" i="6"/>
  <c r="A95" i="4" l="1"/>
  <c r="B88" i="2"/>
  <c r="G87" i="2"/>
  <c r="F87" i="2"/>
  <c r="K86" i="2"/>
  <c r="L86" i="2"/>
  <c r="C445" i="6"/>
  <c r="L87" i="2" l="1"/>
  <c r="K87" i="2"/>
  <c r="G88" i="2"/>
  <c r="F88" i="2"/>
  <c r="A96" i="4"/>
  <c r="B89" i="2"/>
  <c r="C450" i="6"/>
  <c r="G89" i="2" l="1"/>
  <c r="F89" i="2"/>
  <c r="A97" i="4"/>
  <c r="B90" i="2"/>
  <c r="K88" i="2"/>
  <c r="L88" i="2"/>
  <c r="C455" i="6"/>
  <c r="F90" i="2" l="1"/>
  <c r="G90" i="2"/>
  <c r="A98" i="4"/>
  <c r="B91" i="2"/>
  <c r="K89" i="2"/>
  <c r="L89" i="2"/>
  <c r="C460" i="6"/>
  <c r="F91" i="2" l="1"/>
  <c r="G91" i="2"/>
  <c r="A99" i="4"/>
  <c r="B92" i="2"/>
  <c r="K90" i="2"/>
  <c r="L90" i="2"/>
  <c r="C465" i="6"/>
  <c r="G92" i="2" l="1"/>
  <c r="F92" i="2"/>
  <c r="A100" i="4"/>
  <c r="B93" i="2"/>
  <c r="K91" i="2"/>
  <c r="L91" i="2"/>
  <c r="C470" i="6"/>
  <c r="G93" i="2" l="1"/>
  <c r="F93" i="2"/>
  <c r="A101" i="4"/>
  <c r="B94" i="2"/>
  <c r="L92" i="2"/>
  <c r="K92" i="2"/>
  <c r="C475" i="6"/>
  <c r="F94" i="2" l="1"/>
  <c r="G94" i="2"/>
  <c r="A102" i="4"/>
  <c r="B95" i="2"/>
  <c r="K93" i="2"/>
  <c r="L93" i="2"/>
  <c r="C480" i="6"/>
  <c r="G95" i="2" l="1"/>
  <c r="F95" i="2"/>
  <c r="A103" i="4"/>
  <c r="B96" i="2"/>
  <c r="K94" i="2"/>
  <c r="L94" i="2"/>
  <c r="C485" i="6"/>
  <c r="F96" i="2" l="1"/>
  <c r="G96" i="2"/>
  <c r="A104" i="4"/>
  <c r="B97" i="2"/>
  <c r="K95" i="2"/>
  <c r="L95" i="2"/>
  <c r="C490" i="6"/>
  <c r="G97" i="2" l="1"/>
  <c r="F97" i="2"/>
  <c r="A105" i="4"/>
  <c r="B98" i="2"/>
  <c r="K96" i="2"/>
  <c r="L96" i="2"/>
  <c r="C495" i="6"/>
  <c r="F98" i="2" l="1"/>
  <c r="G98" i="2"/>
  <c r="A106" i="4"/>
  <c r="B99" i="2"/>
  <c r="K97" i="2"/>
  <c r="L97" i="2"/>
  <c r="C500" i="6"/>
  <c r="G99" i="2" l="1"/>
  <c r="F99" i="2"/>
  <c r="A107" i="4"/>
  <c r="B100" i="2"/>
  <c r="K98" i="2"/>
  <c r="L98" i="2"/>
  <c r="C505" i="6"/>
  <c r="F100" i="2" l="1"/>
  <c r="G100" i="2"/>
  <c r="A108" i="4"/>
  <c r="B101" i="2"/>
  <c r="K99" i="2"/>
  <c r="L99" i="2"/>
  <c r="C510" i="6"/>
  <c r="F101" i="2" l="1"/>
  <c r="G101" i="2"/>
  <c r="A109" i="4"/>
  <c r="B102" i="2"/>
  <c r="K100" i="2"/>
  <c r="L100" i="2"/>
  <c r="C515" i="6"/>
  <c r="G102" i="2" l="1"/>
  <c r="F102" i="2"/>
  <c r="A110" i="4"/>
  <c r="B103" i="2"/>
  <c r="L101" i="2"/>
  <c r="K101" i="2"/>
  <c r="C520" i="6"/>
  <c r="F103" i="2" l="1"/>
  <c r="G103" i="2"/>
  <c r="A111" i="4"/>
  <c r="B104" i="2"/>
  <c r="K102" i="2"/>
  <c r="L102" i="2"/>
  <c r="C525" i="6"/>
  <c r="F104" i="2" l="1"/>
  <c r="G104" i="2"/>
  <c r="A112" i="4"/>
  <c r="B105" i="2"/>
  <c r="L103" i="2"/>
  <c r="K103" i="2"/>
  <c r="C530" i="6"/>
  <c r="G105" i="2" l="1"/>
  <c r="F105" i="2"/>
  <c r="A113" i="4"/>
  <c r="B106" i="2"/>
  <c r="L104" i="2"/>
  <c r="K104" i="2"/>
  <c r="C535" i="6"/>
  <c r="G106" i="2" l="1"/>
  <c r="F106" i="2"/>
  <c r="A114" i="4"/>
  <c r="B107" i="2"/>
  <c r="L105" i="2"/>
  <c r="K105" i="2"/>
  <c r="C540" i="6"/>
  <c r="F107" i="2" l="1"/>
  <c r="G107" i="2"/>
  <c r="A115" i="4"/>
  <c r="B108" i="2"/>
  <c r="K106" i="2"/>
  <c r="L106" i="2"/>
  <c r="C545" i="6"/>
  <c r="G108" i="2" l="1"/>
  <c r="F108" i="2"/>
  <c r="A116" i="4"/>
  <c r="B109" i="2"/>
  <c r="K107" i="2"/>
  <c r="L107" i="2"/>
  <c r="C550" i="6"/>
  <c r="F109" i="2" l="1"/>
  <c r="G109" i="2"/>
  <c r="A117" i="4"/>
  <c r="B110" i="2"/>
  <c r="L108" i="2"/>
  <c r="K108" i="2"/>
  <c r="C555" i="6"/>
  <c r="G110" i="2" l="1"/>
  <c r="F110" i="2"/>
  <c r="A118" i="4"/>
  <c r="B111" i="2"/>
  <c r="L109" i="2"/>
  <c r="K109" i="2"/>
  <c r="C560" i="6"/>
  <c r="G111" i="2" l="1"/>
  <c r="F111" i="2"/>
  <c r="A119" i="4"/>
  <c r="B112" i="2"/>
  <c r="K110" i="2"/>
  <c r="L110" i="2"/>
  <c r="C565" i="6"/>
  <c r="G112" i="2" l="1"/>
  <c r="F112" i="2"/>
  <c r="A120" i="4"/>
  <c r="B113" i="2"/>
  <c r="K111" i="2"/>
  <c r="L111" i="2"/>
  <c r="C570" i="6"/>
  <c r="F113" i="2" l="1"/>
  <c r="G113" i="2"/>
  <c r="A121" i="4"/>
  <c r="B114" i="2"/>
  <c r="K112" i="2"/>
  <c r="L112" i="2"/>
  <c r="C575" i="6"/>
  <c r="G114" i="2" l="1"/>
  <c r="F114" i="2"/>
  <c r="A122" i="4"/>
  <c r="B115" i="2"/>
  <c r="L113" i="2"/>
  <c r="K113" i="2"/>
  <c r="C580" i="6"/>
  <c r="F115" i="2" l="1"/>
  <c r="G115" i="2"/>
  <c r="A123" i="4"/>
  <c r="B116" i="2"/>
  <c r="K114" i="2"/>
  <c r="L114" i="2"/>
  <c r="C585" i="6"/>
  <c r="G116" i="2" l="1"/>
  <c r="F116" i="2"/>
  <c r="A124" i="4"/>
  <c r="B117" i="2"/>
  <c r="K115" i="2"/>
  <c r="L115" i="2"/>
  <c r="C590" i="6"/>
  <c r="F117" i="2" l="1"/>
  <c r="G117" i="2"/>
  <c r="A125" i="4"/>
  <c r="B118" i="2"/>
  <c r="K116" i="2"/>
  <c r="L116" i="2"/>
  <c r="C595" i="6"/>
  <c r="G118" i="2" l="1"/>
  <c r="F118" i="2"/>
  <c r="A126" i="4"/>
  <c r="B119" i="2"/>
  <c r="L117" i="2"/>
  <c r="K117" i="2"/>
  <c r="C600" i="6"/>
  <c r="F119" i="2" l="1"/>
  <c r="G119" i="2"/>
  <c r="A127" i="4"/>
  <c r="B120" i="2"/>
  <c r="K118" i="2"/>
  <c r="L118" i="2"/>
  <c r="C605" i="6"/>
  <c r="F120" i="2" l="1"/>
  <c r="G120" i="2"/>
  <c r="A128" i="4"/>
  <c r="B121" i="2"/>
  <c r="L119" i="2"/>
  <c r="K119" i="2"/>
  <c r="C610" i="6"/>
  <c r="F121" i="2" l="1"/>
  <c r="G121" i="2"/>
  <c r="A129" i="4"/>
  <c r="B122" i="2"/>
  <c r="K120" i="2"/>
  <c r="L120" i="2"/>
  <c r="C615" i="6"/>
  <c r="G122" i="2" l="1"/>
  <c r="F122" i="2"/>
  <c r="A130" i="4"/>
  <c r="B123" i="2"/>
  <c r="L121" i="2"/>
  <c r="K121" i="2"/>
  <c r="C620" i="6"/>
  <c r="F123" i="2" l="1"/>
  <c r="G123" i="2"/>
  <c r="A131" i="4"/>
  <c r="B124" i="2"/>
  <c r="K122" i="2"/>
  <c r="L122" i="2"/>
  <c r="C625" i="6"/>
  <c r="F124" i="2" l="1"/>
  <c r="G124" i="2"/>
  <c r="A132" i="4"/>
  <c r="B125" i="2"/>
  <c r="K123" i="2"/>
  <c r="L123" i="2"/>
  <c r="C630" i="6"/>
  <c r="F125" i="2" l="1"/>
  <c r="G125" i="2"/>
  <c r="B126" i="2"/>
  <c r="A133" i="4"/>
  <c r="L124" i="2"/>
  <c r="K124" i="2"/>
  <c r="C635" i="6"/>
  <c r="B127" i="2" l="1"/>
  <c r="A134" i="4"/>
  <c r="G126" i="2"/>
  <c r="F126" i="2"/>
  <c r="L125" i="2"/>
  <c r="K125" i="2"/>
  <c r="C640" i="6"/>
  <c r="K126" i="2" l="1"/>
  <c r="L126" i="2"/>
  <c r="B128" i="2"/>
  <c r="A135" i="4"/>
  <c r="F127" i="2"/>
  <c r="G127" i="2"/>
  <c r="C645" i="6"/>
  <c r="B129" i="2" l="1"/>
  <c r="A136" i="4"/>
  <c r="K127" i="2"/>
  <c r="L127" i="2"/>
  <c r="G128" i="2"/>
  <c r="F128" i="2"/>
  <c r="C650" i="6"/>
  <c r="K128" i="2" l="1"/>
  <c r="L128" i="2"/>
  <c r="A137" i="4"/>
  <c r="B130" i="2"/>
  <c r="F129" i="2"/>
  <c r="G129" i="2"/>
  <c r="C655" i="6"/>
  <c r="G130" i="2" l="1"/>
  <c r="F130" i="2"/>
  <c r="A138" i="4"/>
  <c r="B131" i="2"/>
  <c r="K129" i="2"/>
  <c r="L129" i="2"/>
  <c r="C660" i="6"/>
  <c r="G131" i="2" l="1"/>
  <c r="F131" i="2"/>
  <c r="A139" i="4"/>
  <c r="B132" i="2"/>
  <c r="K130" i="2"/>
  <c r="L130" i="2"/>
  <c r="C665" i="6"/>
  <c r="F132" i="2" l="1"/>
  <c r="G132" i="2"/>
  <c r="A140" i="4"/>
  <c r="B133" i="2"/>
  <c r="K131" i="2"/>
  <c r="L131" i="2"/>
  <c r="C670" i="6"/>
  <c r="F133" i="2" l="1"/>
  <c r="G133" i="2"/>
  <c r="B134" i="2"/>
  <c r="A141" i="4"/>
  <c r="K132" i="2"/>
  <c r="L132" i="2"/>
  <c r="C675" i="6"/>
  <c r="A142" i="4" l="1"/>
  <c r="B135" i="2"/>
  <c r="F134" i="2"/>
  <c r="G134" i="2"/>
  <c r="L133" i="2"/>
  <c r="K133" i="2"/>
  <c r="C680" i="6"/>
  <c r="L134" i="2" l="1"/>
  <c r="K134" i="2"/>
  <c r="G135" i="2"/>
  <c r="F135" i="2"/>
  <c r="A143" i="4"/>
  <c r="B136" i="2"/>
  <c r="C685" i="6"/>
  <c r="G136" i="2" l="1"/>
  <c r="F136" i="2"/>
  <c r="A144" i="4"/>
  <c r="B137" i="2"/>
  <c r="L135" i="2"/>
  <c r="K135" i="2"/>
  <c r="C690" i="6"/>
  <c r="F137" i="2" l="1"/>
  <c r="G137" i="2"/>
  <c r="A145" i="4"/>
  <c r="B138" i="2"/>
  <c r="K136" i="2"/>
  <c r="L136" i="2"/>
  <c r="C695" i="6"/>
  <c r="F138" i="2" l="1"/>
  <c r="G138" i="2"/>
  <c r="A146" i="4"/>
  <c r="B139" i="2"/>
  <c r="K137" i="2"/>
  <c r="L137" i="2"/>
  <c r="C700" i="6"/>
  <c r="F139" i="2" l="1"/>
  <c r="G139" i="2"/>
  <c r="A147" i="4"/>
  <c r="B140" i="2"/>
  <c r="K138" i="2"/>
  <c r="L138" i="2"/>
  <c r="C705" i="6"/>
  <c r="G140" i="2" l="1"/>
  <c r="F140" i="2"/>
  <c r="A148" i="4"/>
  <c r="B141" i="2"/>
  <c r="K139" i="2"/>
  <c r="L139" i="2"/>
  <c r="C710" i="6"/>
  <c r="G141" i="2" l="1"/>
  <c r="F141" i="2"/>
  <c r="A149" i="4"/>
  <c r="B142" i="2"/>
  <c r="K140" i="2"/>
  <c r="L140" i="2"/>
  <c r="C715" i="6"/>
  <c r="F142" i="2" l="1"/>
  <c r="G142" i="2"/>
  <c r="A150" i="4"/>
  <c r="B143" i="2"/>
  <c r="K141" i="2"/>
  <c r="L141" i="2"/>
  <c r="C720" i="6"/>
  <c r="F143" i="2" l="1"/>
  <c r="G143" i="2"/>
  <c r="A151" i="4"/>
  <c r="B144" i="2"/>
  <c r="K142" i="2"/>
  <c r="L142" i="2"/>
  <c r="C725" i="6"/>
  <c r="G144" i="2" l="1"/>
  <c r="F144" i="2"/>
  <c r="A152" i="4"/>
  <c r="B145" i="2"/>
  <c r="K143" i="2"/>
  <c r="L143" i="2"/>
  <c r="C730" i="6"/>
  <c r="G145" i="2" l="1"/>
  <c r="F145" i="2"/>
  <c r="A153" i="4"/>
  <c r="B146" i="2"/>
  <c r="L144" i="2"/>
  <c r="K144" i="2"/>
  <c r="C735" i="6"/>
  <c r="F146" i="2" l="1"/>
  <c r="G146" i="2"/>
  <c r="A154" i="4"/>
  <c r="B147" i="2"/>
  <c r="L145" i="2"/>
  <c r="K145" i="2"/>
  <c r="C740" i="6"/>
  <c r="G147" i="2" l="1"/>
  <c r="F147" i="2"/>
  <c r="A155" i="4"/>
  <c r="B148" i="2"/>
  <c r="K146" i="2"/>
  <c r="L146" i="2"/>
  <c r="C745" i="6"/>
  <c r="G148" i="2" l="1"/>
  <c r="F148" i="2"/>
  <c r="A156" i="4"/>
  <c r="B149" i="2"/>
  <c r="K147" i="2"/>
  <c r="L147" i="2"/>
  <c r="C750" i="6"/>
  <c r="F149" i="2" l="1"/>
  <c r="G149" i="2"/>
  <c r="A157" i="4"/>
  <c r="B150" i="2"/>
  <c r="K148" i="2"/>
  <c r="L148" i="2"/>
  <c r="C755" i="6"/>
  <c r="F150" i="2" l="1"/>
  <c r="G150" i="2"/>
  <c r="A158" i="4"/>
  <c r="B151" i="2"/>
  <c r="K149" i="2"/>
  <c r="L149" i="2"/>
  <c r="C760" i="6"/>
  <c r="G151" i="2" l="1"/>
  <c r="F151" i="2"/>
  <c r="A159" i="4"/>
  <c r="B152" i="2"/>
  <c r="K150" i="2"/>
  <c r="L150" i="2"/>
  <c r="C765" i="6"/>
  <c r="G152" i="2" l="1"/>
  <c r="F152" i="2"/>
  <c r="A160" i="4"/>
  <c r="B153" i="2"/>
  <c r="K151" i="2"/>
  <c r="L151" i="2"/>
  <c r="C770" i="6"/>
  <c r="F153" i="2" l="1"/>
  <c r="G153" i="2"/>
  <c r="A161" i="4"/>
  <c r="B154" i="2"/>
  <c r="K152" i="2"/>
  <c r="L152" i="2"/>
  <c r="C775" i="6"/>
  <c r="G154" i="2" l="1"/>
  <c r="F154" i="2"/>
  <c r="A162" i="4"/>
  <c r="B155" i="2"/>
  <c r="K153" i="2"/>
  <c r="L153" i="2"/>
  <c r="C780" i="6"/>
  <c r="G155" i="2" l="1"/>
  <c r="F155" i="2"/>
  <c r="A163" i="4"/>
  <c r="B156" i="2"/>
  <c r="K154" i="2"/>
  <c r="L154" i="2"/>
  <c r="C785" i="6"/>
  <c r="G156" i="2" l="1"/>
  <c r="F156" i="2"/>
  <c r="A164" i="4"/>
  <c r="B157" i="2"/>
  <c r="L155" i="2"/>
  <c r="K155" i="2"/>
  <c r="C790" i="6"/>
  <c r="G157" i="2" l="1"/>
  <c r="F157" i="2"/>
  <c r="A165" i="4"/>
  <c r="B158" i="2"/>
  <c r="K156" i="2"/>
  <c r="L156" i="2"/>
  <c r="C795" i="6"/>
  <c r="F158" i="2" l="1"/>
  <c r="G158" i="2"/>
  <c r="A166" i="4"/>
  <c r="B159" i="2"/>
  <c r="K157" i="2"/>
  <c r="L157" i="2"/>
  <c r="C800" i="6"/>
  <c r="F159" i="2" l="1"/>
  <c r="G159" i="2"/>
  <c r="A167" i="4"/>
  <c r="B160" i="2"/>
  <c r="L158" i="2"/>
  <c r="K158" i="2"/>
  <c r="C805" i="6"/>
  <c r="F160" i="2" l="1"/>
  <c r="G160" i="2"/>
  <c r="A168" i="4"/>
  <c r="B161" i="2"/>
  <c r="K159" i="2"/>
  <c r="L159" i="2"/>
  <c r="C810" i="6"/>
  <c r="F161" i="2" l="1"/>
  <c r="G161" i="2"/>
  <c r="A169" i="4"/>
  <c r="B162" i="2"/>
  <c r="L160" i="2"/>
  <c r="K160" i="2"/>
  <c r="C815" i="6"/>
  <c r="G162" i="2" l="1"/>
  <c r="F162" i="2"/>
  <c r="A170" i="4"/>
  <c r="B163" i="2"/>
  <c r="L161" i="2"/>
  <c r="K161" i="2"/>
  <c r="C820" i="6"/>
  <c r="F163" i="2" l="1"/>
  <c r="G163" i="2"/>
  <c r="A171" i="4"/>
  <c r="B164" i="2"/>
  <c r="K162" i="2"/>
  <c r="L162" i="2"/>
  <c r="C825" i="6"/>
  <c r="G164" i="2" l="1"/>
  <c r="F164" i="2"/>
  <c r="A172" i="4"/>
  <c r="B165" i="2"/>
  <c r="K163" i="2"/>
  <c r="L163" i="2"/>
  <c r="C830" i="6"/>
  <c r="F165" i="2" l="1"/>
  <c r="G165" i="2"/>
  <c r="A173" i="4"/>
  <c r="B166" i="2"/>
  <c r="L164" i="2"/>
  <c r="K164" i="2"/>
  <c r="C835" i="6"/>
  <c r="G166" i="2" l="1"/>
  <c r="F166" i="2"/>
  <c r="A174" i="4"/>
  <c r="B167" i="2"/>
  <c r="K165" i="2"/>
  <c r="L165" i="2"/>
  <c r="C840" i="6"/>
  <c r="F167" i="2" l="1"/>
  <c r="G167" i="2"/>
  <c r="A175" i="4"/>
  <c r="B168" i="2"/>
  <c r="K166" i="2"/>
  <c r="L166" i="2"/>
  <c r="C845" i="6"/>
  <c r="G168" i="2" l="1"/>
  <c r="F168" i="2"/>
  <c r="A176" i="4"/>
  <c r="B169" i="2"/>
  <c r="K167" i="2"/>
  <c r="L167" i="2"/>
  <c r="C850" i="6"/>
  <c r="C855" i="6" s="1"/>
  <c r="F855" i="6" l="1"/>
  <c r="D855" i="6"/>
  <c r="C860" i="6"/>
  <c r="H855" i="6"/>
  <c r="G855" i="6"/>
  <c r="E855" i="6"/>
  <c r="G169" i="2"/>
  <c r="F169" i="2"/>
  <c r="A177" i="4"/>
  <c r="B170" i="2"/>
  <c r="L168" i="2"/>
  <c r="K168" i="2"/>
  <c r="H860" i="6" l="1"/>
  <c r="G860" i="6"/>
  <c r="F860" i="6"/>
  <c r="C865" i="6"/>
  <c r="E860" i="6"/>
  <c r="D860" i="6"/>
  <c r="F170" i="2"/>
  <c r="G170" i="2"/>
  <c r="A178" i="4"/>
  <c r="B171" i="2"/>
  <c r="K169" i="2"/>
  <c r="L169" i="2"/>
  <c r="C870" i="6" l="1"/>
  <c r="F865" i="6"/>
  <c r="H865" i="6"/>
  <c r="G865" i="6"/>
  <c r="D865" i="6"/>
  <c r="E865" i="6"/>
  <c r="F171" i="2"/>
  <c r="G171" i="2"/>
  <c r="A179" i="4"/>
  <c r="B172" i="2"/>
  <c r="K170" i="2"/>
  <c r="L170" i="2"/>
  <c r="C875" i="6" l="1"/>
  <c r="H870" i="6"/>
  <c r="F870" i="6"/>
  <c r="E870" i="6"/>
  <c r="G870" i="6"/>
  <c r="D870" i="6"/>
  <c r="F172" i="2"/>
  <c r="G172" i="2"/>
  <c r="A180" i="4"/>
  <c r="B173" i="2"/>
  <c r="K171" i="2"/>
  <c r="L171" i="2"/>
  <c r="D875" i="6" l="1"/>
  <c r="C880" i="6"/>
  <c r="C885" i="6" s="1"/>
  <c r="E875" i="6"/>
  <c r="H875" i="6"/>
  <c r="G875" i="6"/>
  <c r="F875" i="6"/>
  <c r="F173" i="2"/>
  <c r="G173" i="2"/>
  <c r="A181" i="4"/>
  <c r="B174" i="2"/>
  <c r="K172" i="2"/>
  <c r="L172" i="2"/>
  <c r="C890" i="6" l="1"/>
  <c r="F885" i="6"/>
  <c r="E885" i="6"/>
  <c r="D885" i="6"/>
  <c r="H885" i="6"/>
  <c r="G885" i="6"/>
  <c r="E880" i="6"/>
  <c r="D880" i="6"/>
  <c r="H880" i="6"/>
  <c r="G880" i="6"/>
  <c r="F880" i="6"/>
  <c r="G174" i="2"/>
  <c r="F174" i="2"/>
  <c r="A182" i="4"/>
  <c r="B175" i="2"/>
  <c r="K173" i="2"/>
  <c r="L173" i="2"/>
  <c r="C895" i="6" l="1"/>
  <c r="D890" i="6"/>
  <c r="H890" i="6"/>
  <c r="F890" i="6"/>
  <c r="E890" i="6"/>
  <c r="G890" i="6"/>
  <c r="F175" i="2"/>
  <c r="G175" i="2"/>
  <c r="A183" i="4"/>
  <c r="B176" i="2"/>
  <c r="K174" i="2"/>
  <c r="L174" i="2"/>
  <c r="C900" i="6" l="1"/>
  <c r="F895" i="6"/>
  <c r="E895" i="6"/>
  <c r="H895" i="6"/>
  <c r="G895" i="6"/>
  <c r="D895" i="6"/>
  <c r="G176" i="2"/>
  <c r="F176" i="2"/>
  <c r="A184" i="4"/>
  <c r="B177" i="2"/>
  <c r="L175" i="2"/>
  <c r="K175" i="2"/>
  <c r="C905" i="6" l="1"/>
  <c r="G900" i="6"/>
  <c r="H900" i="6"/>
  <c r="F900" i="6"/>
  <c r="E900" i="6"/>
  <c r="D900" i="6"/>
  <c r="F177" i="2"/>
  <c r="G177" i="2"/>
  <c r="A185" i="4"/>
  <c r="B178" i="2"/>
  <c r="L176" i="2"/>
  <c r="K176" i="2"/>
  <c r="C910" i="6" l="1"/>
  <c r="E905" i="6"/>
  <c r="H905" i="6"/>
  <c r="G905" i="6"/>
  <c r="D905" i="6"/>
  <c r="F905" i="6"/>
  <c r="G178" i="2"/>
  <c r="F178" i="2"/>
  <c r="A186" i="4"/>
  <c r="B179" i="2"/>
  <c r="K177" i="2"/>
  <c r="L177" i="2"/>
  <c r="C915" i="6" l="1"/>
  <c r="E910" i="6"/>
  <c r="D910" i="6"/>
  <c r="G910" i="6"/>
  <c r="H910" i="6"/>
  <c r="F910" i="6"/>
  <c r="F179" i="2"/>
  <c r="G179" i="2"/>
  <c r="A187" i="4"/>
  <c r="B180" i="2"/>
  <c r="K178" i="2"/>
  <c r="L178" i="2"/>
  <c r="C920" i="6" l="1"/>
  <c r="H915" i="6"/>
  <c r="G915" i="6"/>
  <c r="E915" i="6"/>
  <c r="F915" i="6"/>
  <c r="D915" i="6"/>
  <c r="G180" i="2"/>
  <c r="F180" i="2"/>
  <c r="A188" i="4"/>
  <c r="B181" i="2"/>
  <c r="L179" i="2"/>
  <c r="K179" i="2"/>
  <c r="C925" i="6" l="1"/>
  <c r="D920" i="6"/>
  <c r="H920" i="6"/>
  <c r="G920" i="6"/>
  <c r="E920" i="6"/>
  <c r="F920" i="6"/>
  <c r="A189" i="4"/>
  <c r="A190" i="4" s="1"/>
  <c r="A191" i="4" s="1"/>
  <c r="A192" i="4" s="1"/>
  <c r="A193" i="4" s="1"/>
  <c r="A194" i="4" s="1"/>
  <c r="A195" i="4" s="1"/>
  <c r="A196" i="4" s="1"/>
  <c r="A197" i="4" s="1"/>
  <c r="A198" i="4" s="1"/>
  <c r="A199" i="4" s="1"/>
  <c r="A200" i="4" s="1"/>
  <c r="L180" i="2"/>
  <c r="K180" i="2"/>
  <c r="G181" i="2"/>
  <c r="F181" i="2"/>
  <c r="C930" i="6" l="1"/>
  <c r="H925" i="6"/>
  <c r="G925" i="6"/>
  <c r="D925" i="6"/>
  <c r="F925" i="6"/>
  <c r="E925" i="6"/>
  <c r="K181" i="2"/>
  <c r="K371" i="2" s="1"/>
  <c r="L372" i="2" s="1"/>
  <c r="L181" i="2"/>
  <c r="L371" i="2" s="1"/>
  <c r="G50" i="6"/>
  <c r="H50" i="6"/>
  <c r="H55" i="6"/>
  <c r="F60" i="6"/>
  <c r="E75" i="6"/>
  <c r="G65" i="6"/>
  <c r="H65" i="6"/>
  <c r="H75" i="6"/>
  <c r="H95" i="6"/>
  <c r="G80" i="6"/>
  <c r="H115" i="6"/>
  <c r="D110" i="6"/>
  <c r="D95" i="6"/>
  <c r="G105" i="6"/>
  <c r="E100" i="6"/>
  <c r="F105" i="6"/>
  <c r="E105" i="6"/>
  <c r="D100" i="6"/>
  <c r="H120" i="6"/>
  <c r="D115" i="6"/>
  <c r="F120" i="6"/>
  <c r="G115" i="6"/>
  <c r="H110" i="6"/>
  <c r="E110" i="6"/>
  <c r="F110" i="6"/>
  <c r="G110" i="6"/>
  <c r="E115" i="6"/>
  <c r="F115" i="6"/>
  <c r="D120" i="6"/>
  <c r="G125" i="6"/>
  <c r="H125" i="6"/>
  <c r="D125" i="6"/>
  <c r="H130" i="6"/>
  <c r="E125" i="6"/>
  <c r="G120" i="6"/>
  <c r="E120" i="6"/>
  <c r="F125" i="6"/>
  <c r="E130" i="6"/>
  <c r="E135" i="6"/>
  <c r="D135" i="6"/>
  <c r="F130" i="6"/>
  <c r="G130" i="6"/>
  <c r="D140" i="6"/>
  <c r="F135" i="6"/>
  <c r="D130" i="6"/>
  <c r="G140" i="6"/>
  <c r="G135" i="6"/>
  <c r="E140" i="6"/>
  <c r="H140" i="6"/>
  <c r="G150" i="6"/>
  <c r="H135" i="6"/>
  <c r="D145" i="6"/>
  <c r="F140" i="6"/>
  <c r="G145" i="6"/>
  <c r="H150" i="6"/>
  <c r="F145" i="6"/>
  <c r="H145" i="6"/>
  <c r="F150" i="6"/>
  <c r="E145" i="6"/>
  <c r="D160" i="6"/>
  <c r="D155" i="6"/>
  <c r="E155" i="6"/>
  <c r="E150" i="6"/>
  <c r="G155" i="6"/>
  <c r="H155" i="6"/>
  <c r="E160" i="6"/>
  <c r="D150" i="6"/>
  <c r="F160" i="6"/>
  <c r="F155" i="6"/>
  <c r="G160" i="6"/>
  <c r="E170" i="6"/>
  <c r="H160" i="6"/>
  <c r="H165" i="6"/>
  <c r="G165" i="6"/>
  <c r="E165" i="6"/>
  <c r="D170" i="6"/>
  <c r="F165" i="6"/>
  <c r="D165" i="6"/>
  <c r="F170" i="6"/>
  <c r="H170" i="6"/>
  <c r="G170" i="6"/>
  <c r="H180" i="6"/>
  <c r="H175" i="6"/>
  <c r="F175" i="6"/>
  <c r="H185" i="6"/>
  <c r="D180" i="6"/>
  <c r="G180" i="6"/>
  <c r="F180" i="6"/>
  <c r="E180" i="6"/>
  <c r="E175" i="6"/>
  <c r="D175" i="6"/>
  <c r="G175" i="6"/>
  <c r="H190" i="6"/>
  <c r="F190" i="6"/>
  <c r="F185" i="6"/>
  <c r="D190" i="6"/>
  <c r="E190" i="6"/>
  <c r="G185" i="6"/>
  <c r="G190" i="6"/>
  <c r="E185" i="6"/>
  <c r="D185" i="6"/>
  <c r="D195" i="6"/>
  <c r="G195" i="6"/>
  <c r="D200" i="6"/>
  <c r="H200" i="6"/>
  <c r="F200" i="6"/>
  <c r="F195" i="6"/>
  <c r="E195" i="6"/>
  <c r="E205" i="6"/>
  <c r="H195" i="6"/>
  <c r="G200" i="6"/>
  <c r="F205" i="6"/>
  <c r="D205" i="6"/>
  <c r="G205" i="6"/>
  <c r="E200" i="6"/>
  <c r="F210" i="6"/>
  <c r="G210" i="6"/>
  <c r="G215" i="6"/>
  <c r="H210" i="6"/>
  <c r="E210" i="6"/>
  <c r="H205" i="6"/>
  <c r="D215" i="6"/>
  <c r="H215" i="6"/>
  <c r="F215" i="6"/>
  <c r="D210" i="6"/>
  <c r="D220" i="6"/>
  <c r="E220" i="6"/>
  <c r="G220" i="6"/>
  <c r="E215" i="6"/>
  <c r="F220" i="6"/>
  <c r="D225" i="6"/>
  <c r="H225" i="6"/>
  <c r="H220" i="6"/>
  <c r="E225" i="6"/>
  <c r="F225" i="6"/>
  <c r="H230" i="6"/>
  <c r="G230" i="6"/>
  <c r="G225" i="6"/>
  <c r="E230" i="6"/>
  <c r="F230" i="6"/>
  <c r="H240" i="6"/>
  <c r="F235" i="6"/>
  <c r="D235" i="6"/>
  <c r="H235" i="6"/>
  <c r="D230" i="6"/>
  <c r="E235" i="6"/>
  <c r="G240" i="6"/>
  <c r="F245" i="6"/>
  <c r="G235" i="6"/>
  <c r="E240" i="6"/>
  <c r="D240" i="6"/>
  <c r="D250" i="6"/>
  <c r="E245" i="6"/>
  <c r="F240" i="6"/>
  <c r="G250" i="6"/>
  <c r="D245" i="6"/>
  <c r="D255" i="6"/>
  <c r="H245" i="6"/>
  <c r="G245" i="6"/>
  <c r="H250" i="6"/>
  <c r="H255" i="6"/>
  <c r="E255" i="6"/>
  <c r="E260" i="6"/>
  <c r="F250" i="6"/>
  <c r="E250" i="6"/>
  <c r="D260" i="6"/>
  <c r="F255" i="6"/>
  <c r="G255" i="6"/>
  <c r="D265" i="6"/>
  <c r="F260" i="6"/>
  <c r="F265" i="6"/>
  <c r="H260" i="6"/>
  <c r="G260" i="6"/>
  <c r="E270" i="6"/>
  <c r="F275" i="6"/>
  <c r="E265" i="6"/>
  <c r="H265" i="6"/>
  <c r="G265" i="6"/>
  <c r="G270" i="6"/>
  <c r="H270" i="6"/>
  <c r="E275" i="6"/>
  <c r="H275" i="6"/>
  <c r="H280" i="6"/>
  <c r="F270" i="6"/>
  <c r="D270" i="6"/>
  <c r="D275" i="6"/>
  <c r="D280" i="6"/>
  <c r="F280" i="6"/>
  <c r="G275" i="6"/>
  <c r="E280" i="6"/>
  <c r="G280" i="6"/>
  <c r="H285" i="6"/>
  <c r="F290" i="6"/>
  <c r="E290" i="6"/>
  <c r="F285" i="6"/>
  <c r="G285" i="6"/>
  <c r="D285" i="6"/>
  <c r="G290" i="6"/>
  <c r="E285" i="6"/>
  <c r="D290" i="6"/>
  <c r="E295" i="6"/>
  <c r="H290" i="6"/>
  <c r="H295" i="6"/>
  <c r="D295" i="6"/>
  <c r="G295" i="6"/>
  <c r="F295" i="6"/>
  <c r="G300" i="6"/>
  <c r="E300" i="6"/>
  <c r="G305" i="6"/>
  <c r="F300" i="6"/>
  <c r="D300" i="6"/>
  <c r="D305" i="6"/>
  <c r="H300" i="6"/>
  <c r="E310" i="6"/>
  <c r="H305" i="6"/>
  <c r="F310" i="6"/>
  <c r="H315" i="6"/>
  <c r="D315" i="6"/>
  <c r="F305" i="6"/>
  <c r="E305" i="6"/>
  <c r="H320" i="6"/>
  <c r="G310" i="6"/>
  <c r="D310" i="6"/>
  <c r="H310" i="6"/>
  <c r="E315" i="6"/>
  <c r="G315" i="6"/>
  <c r="F315" i="6"/>
  <c r="G320" i="6"/>
  <c r="D320" i="6"/>
  <c r="F320" i="6"/>
  <c r="E320" i="6"/>
  <c r="G330" i="6"/>
  <c r="F330" i="6"/>
  <c r="D325" i="6"/>
  <c r="E325" i="6"/>
  <c r="H335" i="6"/>
  <c r="H325" i="6"/>
  <c r="F325" i="6"/>
  <c r="G325" i="6"/>
  <c r="G335" i="6"/>
  <c r="D330" i="6"/>
  <c r="E330" i="6"/>
  <c r="H330" i="6"/>
  <c r="D335" i="6"/>
  <c r="F335" i="6"/>
  <c r="G340" i="6"/>
  <c r="H345" i="6"/>
  <c r="E335" i="6"/>
  <c r="F340" i="6"/>
  <c r="E340" i="6"/>
  <c r="G345" i="6"/>
  <c r="H340" i="6"/>
  <c r="D340" i="6"/>
  <c r="H350" i="6"/>
  <c r="E345" i="6"/>
  <c r="D345" i="6"/>
  <c r="F345" i="6"/>
  <c r="D350" i="6"/>
  <c r="E350" i="6"/>
  <c r="H355" i="6"/>
  <c r="G350" i="6"/>
  <c r="F350" i="6"/>
  <c r="G355" i="6"/>
  <c r="E355" i="6"/>
  <c r="D355" i="6"/>
  <c r="F355" i="6"/>
  <c r="G360" i="6"/>
  <c r="E360" i="6"/>
  <c r="H365" i="6"/>
  <c r="F360" i="6"/>
  <c r="D360" i="6"/>
  <c r="G365" i="6"/>
  <c r="F365" i="6"/>
  <c r="H360" i="6"/>
  <c r="H370" i="6"/>
  <c r="E365" i="6"/>
  <c r="D365" i="6"/>
  <c r="E370" i="6"/>
  <c r="D375" i="6"/>
  <c r="H375" i="6"/>
  <c r="F370" i="6"/>
  <c r="D370" i="6"/>
  <c r="G370" i="6"/>
  <c r="E375" i="6"/>
  <c r="F375" i="6"/>
  <c r="G380" i="6"/>
  <c r="G375" i="6"/>
  <c r="F390" i="6"/>
  <c r="D380" i="6"/>
  <c r="H385" i="6"/>
  <c r="H380" i="6"/>
  <c r="E380" i="6"/>
  <c r="F380" i="6"/>
  <c r="G385" i="6"/>
  <c r="E385" i="6"/>
  <c r="F385" i="6"/>
  <c r="D390" i="6"/>
  <c r="D385" i="6"/>
  <c r="H390" i="6"/>
  <c r="H395" i="6"/>
  <c r="E390" i="6"/>
  <c r="G390" i="6"/>
  <c r="F395" i="6"/>
  <c r="D395" i="6"/>
  <c r="G395" i="6"/>
  <c r="E395" i="6"/>
  <c r="F400" i="6"/>
  <c r="D405" i="6"/>
  <c r="E410" i="6"/>
  <c r="H400" i="6"/>
  <c r="F405" i="6"/>
  <c r="G400" i="6"/>
  <c r="G405" i="6"/>
  <c r="E400" i="6"/>
  <c r="D400" i="6"/>
  <c r="E405" i="6"/>
  <c r="H405" i="6"/>
  <c r="F410" i="6"/>
  <c r="G410" i="6"/>
  <c r="D410" i="6"/>
  <c r="H410" i="6"/>
  <c r="E415" i="6"/>
  <c r="H415" i="6"/>
  <c r="G415" i="6"/>
  <c r="F415" i="6"/>
  <c r="G420" i="6"/>
  <c r="D415" i="6"/>
  <c r="D425" i="6"/>
  <c r="G425" i="6"/>
  <c r="E420" i="6"/>
  <c r="D420" i="6"/>
  <c r="H420" i="6"/>
  <c r="F420" i="6"/>
  <c r="H425" i="6"/>
  <c r="F425" i="6"/>
  <c r="E425" i="6"/>
  <c r="D435" i="6"/>
  <c r="D430" i="6"/>
  <c r="H430" i="6"/>
  <c r="E430" i="6"/>
  <c r="F430" i="6"/>
  <c r="G430" i="6"/>
  <c r="G435" i="6"/>
  <c r="E435" i="6"/>
  <c r="H435" i="6"/>
  <c r="F435" i="6"/>
  <c r="G440" i="6"/>
  <c r="H440" i="6"/>
  <c r="D445" i="6"/>
  <c r="D440" i="6"/>
  <c r="E440" i="6"/>
  <c r="F440" i="6"/>
  <c r="G445" i="6"/>
  <c r="F445" i="6"/>
  <c r="E445" i="6"/>
  <c r="H445" i="6"/>
  <c r="G450" i="6"/>
  <c r="F450" i="6"/>
  <c r="G455" i="6"/>
  <c r="E450" i="6"/>
  <c r="D455" i="6"/>
  <c r="H450" i="6"/>
  <c r="D450" i="6"/>
  <c r="H455" i="6"/>
  <c r="E455" i="6"/>
  <c r="F455" i="6"/>
  <c r="G460" i="6"/>
  <c r="D460" i="6"/>
  <c r="H460" i="6"/>
  <c r="E460" i="6"/>
  <c r="F460" i="6"/>
  <c r="E465" i="6"/>
  <c r="F465" i="6"/>
  <c r="D465" i="6"/>
  <c r="G465" i="6"/>
  <c r="H465" i="6"/>
  <c r="D470" i="6"/>
  <c r="F470" i="6"/>
  <c r="G470" i="6"/>
  <c r="E470" i="6"/>
  <c r="H470" i="6"/>
  <c r="E475" i="6"/>
  <c r="F475" i="6"/>
  <c r="G475" i="6"/>
  <c r="H475" i="6"/>
  <c r="D475" i="6"/>
  <c r="H480" i="6"/>
  <c r="G480" i="6"/>
  <c r="E480" i="6"/>
  <c r="F480" i="6"/>
  <c r="D480" i="6"/>
  <c r="D485" i="6"/>
  <c r="F485" i="6"/>
  <c r="H485" i="6"/>
  <c r="E485" i="6"/>
  <c r="G485" i="6"/>
  <c r="E490" i="6"/>
  <c r="G490" i="6"/>
  <c r="F490" i="6"/>
  <c r="D490" i="6"/>
  <c r="H490" i="6"/>
  <c r="D500" i="6"/>
  <c r="D495" i="6"/>
  <c r="F495" i="6"/>
  <c r="H495" i="6"/>
  <c r="G495" i="6"/>
  <c r="E495" i="6"/>
  <c r="E510" i="6"/>
  <c r="F500" i="6"/>
  <c r="H500" i="6"/>
  <c r="G505" i="6"/>
  <c r="E500" i="6"/>
  <c r="G500" i="6"/>
  <c r="H505" i="6"/>
  <c r="G510" i="6"/>
  <c r="E505" i="6"/>
  <c r="D505" i="6"/>
  <c r="F505" i="6"/>
  <c r="D510" i="6"/>
  <c r="D515" i="6"/>
  <c r="F510" i="6"/>
  <c r="H510" i="6"/>
  <c r="F515" i="6"/>
  <c r="E515" i="6"/>
  <c r="H515" i="6"/>
  <c r="E520" i="6"/>
  <c r="G515" i="6"/>
  <c r="G520" i="6"/>
  <c r="G525" i="6"/>
  <c r="F520" i="6"/>
  <c r="D520" i="6"/>
  <c r="H520" i="6"/>
  <c r="H525" i="6"/>
  <c r="E525" i="6"/>
  <c r="F525" i="6"/>
  <c r="D525" i="6"/>
  <c r="F530" i="6"/>
  <c r="D530" i="6"/>
  <c r="E530" i="6"/>
  <c r="G530" i="6"/>
  <c r="H530" i="6"/>
  <c r="G535" i="6"/>
  <c r="F540" i="6"/>
  <c r="E535" i="6"/>
  <c r="H535" i="6"/>
  <c r="D535" i="6"/>
  <c r="F535" i="6"/>
  <c r="G540" i="6"/>
  <c r="D540" i="6"/>
  <c r="E540" i="6"/>
  <c r="H540" i="6"/>
  <c r="H545" i="6"/>
  <c r="F545" i="6"/>
  <c r="D545" i="6"/>
  <c r="G545" i="6"/>
  <c r="E545" i="6"/>
  <c r="D555" i="6"/>
  <c r="D550" i="6"/>
  <c r="G550" i="6"/>
  <c r="E550" i="6"/>
  <c r="H550" i="6"/>
  <c r="F550" i="6"/>
  <c r="F555" i="6"/>
  <c r="H555" i="6"/>
  <c r="E555" i="6"/>
  <c r="G555" i="6"/>
  <c r="F560" i="6"/>
  <c r="H560" i="6"/>
  <c r="E560" i="6"/>
  <c r="D560" i="6"/>
  <c r="G560" i="6"/>
  <c r="E565" i="6"/>
  <c r="D565" i="6"/>
  <c r="F565" i="6"/>
  <c r="H565" i="6"/>
  <c r="G570" i="6"/>
  <c r="G565" i="6"/>
  <c r="D575" i="6"/>
  <c r="F570" i="6"/>
  <c r="G575" i="6"/>
  <c r="E570" i="6"/>
  <c r="D570" i="6"/>
  <c r="H570" i="6"/>
  <c r="E575" i="6"/>
  <c r="F580" i="6"/>
  <c r="H575" i="6"/>
  <c r="F575" i="6"/>
  <c r="G580" i="6"/>
  <c r="H580" i="6"/>
  <c r="D580" i="6"/>
  <c r="E580" i="6"/>
  <c r="E585" i="6"/>
  <c r="G585" i="6"/>
  <c r="D585" i="6"/>
  <c r="F590" i="6"/>
  <c r="H585" i="6"/>
  <c r="F585" i="6"/>
  <c r="D590" i="6"/>
  <c r="E590" i="6"/>
  <c r="H590" i="6"/>
  <c r="G590" i="6"/>
  <c r="D595" i="6"/>
  <c r="F595" i="6"/>
  <c r="E595" i="6"/>
  <c r="H595" i="6"/>
  <c r="G595" i="6"/>
  <c r="H600" i="6"/>
  <c r="D600" i="6"/>
  <c r="F600" i="6"/>
  <c r="E600" i="6"/>
  <c r="E605" i="6"/>
  <c r="G600" i="6"/>
  <c r="G605" i="6"/>
  <c r="F605" i="6"/>
  <c r="E610" i="6"/>
  <c r="H605" i="6"/>
  <c r="D605" i="6"/>
  <c r="D610" i="6"/>
  <c r="F610" i="6"/>
  <c r="G610" i="6"/>
  <c r="H610" i="6"/>
  <c r="F620" i="6"/>
  <c r="D615" i="6"/>
  <c r="F615" i="6"/>
  <c r="G615" i="6"/>
  <c r="D620" i="6"/>
  <c r="H615" i="6"/>
  <c r="E615" i="6"/>
  <c r="H620" i="6"/>
  <c r="E620" i="6"/>
  <c r="G620" i="6"/>
  <c r="H625" i="6"/>
  <c r="D625" i="6"/>
  <c r="G630" i="6"/>
  <c r="G625" i="6"/>
  <c r="F625" i="6"/>
  <c r="E625" i="6"/>
  <c r="F630" i="6"/>
  <c r="H630" i="6"/>
  <c r="E630" i="6"/>
  <c r="D630" i="6"/>
  <c r="F635" i="6"/>
  <c r="G635" i="6"/>
  <c r="D635" i="6"/>
  <c r="H635" i="6"/>
  <c r="E640" i="6"/>
  <c r="E635" i="6"/>
  <c r="G640" i="6"/>
  <c r="E645" i="6"/>
  <c r="H640" i="6"/>
  <c r="F640" i="6"/>
  <c r="D640" i="6"/>
  <c r="H645" i="6"/>
  <c r="F645" i="6"/>
  <c r="D645" i="6"/>
  <c r="G645" i="6"/>
  <c r="D650" i="6"/>
  <c r="H650" i="6"/>
  <c r="F650" i="6"/>
  <c r="G650" i="6"/>
  <c r="E650" i="6"/>
  <c r="D655" i="6"/>
  <c r="H655" i="6"/>
  <c r="F655" i="6"/>
  <c r="G655" i="6"/>
  <c r="E655" i="6"/>
  <c r="G660" i="6"/>
  <c r="F660" i="6"/>
  <c r="D660" i="6"/>
  <c r="H660" i="6"/>
  <c r="E660" i="6"/>
  <c r="H665" i="6"/>
  <c r="H670" i="6"/>
  <c r="E665" i="6"/>
  <c r="G670" i="6"/>
  <c r="F665" i="6"/>
  <c r="G665" i="6"/>
  <c r="D665" i="6"/>
  <c r="E670" i="6"/>
  <c r="F670" i="6"/>
  <c r="D670" i="6"/>
  <c r="G675" i="6"/>
  <c r="H675" i="6"/>
  <c r="D675" i="6"/>
  <c r="F675" i="6"/>
  <c r="E675" i="6"/>
  <c r="G680" i="6"/>
  <c r="F680" i="6"/>
  <c r="D680" i="6"/>
  <c r="E680" i="6"/>
  <c r="H680" i="6"/>
  <c r="H685" i="6"/>
  <c r="G685" i="6"/>
  <c r="F685" i="6"/>
  <c r="E685" i="6"/>
  <c r="D685" i="6"/>
  <c r="F690" i="6"/>
  <c r="H690" i="6"/>
  <c r="D690" i="6"/>
  <c r="G690" i="6"/>
  <c r="E690" i="6"/>
  <c r="F695" i="6"/>
  <c r="E695" i="6"/>
  <c r="H695" i="6"/>
  <c r="D695" i="6"/>
  <c r="G695" i="6"/>
  <c r="G700" i="6"/>
  <c r="E700" i="6"/>
  <c r="F700" i="6"/>
  <c r="H700" i="6"/>
  <c r="D700" i="6"/>
  <c r="D705" i="6"/>
  <c r="G705" i="6"/>
  <c r="E705" i="6"/>
  <c r="H705" i="6"/>
  <c r="F705" i="6"/>
  <c r="G710" i="6"/>
  <c r="E710" i="6"/>
  <c r="D710" i="6"/>
  <c r="H710" i="6"/>
  <c r="F710" i="6"/>
  <c r="H715" i="6"/>
  <c r="F715" i="6"/>
  <c r="D715" i="6"/>
  <c r="E715" i="6"/>
  <c r="G715" i="6"/>
  <c r="D720" i="6"/>
  <c r="E720" i="6"/>
  <c r="H720" i="6"/>
  <c r="F720" i="6"/>
  <c r="G720" i="6"/>
  <c r="F725" i="6"/>
  <c r="H725" i="6"/>
  <c r="G725" i="6"/>
  <c r="E725" i="6"/>
  <c r="D725" i="6"/>
  <c r="F730" i="6"/>
  <c r="G730" i="6"/>
  <c r="H730" i="6"/>
  <c r="E730" i="6"/>
  <c r="D730" i="6"/>
  <c r="G740" i="6"/>
  <c r="G735" i="6"/>
  <c r="E735" i="6"/>
  <c r="D735" i="6"/>
  <c r="H740" i="6"/>
  <c r="F735" i="6"/>
  <c r="H735" i="6"/>
  <c r="D740" i="6"/>
  <c r="F740" i="6"/>
  <c r="E740" i="6"/>
  <c r="F745" i="6"/>
  <c r="D745" i="6"/>
  <c r="H745" i="6"/>
  <c r="E745" i="6"/>
  <c r="G745" i="6"/>
  <c r="E750" i="6"/>
  <c r="G750" i="6"/>
  <c r="F750" i="6"/>
  <c r="H755" i="6"/>
  <c r="H750" i="6"/>
  <c r="D750" i="6"/>
  <c r="G755" i="6"/>
  <c r="D755" i="6"/>
  <c r="F755" i="6"/>
  <c r="E755" i="6"/>
  <c r="D760" i="6"/>
  <c r="H760" i="6"/>
  <c r="G760" i="6"/>
  <c r="F760" i="6"/>
  <c r="E760" i="6"/>
  <c r="F765" i="6"/>
  <c r="D765" i="6"/>
  <c r="E765" i="6"/>
  <c r="G765" i="6"/>
  <c r="H765" i="6"/>
  <c r="G770" i="6"/>
  <c r="H770" i="6"/>
  <c r="E770" i="6"/>
  <c r="D770" i="6"/>
  <c r="F770" i="6"/>
  <c r="F775" i="6"/>
  <c r="D775" i="6"/>
  <c r="H775" i="6"/>
  <c r="G775" i="6"/>
  <c r="G785" i="6"/>
  <c r="E775" i="6"/>
  <c r="D780" i="6"/>
  <c r="F780" i="6"/>
  <c r="G780" i="6"/>
  <c r="H780" i="6"/>
  <c r="D785" i="6"/>
  <c r="E780" i="6"/>
  <c r="H785" i="6"/>
  <c r="F785" i="6"/>
  <c r="E785" i="6"/>
  <c r="G790" i="6"/>
  <c r="D790" i="6"/>
  <c r="F790" i="6"/>
  <c r="E790" i="6"/>
  <c r="H790" i="6"/>
  <c r="E795" i="6"/>
  <c r="D795" i="6"/>
  <c r="G795" i="6"/>
  <c r="H800" i="6"/>
  <c r="F795" i="6"/>
  <c r="H795" i="6"/>
  <c r="F800" i="6"/>
  <c r="E800" i="6"/>
  <c r="G800" i="6"/>
  <c r="D800" i="6"/>
  <c r="E805" i="6"/>
  <c r="G805" i="6"/>
  <c r="D805" i="6"/>
  <c r="F805" i="6"/>
  <c r="H805" i="6"/>
  <c r="D810" i="6"/>
  <c r="F810" i="6"/>
  <c r="H810" i="6"/>
  <c r="G810" i="6"/>
  <c r="E810" i="6"/>
  <c r="D815" i="6"/>
  <c r="H815" i="6"/>
  <c r="G815" i="6"/>
  <c r="E815" i="6"/>
  <c r="F815" i="6"/>
  <c r="D820" i="6"/>
  <c r="F820" i="6"/>
  <c r="G820" i="6"/>
  <c r="H820" i="6"/>
  <c r="E820" i="6"/>
  <c r="E825" i="6"/>
  <c r="G825" i="6"/>
  <c r="H825" i="6"/>
  <c r="D825" i="6"/>
  <c r="F825" i="6"/>
  <c r="H830" i="6"/>
  <c r="D830" i="6"/>
  <c r="E830" i="6"/>
  <c r="F830" i="6"/>
  <c r="G830" i="6"/>
  <c r="F835" i="6"/>
  <c r="G835" i="6"/>
  <c r="E835" i="6"/>
  <c r="D835" i="6"/>
  <c r="H835" i="6"/>
  <c r="H840" i="6"/>
  <c r="D840" i="6"/>
  <c r="E840" i="6"/>
  <c r="G840" i="6"/>
  <c r="F840" i="6"/>
  <c r="H845" i="6"/>
  <c r="F845" i="6"/>
  <c r="E845" i="6"/>
  <c r="D845" i="6"/>
  <c r="G845" i="6"/>
  <c r="F850" i="6"/>
  <c r="G850" i="6"/>
  <c r="E850" i="6"/>
  <c r="H850" i="6"/>
  <c r="D850" i="6"/>
  <c r="C935" i="6" l="1"/>
  <c r="G930" i="6"/>
  <c r="D930" i="6"/>
  <c r="H930" i="6"/>
  <c r="E930" i="6"/>
  <c r="F930" i="6"/>
  <c r="L373" i="2"/>
  <c r="C940" i="6" l="1"/>
  <c r="H935" i="6"/>
  <c r="E935" i="6"/>
  <c r="F935" i="6"/>
  <c r="G935" i="6"/>
  <c r="D935" i="6"/>
  <c r="C945" i="6" l="1"/>
  <c r="H940" i="6"/>
  <c r="F940" i="6"/>
  <c r="G940" i="6"/>
  <c r="D940" i="6"/>
  <c r="E940" i="6"/>
  <c r="C950" i="6" l="1"/>
  <c r="D945" i="6"/>
  <c r="F945" i="6"/>
  <c r="H945" i="6"/>
  <c r="E945" i="6"/>
  <c r="G945" i="6"/>
  <c r="C955" i="6" l="1"/>
  <c r="E950" i="6"/>
  <c r="G950" i="6"/>
  <c r="D950" i="6"/>
  <c r="H950" i="6"/>
  <c r="F950" i="6"/>
  <c r="C960" i="6" l="1"/>
  <c r="G955" i="6"/>
  <c r="H955" i="6"/>
  <c r="F955" i="6"/>
  <c r="D955" i="6"/>
  <c r="E955" i="6"/>
  <c r="C965" i="6" l="1"/>
  <c r="H960" i="6"/>
  <c r="G960" i="6"/>
  <c r="E960" i="6"/>
  <c r="D960" i="6"/>
  <c r="F960" i="6"/>
  <c r="C970" i="6" l="1"/>
  <c r="H965" i="6"/>
  <c r="D965" i="6"/>
  <c r="G965" i="6"/>
  <c r="F965" i="6"/>
  <c r="E965" i="6"/>
  <c r="C975" i="6" l="1"/>
  <c r="F970" i="6"/>
  <c r="G970" i="6"/>
  <c r="E970" i="6"/>
  <c r="D970" i="6"/>
  <c r="H970" i="6"/>
  <c r="C980" i="6" l="1"/>
  <c r="D975" i="6"/>
  <c r="E975" i="6"/>
  <c r="H975" i="6"/>
  <c r="G975" i="6"/>
  <c r="F975" i="6"/>
  <c r="C985" i="6" l="1"/>
  <c r="E980" i="6"/>
  <c r="D980" i="6"/>
  <c r="H980" i="6"/>
  <c r="F980" i="6"/>
  <c r="G980" i="6"/>
  <c r="C990" i="6" l="1"/>
  <c r="F985" i="6"/>
  <c r="E985" i="6"/>
  <c r="D985" i="6"/>
  <c r="H985" i="6"/>
  <c r="G985" i="6"/>
  <c r="C995" i="6" l="1"/>
  <c r="G990" i="6"/>
  <c r="F990" i="6"/>
  <c r="H990" i="6"/>
  <c r="E990" i="6"/>
  <c r="D990" i="6"/>
  <c r="C1000" i="6" l="1"/>
  <c r="H995" i="6"/>
  <c r="D995" i="6"/>
  <c r="F995" i="6"/>
  <c r="G995" i="6"/>
  <c r="E995" i="6"/>
  <c r="C1005" i="6" l="1"/>
  <c r="H1000" i="6"/>
  <c r="D1000" i="6"/>
  <c r="F1000" i="6"/>
  <c r="G1000" i="6"/>
  <c r="E1000" i="6"/>
  <c r="C1010" i="6" l="1"/>
  <c r="G1005" i="6"/>
  <c r="E1005" i="6"/>
  <c r="D1005" i="6"/>
  <c r="F1005" i="6"/>
  <c r="H1005" i="6"/>
  <c r="C1015" i="6" l="1"/>
  <c r="H1010" i="6"/>
  <c r="F1010" i="6"/>
  <c r="E1010" i="6"/>
  <c r="D1010" i="6"/>
  <c r="G1010" i="6"/>
  <c r="C1020" i="6" l="1"/>
  <c r="G1015" i="6"/>
  <c r="F1015" i="6"/>
  <c r="H1015" i="6"/>
  <c r="E1015" i="6"/>
  <c r="D1015" i="6"/>
  <c r="C1025" i="6" l="1"/>
  <c r="H1020" i="6"/>
  <c r="G1020" i="6"/>
  <c r="E1020" i="6"/>
  <c r="F1020" i="6"/>
  <c r="D1020" i="6"/>
  <c r="C1030" i="6" l="1"/>
  <c r="H1025" i="6"/>
  <c r="G1025" i="6"/>
  <c r="F1025" i="6"/>
  <c r="D1025" i="6"/>
  <c r="E1025" i="6"/>
  <c r="C1035" i="6" l="1"/>
  <c r="H1030" i="6"/>
  <c r="G1030" i="6"/>
  <c r="F1030" i="6"/>
  <c r="E1030" i="6"/>
  <c r="D1030" i="6"/>
  <c r="C1040" i="6" l="1"/>
  <c r="D1035" i="6"/>
  <c r="H1035" i="6"/>
  <c r="G1035" i="6"/>
  <c r="F1035" i="6"/>
  <c r="E1035" i="6"/>
  <c r="C1045" i="6" l="1"/>
  <c r="E1040" i="6"/>
  <c r="D1040" i="6"/>
  <c r="H1040" i="6"/>
  <c r="G1040" i="6"/>
  <c r="F1040" i="6"/>
  <c r="C1050" i="6" l="1"/>
  <c r="F1045" i="6"/>
  <c r="E1045" i="6"/>
  <c r="G1045" i="6"/>
  <c r="D1045" i="6"/>
  <c r="H1045" i="6"/>
  <c r="C1055" i="6" l="1"/>
  <c r="G1050" i="6"/>
  <c r="F1050" i="6"/>
  <c r="D1050" i="6"/>
  <c r="E1050" i="6"/>
  <c r="H1050" i="6"/>
  <c r="C1060" i="6" l="1"/>
  <c r="H1055" i="6"/>
  <c r="G1055" i="6"/>
  <c r="E1055" i="6"/>
  <c r="F1055" i="6"/>
  <c r="D1055" i="6"/>
  <c r="C1065" i="6" l="1"/>
  <c r="H1060" i="6"/>
  <c r="F1060" i="6"/>
  <c r="D1060" i="6"/>
  <c r="E1060" i="6"/>
  <c r="G1060" i="6"/>
  <c r="C1070" i="6" l="1"/>
  <c r="G1065" i="6"/>
  <c r="E1065" i="6"/>
  <c r="D1065" i="6"/>
  <c r="H1065" i="6"/>
  <c r="F1065" i="6"/>
  <c r="C1075" i="6" l="1"/>
  <c r="H1070" i="6"/>
  <c r="F1070" i="6"/>
  <c r="E1070" i="6"/>
  <c r="G1070" i="6"/>
  <c r="D1070" i="6"/>
  <c r="C1080" i="6" l="1"/>
  <c r="G1075" i="6"/>
  <c r="F1075" i="6"/>
  <c r="E1075" i="6"/>
  <c r="D1075" i="6"/>
  <c r="H1075" i="6"/>
  <c r="C1085" i="6" l="1"/>
  <c r="H1080" i="6"/>
  <c r="G1080" i="6"/>
  <c r="F1080" i="6"/>
  <c r="E1080" i="6"/>
  <c r="D1080" i="6"/>
  <c r="C1090" i="6" l="1"/>
  <c r="H1085" i="6"/>
  <c r="G1085" i="6"/>
  <c r="F1085" i="6"/>
  <c r="E1085" i="6"/>
  <c r="D1085" i="6"/>
  <c r="C1095" i="6" l="1"/>
  <c r="H1090" i="6"/>
  <c r="F1090" i="6"/>
  <c r="E1090" i="6"/>
  <c r="D1090" i="6"/>
  <c r="G1090" i="6"/>
  <c r="C1100" i="6" l="1"/>
  <c r="D1095" i="6"/>
  <c r="H1095" i="6"/>
  <c r="G1095" i="6"/>
  <c r="F1095" i="6"/>
  <c r="E1095" i="6"/>
  <c r="C1105" i="6" l="1"/>
  <c r="E1100" i="6"/>
  <c r="D1100" i="6"/>
  <c r="H1100" i="6"/>
  <c r="G1100" i="6"/>
  <c r="F1100" i="6"/>
  <c r="C1110" i="6" l="1"/>
  <c r="F1105" i="6"/>
  <c r="E1105" i="6"/>
  <c r="G1105" i="6"/>
  <c r="H1105" i="6"/>
  <c r="D1105" i="6"/>
  <c r="C1115" i="6" l="1"/>
  <c r="G1110" i="6"/>
  <c r="F1110" i="6"/>
  <c r="E1110" i="6"/>
  <c r="D1110" i="6"/>
  <c r="H1110" i="6"/>
  <c r="C1120" i="6" l="1"/>
  <c r="H1115" i="6"/>
  <c r="G1115" i="6"/>
  <c r="F1115" i="6"/>
  <c r="E1115" i="6"/>
  <c r="D1115" i="6"/>
  <c r="C1125" i="6" l="1"/>
  <c r="H1120" i="6"/>
  <c r="G1120" i="6"/>
  <c r="F1120" i="6"/>
  <c r="E1120" i="6"/>
  <c r="D1120" i="6"/>
  <c r="C1130" i="6" l="1"/>
  <c r="H1125" i="6"/>
  <c r="G1125" i="6"/>
  <c r="F1125" i="6"/>
  <c r="E1125" i="6"/>
  <c r="D1125" i="6"/>
  <c r="C1135" i="6" l="1"/>
  <c r="H1130" i="6"/>
  <c r="G1130" i="6"/>
  <c r="F1130" i="6"/>
  <c r="E1130" i="6"/>
  <c r="D1130" i="6"/>
  <c r="C1140" i="6" l="1"/>
  <c r="H1135" i="6"/>
  <c r="G1135" i="6"/>
  <c r="F1135" i="6"/>
  <c r="E1135" i="6"/>
  <c r="D1135" i="6"/>
  <c r="C1145" i="6" l="1"/>
  <c r="H1140" i="6"/>
  <c r="G1140" i="6"/>
  <c r="F1140" i="6"/>
  <c r="D1140" i="6"/>
  <c r="E1140" i="6"/>
  <c r="C1150" i="6" l="1"/>
  <c r="H1145" i="6"/>
  <c r="G1145" i="6"/>
  <c r="F1145" i="6"/>
  <c r="D1145" i="6"/>
  <c r="E1145" i="6"/>
  <c r="C1155" i="6" l="1"/>
  <c r="H1150" i="6"/>
  <c r="G1150" i="6"/>
  <c r="F1150" i="6"/>
  <c r="E1150" i="6"/>
  <c r="D1150" i="6"/>
  <c r="C1160" i="6" l="1"/>
  <c r="D1155" i="6"/>
  <c r="H1155" i="6"/>
  <c r="G1155" i="6"/>
  <c r="F1155" i="6"/>
  <c r="E1155" i="6"/>
  <c r="C1165" i="6" l="1"/>
  <c r="E1160" i="6"/>
  <c r="D1160" i="6"/>
  <c r="F1160" i="6"/>
  <c r="H1160" i="6"/>
  <c r="G1160" i="6"/>
  <c r="C1170" i="6" l="1"/>
  <c r="F1165" i="6"/>
  <c r="E1165" i="6"/>
  <c r="D1165" i="6"/>
  <c r="H1165" i="6"/>
  <c r="G1165" i="6"/>
  <c r="C1175" i="6" l="1"/>
  <c r="G1170" i="6"/>
  <c r="F1170" i="6"/>
  <c r="E1170" i="6"/>
  <c r="H1170" i="6"/>
  <c r="D1170" i="6"/>
  <c r="C1180" i="6" l="1"/>
  <c r="H1175" i="6"/>
  <c r="G1175" i="6"/>
  <c r="F1175" i="6"/>
  <c r="E1175" i="6"/>
  <c r="D1175" i="6"/>
  <c r="C1185" i="6" l="1"/>
  <c r="H1180" i="6"/>
  <c r="G1180" i="6"/>
  <c r="F1180" i="6"/>
  <c r="E1180" i="6"/>
  <c r="D1180" i="6"/>
  <c r="C1190" i="6" l="1"/>
  <c r="H1185" i="6"/>
  <c r="G1185" i="6"/>
  <c r="F1185" i="6"/>
  <c r="E1185" i="6"/>
  <c r="D1185" i="6"/>
  <c r="C1195" i="6" l="1"/>
  <c r="H1190" i="6"/>
  <c r="G1190" i="6"/>
  <c r="E1190" i="6"/>
  <c r="D1190" i="6"/>
  <c r="F1190" i="6"/>
  <c r="C1200" i="6" l="1"/>
  <c r="H1195" i="6"/>
  <c r="G1195" i="6"/>
  <c r="F1195" i="6"/>
  <c r="E1195" i="6"/>
  <c r="D1195" i="6"/>
  <c r="C1205" i="6" l="1"/>
  <c r="H1200" i="6"/>
  <c r="G1200" i="6"/>
  <c r="E1200" i="6"/>
  <c r="D1200" i="6"/>
  <c r="F1200" i="6"/>
  <c r="C1210" i="6" l="1"/>
  <c r="H1205" i="6"/>
  <c r="G1205" i="6"/>
  <c r="E1205" i="6"/>
  <c r="D1205" i="6"/>
  <c r="F1205" i="6"/>
  <c r="C1215" i="6" l="1"/>
  <c r="H1210" i="6"/>
  <c r="G1210" i="6"/>
  <c r="F1210" i="6"/>
  <c r="D1210" i="6"/>
  <c r="E1210" i="6"/>
  <c r="C1220" i="6" l="1"/>
  <c r="D1215" i="6"/>
  <c r="H1215" i="6"/>
  <c r="G1215" i="6"/>
  <c r="F1215" i="6"/>
  <c r="E1215" i="6"/>
  <c r="C1225" i="6" l="1"/>
  <c r="E1220" i="6"/>
  <c r="D1220" i="6"/>
  <c r="H1220" i="6"/>
  <c r="F1220" i="6"/>
  <c r="G1220" i="6"/>
  <c r="C1230" i="6" l="1"/>
  <c r="F1225" i="6"/>
  <c r="E1225" i="6"/>
  <c r="D1225" i="6"/>
  <c r="H1225" i="6"/>
  <c r="G1225" i="6"/>
  <c r="C1235" i="6" l="1"/>
  <c r="G1230" i="6"/>
  <c r="F1230" i="6"/>
  <c r="E1230" i="6"/>
  <c r="D1230" i="6"/>
  <c r="H1230" i="6"/>
  <c r="C1240" i="6" l="1"/>
  <c r="H1235" i="6"/>
  <c r="G1235" i="6"/>
  <c r="F1235" i="6"/>
  <c r="E1235" i="6"/>
  <c r="D1235" i="6"/>
  <c r="C1245" i="6" l="1"/>
  <c r="H1240" i="6"/>
  <c r="G1240" i="6"/>
  <c r="F1240" i="6"/>
  <c r="E1240" i="6"/>
  <c r="D1240" i="6"/>
  <c r="C1250" i="6" l="1"/>
  <c r="H1245" i="6"/>
  <c r="G1245" i="6"/>
  <c r="F1245" i="6"/>
  <c r="D1245" i="6"/>
  <c r="E1245" i="6"/>
  <c r="C1255" i="6" l="1"/>
  <c r="H1250" i="6"/>
  <c r="G1250" i="6"/>
  <c r="F1250" i="6"/>
  <c r="E1250" i="6"/>
  <c r="D1250" i="6"/>
  <c r="C1260" i="6" l="1"/>
  <c r="H1255" i="6"/>
  <c r="G1255" i="6"/>
  <c r="F1255" i="6"/>
  <c r="E1255" i="6"/>
  <c r="D1255" i="6"/>
  <c r="C1265" i="6" l="1"/>
  <c r="H1260" i="6"/>
  <c r="G1260" i="6"/>
  <c r="F1260" i="6"/>
  <c r="E1260" i="6"/>
  <c r="D1260" i="6"/>
  <c r="C1270" i="6" l="1"/>
  <c r="H1265" i="6"/>
  <c r="G1265" i="6"/>
  <c r="F1265" i="6"/>
  <c r="E1265" i="6"/>
  <c r="D1265" i="6"/>
  <c r="C1275" i="6" l="1"/>
  <c r="H1270" i="6"/>
  <c r="G1270" i="6"/>
  <c r="F1270" i="6"/>
  <c r="D1270" i="6"/>
  <c r="E1270" i="6"/>
  <c r="C1280" i="6" l="1"/>
  <c r="D1275" i="6"/>
  <c r="H1275" i="6"/>
  <c r="G1275" i="6"/>
  <c r="F1275" i="6"/>
  <c r="E1275" i="6"/>
  <c r="C1285" i="6" l="1"/>
  <c r="E1280" i="6"/>
  <c r="D1280" i="6"/>
  <c r="H1280" i="6"/>
  <c r="G1280" i="6"/>
  <c r="F1280" i="6"/>
  <c r="C1290" i="6" l="1"/>
  <c r="F1285" i="6"/>
  <c r="E1285" i="6"/>
  <c r="D1285" i="6"/>
  <c r="G1285" i="6"/>
  <c r="H1285" i="6"/>
  <c r="C1295" i="6" l="1"/>
  <c r="H1290" i="6"/>
  <c r="G1290" i="6"/>
  <c r="F1290" i="6"/>
  <c r="D1290" i="6"/>
  <c r="E1290" i="6"/>
  <c r="C1300" i="6" l="1"/>
  <c r="F1295" i="6"/>
  <c r="H1295" i="6"/>
  <c r="G1295" i="6"/>
  <c r="E1295" i="6"/>
  <c r="D1295" i="6"/>
  <c r="C1305" i="6" l="1"/>
  <c r="G1300" i="6"/>
  <c r="D1300" i="6"/>
  <c r="H1300" i="6"/>
  <c r="F1300" i="6"/>
  <c r="E1300" i="6"/>
  <c r="C1310" i="6" l="1"/>
  <c r="H1305" i="6"/>
  <c r="E1305" i="6"/>
  <c r="D1305" i="6"/>
  <c r="F1305" i="6"/>
  <c r="G1305" i="6"/>
  <c r="C1315" i="6" l="1"/>
  <c r="F1310" i="6"/>
  <c r="E1310" i="6"/>
  <c r="D1310" i="6"/>
  <c r="H1310" i="6"/>
  <c r="G1310" i="6"/>
  <c r="C1320" i="6" l="1"/>
  <c r="G1315" i="6"/>
  <c r="F1315" i="6"/>
  <c r="E1315" i="6"/>
  <c r="H1315" i="6"/>
  <c r="D1315" i="6"/>
  <c r="C1325" i="6" l="1"/>
  <c r="H1320" i="6"/>
  <c r="G1320" i="6"/>
  <c r="F1320" i="6"/>
  <c r="E1320" i="6"/>
  <c r="D1320" i="6"/>
  <c r="C1330" i="6" l="1"/>
  <c r="H1325" i="6"/>
  <c r="G1325" i="6"/>
  <c r="F1325" i="6"/>
  <c r="E1325" i="6"/>
  <c r="D1325" i="6"/>
  <c r="C1335" i="6" l="1"/>
  <c r="H1330" i="6"/>
  <c r="G1330" i="6"/>
  <c r="D1330" i="6"/>
  <c r="F1330" i="6"/>
  <c r="E1330" i="6"/>
  <c r="C1340" i="6" l="1"/>
  <c r="H1335" i="6"/>
  <c r="E1335" i="6"/>
  <c r="D1335" i="6"/>
  <c r="G1335" i="6"/>
  <c r="F1335" i="6"/>
  <c r="C1345" i="6" l="1"/>
  <c r="F1340" i="6"/>
  <c r="E1340" i="6"/>
  <c r="H1340" i="6"/>
  <c r="G1340" i="6"/>
  <c r="D1340" i="6"/>
  <c r="C1350" i="6" l="1"/>
  <c r="D1345" i="6"/>
  <c r="G1345" i="6"/>
  <c r="F1345" i="6"/>
  <c r="H1345" i="6"/>
  <c r="E1345" i="6"/>
  <c r="C1355" i="6" l="1"/>
  <c r="E1350" i="6"/>
  <c r="H1350" i="6"/>
  <c r="G1350" i="6"/>
  <c r="F1350" i="6"/>
  <c r="D1350" i="6"/>
  <c r="C1360" i="6" l="1"/>
  <c r="F1355" i="6"/>
  <c r="H1355" i="6"/>
  <c r="G1355" i="6"/>
  <c r="E1355" i="6"/>
  <c r="D1355" i="6"/>
  <c r="C1365" i="6" l="1"/>
  <c r="G1360" i="6"/>
  <c r="D1360" i="6"/>
  <c r="H1360" i="6"/>
  <c r="F1360" i="6"/>
  <c r="E1360" i="6"/>
  <c r="C1370" i="6" l="1"/>
  <c r="H1365" i="6"/>
  <c r="E1365" i="6"/>
  <c r="D1365" i="6"/>
  <c r="G1365" i="6"/>
  <c r="F1365" i="6"/>
  <c r="C1375" i="6" l="1"/>
  <c r="F1370" i="6"/>
  <c r="E1370" i="6"/>
  <c r="D1370" i="6"/>
  <c r="H1370" i="6"/>
  <c r="G1370" i="6"/>
  <c r="C1380" i="6" l="1"/>
  <c r="G1375" i="6"/>
  <c r="F1375" i="6"/>
  <c r="E1375" i="6"/>
  <c r="D1375" i="6"/>
  <c r="H1375" i="6"/>
  <c r="C1385" i="6" l="1"/>
  <c r="H1380" i="6"/>
  <c r="G1380" i="6"/>
  <c r="F1380" i="6"/>
  <c r="E1380" i="6"/>
  <c r="D1380" i="6"/>
  <c r="C1390" i="6" l="1"/>
  <c r="H1385" i="6"/>
  <c r="G1385" i="6"/>
  <c r="F1385" i="6"/>
  <c r="E1385" i="6"/>
  <c r="D1385" i="6"/>
  <c r="C1395" i="6" l="1"/>
  <c r="H1390" i="6"/>
  <c r="G1390" i="6"/>
  <c r="D1390" i="6"/>
  <c r="E1390" i="6"/>
  <c r="F1390" i="6"/>
  <c r="C1400" i="6" l="1"/>
  <c r="H1395" i="6"/>
  <c r="E1395" i="6"/>
  <c r="D1395" i="6"/>
  <c r="F1395" i="6"/>
  <c r="G1395" i="6"/>
  <c r="C1405" i="6" l="1"/>
  <c r="F1400" i="6"/>
  <c r="E1400" i="6"/>
  <c r="H1400" i="6"/>
  <c r="G1400" i="6"/>
  <c r="D1400" i="6"/>
  <c r="C1410" i="6" l="1"/>
  <c r="D1405" i="6"/>
  <c r="G1405" i="6"/>
  <c r="F1405" i="6"/>
  <c r="H1405" i="6"/>
  <c r="E1405" i="6"/>
  <c r="C1415" i="6" l="1"/>
  <c r="E1410" i="6"/>
  <c r="H1410" i="6"/>
  <c r="G1410" i="6"/>
  <c r="D1410" i="6"/>
  <c r="F1410" i="6"/>
  <c r="C1420" i="6" l="1"/>
  <c r="F1415" i="6"/>
  <c r="E1415" i="6"/>
  <c r="D1415" i="6"/>
  <c r="H1415" i="6"/>
  <c r="G1415" i="6"/>
  <c r="C1425" i="6" l="1"/>
  <c r="G1420" i="6"/>
  <c r="F1420" i="6"/>
  <c r="E1420" i="6"/>
  <c r="D1420" i="6"/>
  <c r="H1420" i="6"/>
  <c r="C1430" i="6" l="1"/>
  <c r="H1425" i="6"/>
  <c r="G1425" i="6"/>
  <c r="F1425" i="6"/>
  <c r="E1425" i="6"/>
  <c r="D1425" i="6"/>
  <c r="C1435" i="6" l="1"/>
  <c r="H1430" i="6"/>
  <c r="G1430" i="6"/>
  <c r="F1430" i="6"/>
  <c r="D1430" i="6"/>
  <c r="E1430" i="6"/>
  <c r="C1440" i="6" l="1"/>
  <c r="H1435" i="6"/>
  <c r="G1435" i="6"/>
  <c r="F1435" i="6"/>
  <c r="D1435" i="6"/>
  <c r="E1435" i="6"/>
  <c r="C1445" i="6" l="1"/>
  <c r="H1440" i="6"/>
  <c r="G1440" i="6"/>
  <c r="E1440" i="6"/>
  <c r="D1440" i="6"/>
  <c r="F1440" i="6"/>
  <c r="C1450" i="6" l="1"/>
  <c r="H1445" i="6"/>
  <c r="G1445" i="6"/>
  <c r="F1445" i="6"/>
  <c r="E1445" i="6"/>
  <c r="D1445" i="6"/>
  <c r="C1455" i="6" l="1"/>
  <c r="H1450" i="6"/>
  <c r="G1450" i="6"/>
  <c r="E1450" i="6"/>
  <c r="D1450" i="6"/>
  <c r="F1450" i="6"/>
  <c r="C1460" i="6" l="1"/>
  <c r="H1455" i="6"/>
  <c r="G1455" i="6"/>
  <c r="F1455" i="6"/>
  <c r="E1455" i="6"/>
  <c r="D1455" i="6"/>
  <c r="C1465" i="6" l="1"/>
  <c r="H1460" i="6"/>
  <c r="G1460" i="6"/>
  <c r="F1460" i="6"/>
  <c r="E1460" i="6"/>
  <c r="D1460" i="6"/>
  <c r="C1470" i="6" l="1"/>
  <c r="D1465" i="6"/>
  <c r="H1465" i="6"/>
  <c r="G1465" i="6"/>
  <c r="F1465" i="6"/>
  <c r="E1465" i="6"/>
  <c r="C1475" i="6" l="1"/>
  <c r="E1470" i="6"/>
  <c r="D1470" i="6"/>
  <c r="H1470" i="6"/>
  <c r="G1470" i="6"/>
  <c r="F1470" i="6"/>
  <c r="C1480" i="6" l="1"/>
  <c r="F1475" i="6"/>
  <c r="E1475" i="6"/>
  <c r="D1475" i="6"/>
  <c r="H1475" i="6"/>
  <c r="G1475" i="6"/>
  <c r="C1485" i="6" l="1"/>
  <c r="G1480" i="6"/>
  <c r="F1480" i="6"/>
  <c r="E1480" i="6"/>
  <c r="D1480" i="6"/>
  <c r="H1480" i="6"/>
  <c r="C1490" i="6" l="1"/>
  <c r="H1485" i="6"/>
  <c r="G1485" i="6"/>
  <c r="F1485" i="6"/>
  <c r="E1485" i="6"/>
  <c r="D1485" i="6"/>
  <c r="C1495" i="6" l="1"/>
  <c r="H1490" i="6"/>
  <c r="G1490" i="6"/>
  <c r="F1490" i="6"/>
  <c r="E1490" i="6"/>
  <c r="D1490" i="6"/>
  <c r="C1500" i="6" l="1"/>
  <c r="H1495" i="6"/>
  <c r="G1495" i="6"/>
  <c r="F1495" i="6"/>
  <c r="E1495" i="6"/>
  <c r="D1495" i="6"/>
  <c r="C1505" i="6" l="1"/>
  <c r="H1500" i="6"/>
  <c r="G1500" i="6"/>
  <c r="F1500" i="6"/>
  <c r="E1500" i="6"/>
  <c r="D1500" i="6"/>
  <c r="C1510" i="6" l="1"/>
  <c r="H1505" i="6"/>
  <c r="G1505" i="6"/>
  <c r="F1505" i="6"/>
  <c r="E1505" i="6"/>
  <c r="D1505" i="6"/>
  <c r="C1515" i="6" l="1"/>
  <c r="H1510" i="6"/>
  <c r="G1510" i="6"/>
  <c r="F1510" i="6"/>
  <c r="E1510" i="6"/>
  <c r="D1510" i="6"/>
  <c r="C1520" i="6" l="1"/>
  <c r="H1515" i="6"/>
  <c r="G1515" i="6"/>
  <c r="F1515" i="6"/>
  <c r="D1515" i="6"/>
  <c r="E1515" i="6"/>
  <c r="C1525" i="6" l="1"/>
  <c r="H1520" i="6"/>
  <c r="G1520" i="6"/>
  <c r="F1520" i="6"/>
  <c r="E1520" i="6"/>
  <c r="D1520" i="6"/>
  <c r="C1530" i="6" l="1"/>
  <c r="D1525" i="6"/>
  <c r="H1525" i="6"/>
  <c r="G1525" i="6"/>
  <c r="F1525" i="6"/>
  <c r="E1525" i="6"/>
  <c r="C1535" i="6" l="1"/>
  <c r="E1530" i="6"/>
  <c r="D1530" i="6"/>
  <c r="H1530" i="6"/>
  <c r="F1530" i="6"/>
  <c r="G1530" i="6"/>
  <c r="C1540" i="6" l="1"/>
  <c r="F1535" i="6"/>
  <c r="E1535" i="6"/>
  <c r="D1535" i="6"/>
  <c r="G1535" i="6"/>
  <c r="H1535" i="6"/>
  <c r="C1545" i="6" l="1"/>
  <c r="G1540" i="6"/>
  <c r="F1540" i="6"/>
  <c r="E1540" i="6"/>
  <c r="H1540" i="6"/>
  <c r="D1540" i="6"/>
  <c r="C1550" i="6" l="1"/>
  <c r="H1545" i="6"/>
  <c r="G1545" i="6"/>
  <c r="F1545" i="6"/>
  <c r="D1545" i="6"/>
  <c r="E1545" i="6"/>
  <c r="C1555" i="6" l="1"/>
  <c r="H1550" i="6"/>
  <c r="G1550" i="6"/>
  <c r="F1550" i="6"/>
  <c r="E1550" i="6"/>
  <c r="D1550" i="6"/>
  <c r="C1560" i="6" l="1"/>
  <c r="H1555" i="6"/>
  <c r="G1555" i="6"/>
  <c r="F1555" i="6"/>
  <c r="E1555" i="6"/>
  <c r="D1555" i="6"/>
  <c r="C1565" i="6" l="1"/>
  <c r="H1560" i="6"/>
  <c r="G1560" i="6"/>
  <c r="F1560" i="6"/>
  <c r="E1560" i="6"/>
  <c r="D1560" i="6"/>
  <c r="C1570" i="6" l="1"/>
  <c r="H1565" i="6"/>
  <c r="G1565" i="6"/>
  <c r="F1565" i="6"/>
  <c r="E1565" i="6"/>
  <c r="D1565" i="6"/>
  <c r="C1575" i="6" l="1"/>
  <c r="H1570" i="6"/>
  <c r="G1570" i="6"/>
  <c r="F1570" i="6"/>
  <c r="E1570" i="6"/>
  <c r="D1570" i="6"/>
  <c r="C1580" i="6" l="1"/>
  <c r="H1575" i="6"/>
  <c r="G1575" i="6"/>
  <c r="F1575" i="6"/>
  <c r="E1575" i="6"/>
  <c r="D1575" i="6"/>
  <c r="C1585" i="6" l="1"/>
  <c r="H1580" i="6"/>
  <c r="G1580" i="6"/>
  <c r="F1580" i="6"/>
  <c r="E1580" i="6"/>
  <c r="D1580" i="6"/>
  <c r="C1590" i="6" l="1"/>
  <c r="D1585" i="6"/>
  <c r="H1585" i="6"/>
  <c r="G1585" i="6"/>
  <c r="F1585" i="6"/>
  <c r="E1585" i="6"/>
  <c r="C1595" i="6" l="1"/>
  <c r="E1590" i="6"/>
  <c r="D1590" i="6"/>
  <c r="H1590" i="6"/>
  <c r="F1590" i="6"/>
  <c r="G1590" i="6"/>
  <c r="C1600" i="6" l="1"/>
  <c r="F1595" i="6"/>
  <c r="E1595" i="6"/>
  <c r="D1595" i="6"/>
  <c r="H1595" i="6"/>
  <c r="G1595" i="6"/>
  <c r="C1605" i="6" l="1"/>
  <c r="G1600" i="6"/>
  <c r="F1600" i="6"/>
  <c r="E1600" i="6"/>
  <c r="H1600" i="6"/>
  <c r="D1600" i="6"/>
  <c r="C1610" i="6" l="1"/>
  <c r="H1605" i="6"/>
  <c r="G1605" i="6"/>
  <c r="E1605" i="6"/>
  <c r="D1605" i="6"/>
  <c r="F1605" i="6"/>
  <c r="C1615" i="6" l="1"/>
  <c r="H1610" i="6"/>
  <c r="G1610" i="6"/>
  <c r="F1610" i="6"/>
  <c r="E1610" i="6"/>
  <c r="D1610" i="6"/>
  <c r="C1620" i="6" l="1"/>
  <c r="H1615" i="6"/>
  <c r="G1615" i="6"/>
  <c r="F1615" i="6"/>
  <c r="E1615" i="6"/>
  <c r="D1615" i="6"/>
  <c r="C1625" i="6" l="1"/>
  <c r="H1620" i="6"/>
  <c r="G1620" i="6"/>
  <c r="F1620" i="6"/>
  <c r="D1620" i="6"/>
  <c r="E1620" i="6"/>
  <c r="C1630" i="6" l="1"/>
  <c r="H1625" i="6"/>
  <c r="G1625" i="6"/>
  <c r="F1625" i="6"/>
  <c r="D1625" i="6"/>
  <c r="E1625" i="6"/>
  <c r="C1635" i="6" l="1"/>
  <c r="H1630" i="6"/>
  <c r="G1630" i="6"/>
  <c r="F1630" i="6"/>
  <c r="E1630" i="6"/>
  <c r="D1630" i="6"/>
  <c r="C1640" i="6" l="1"/>
  <c r="H1635" i="6"/>
  <c r="G1635" i="6"/>
  <c r="F1635" i="6"/>
  <c r="D1635" i="6"/>
  <c r="E1635" i="6"/>
  <c r="C1645" i="6" l="1"/>
  <c r="H1640" i="6"/>
  <c r="G1640" i="6"/>
  <c r="F1640" i="6"/>
  <c r="E1640" i="6"/>
  <c r="D1640" i="6"/>
  <c r="C1650" i="6" l="1"/>
  <c r="D1645" i="6"/>
  <c r="H1645" i="6"/>
  <c r="G1645" i="6"/>
  <c r="E1645" i="6"/>
  <c r="F1645" i="6"/>
  <c r="C1655" i="6" l="1"/>
  <c r="E1650" i="6"/>
  <c r="D1650" i="6"/>
  <c r="H1650" i="6"/>
  <c r="G1650" i="6"/>
  <c r="F1650" i="6"/>
  <c r="C1660" i="6" l="1"/>
  <c r="F1655" i="6"/>
  <c r="E1655" i="6"/>
  <c r="D1655" i="6"/>
  <c r="G1655" i="6"/>
  <c r="H1655" i="6"/>
  <c r="C1665" i="6" l="1"/>
  <c r="G1660" i="6"/>
  <c r="F1660" i="6"/>
  <c r="E1660" i="6"/>
  <c r="D1660" i="6"/>
  <c r="H1660" i="6"/>
  <c r="C1670" i="6" l="1"/>
  <c r="H1665" i="6"/>
  <c r="G1665" i="6"/>
  <c r="F1665" i="6"/>
  <c r="E1665" i="6"/>
  <c r="D1665" i="6"/>
  <c r="C1675" i="6" l="1"/>
  <c r="H1670" i="6"/>
  <c r="G1670" i="6"/>
  <c r="E1670" i="6"/>
  <c r="D1670" i="6"/>
  <c r="F1670" i="6"/>
  <c r="C1680" i="6" l="1"/>
  <c r="H1675" i="6"/>
  <c r="G1675" i="6"/>
  <c r="F1675" i="6"/>
  <c r="D1675" i="6"/>
  <c r="E1675" i="6"/>
  <c r="C1685" i="6" l="1"/>
  <c r="H1680" i="6"/>
  <c r="G1680" i="6"/>
  <c r="F1680" i="6"/>
  <c r="E1680" i="6"/>
  <c r="D1680" i="6"/>
  <c r="C1690" i="6" l="1"/>
  <c r="H1685" i="6"/>
  <c r="G1685" i="6"/>
  <c r="F1685" i="6"/>
  <c r="D1685" i="6"/>
  <c r="E1685" i="6"/>
  <c r="C1695" i="6" l="1"/>
  <c r="H1690" i="6"/>
  <c r="G1690" i="6"/>
  <c r="F1690" i="6"/>
  <c r="D1690" i="6"/>
  <c r="E1690" i="6"/>
  <c r="C1700" i="6" l="1"/>
  <c r="H1695" i="6"/>
  <c r="G1695" i="6"/>
  <c r="F1695" i="6"/>
  <c r="D1695" i="6"/>
  <c r="E1695" i="6"/>
  <c r="C1705" i="6" l="1"/>
  <c r="H1700" i="6"/>
  <c r="G1700" i="6"/>
  <c r="F1700" i="6"/>
  <c r="D1700" i="6"/>
  <c r="E1700" i="6"/>
  <c r="C1710" i="6" l="1"/>
  <c r="D1705" i="6"/>
  <c r="G1705" i="6"/>
  <c r="F1705" i="6"/>
  <c r="H1705" i="6"/>
  <c r="E1705" i="6"/>
  <c r="C1715" i="6" l="1"/>
  <c r="E1710" i="6"/>
  <c r="D1710" i="6"/>
  <c r="G1710" i="6"/>
  <c r="F1710" i="6"/>
  <c r="H1710" i="6"/>
  <c r="C1720" i="6" l="1"/>
  <c r="F1715" i="6"/>
  <c r="E1715" i="6"/>
  <c r="D1715" i="6"/>
  <c r="G1715" i="6"/>
  <c r="H1715" i="6"/>
  <c r="C1725" i="6" l="1"/>
  <c r="G1720" i="6"/>
  <c r="F1720" i="6"/>
  <c r="E1720" i="6"/>
  <c r="H1720" i="6"/>
  <c r="D1720" i="6"/>
  <c r="C1730" i="6" l="1"/>
  <c r="H1725" i="6"/>
  <c r="G1725" i="6"/>
  <c r="F1725" i="6"/>
  <c r="E1725" i="6"/>
  <c r="D1725" i="6"/>
  <c r="C1735" i="6" l="1"/>
  <c r="E1730" i="6"/>
  <c r="D1730" i="6"/>
  <c r="H1730" i="6"/>
  <c r="F1730" i="6"/>
  <c r="G1730" i="6"/>
  <c r="C1740" i="6" l="1"/>
  <c r="G1735" i="6"/>
  <c r="E1735" i="6"/>
  <c r="H1735" i="6"/>
  <c r="F1735" i="6"/>
  <c r="D1735" i="6"/>
  <c r="C1745" i="6" l="1"/>
  <c r="G1740" i="6"/>
  <c r="E1740" i="6"/>
  <c r="H1740" i="6"/>
  <c r="F1740" i="6"/>
  <c r="D1740" i="6"/>
  <c r="C1750" i="6" l="1"/>
  <c r="G1745" i="6"/>
  <c r="D1745" i="6"/>
  <c r="E1745" i="6"/>
  <c r="H1745" i="6"/>
  <c r="F1745" i="6"/>
  <c r="C1755" i="6" l="1"/>
  <c r="H1750" i="6"/>
  <c r="E1750" i="6"/>
  <c r="F1750" i="6"/>
  <c r="D1750" i="6"/>
  <c r="G1750" i="6"/>
  <c r="H1755" i="6" l="1"/>
  <c r="G1755" i="6"/>
  <c r="F1755" i="6"/>
  <c r="E1755" i="6"/>
  <c r="D1755" i="6"/>
  <c r="C1760" i="6"/>
  <c r="H1760" i="6" l="1"/>
  <c r="G1760" i="6"/>
  <c r="F1760" i="6"/>
  <c r="E1760" i="6"/>
  <c r="D1760" i="6"/>
  <c r="C1765" i="6"/>
  <c r="H1765" i="6" l="1"/>
  <c r="G1765" i="6"/>
  <c r="F1765" i="6"/>
  <c r="E1765" i="6"/>
  <c r="D1765" i="6"/>
  <c r="C1770" i="6"/>
  <c r="H1770" i="6" l="1"/>
  <c r="G1770" i="6"/>
  <c r="F1770" i="6"/>
  <c r="E1770" i="6"/>
  <c r="D1770" i="6"/>
  <c r="C1775" i="6"/>
  <c r="C1780" i="6" s="1"/>
  <c r="H1780" i="6" l="1"/>
  <c r="G1780" i="6"/>
  <c r="F1780" i="6"/>
  <c r="E1780" i="6"/>
  <c r="D1780" i="6"/>
  <c r="C1785" i="6"/>
  <c r="H1775" i="6"/>
  <c r="G1775" i="6"/>
  <c r="F1775" i="6"/>
  <c r="E1775" i="6"/>
  <c r="D1775" i="6"/>
  <c r="H1785" i="6" l="1"/>
  <c r="G1785" i="6"/>
  <c r="F1785" i="6"/>
  <c r="E1785" i="6"/>
  <c r="D1785" i="6"/>
  <c r="C1790" i="6"/>
  <c r="H1790" i="6" l="1"/>
  <c r="G1790" i="6"/>
  <c r="F1790" i="6"/>
  <c r="E1790" i="6"/>
  <c r="D1790" i="6"/>
</calcChain>
</file>

<file path=xl/sharedStrings.xml><?xml version="1.0" encoding="utf-8"?>
<sst xmlns="http://schemas.openxmlformats.org/spreadsheetml/2006/main" count="2926" uniqueCount="420">
  <si>
    <t>TOTAL</t>
  </si>
  <si>
    <t>Tel.:</t>
  </si>
  <si>
    <t>E-Mail:</t>
  </si>
  <si>
    <t>U/M</t>
  </si>
  <si>
    <t>Código</t>
  </si>
  <si>
    <t>Moneda:</t>
  </si>
  <si>
    <t>Plazo de entrega:</t>
  </si>
  <si>
    <t>Mantenimiento de oferta:</t>
  </si>
  <si>
    <t>Razón Social</t>
  </si>
  <si>
    <t>Contratación Directa N°:</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</si>
  <si>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</si>
  <si>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</si>
  <si>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</si>
  <si>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</si>
  <si>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</si>
  <si>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</si>
  <si>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</si>
  <si>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</si>
  <si>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</si>
  <si>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</si>
  <si>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</si>
  <si>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</si>
  <si>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</si>
  <si>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</si>
  <si>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</si>
  <si>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</si>
  <si>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</si>
  <si>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</si>
  <si>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</si>
  <si>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</si>
  <si>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</si>
  <si>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</si>
  <si>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</si>
  <si>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</si>
  <si>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</si>
  <si>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</si>
  <si>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</si>
  <si>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</si>
  <si>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</si>
  <si>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</si>
  <si>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</si>
  <si>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</si>
  <si>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</si>
  <si>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</si>
  <si>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</si>
  <si>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</si>
  <si>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</si>
  <si>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</si>
  <si>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</si>
  <si>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Por Compulsa Abreviada</t>
  </si>
  <si>
    <t>Inconterm</t>
  </si>
  <si>
    <t>Items a cotizar:</t>
  </si>
  <si>
    <r>
      <rPr>
        <b/>
        <u/>
        <sz val="10"/>
        <rFont val="Arial"/>
        <family val="2"/>
      </rPr>
      <t>Expediente:</t>
    </r>
    <r>
      <rPr>
        <b/>
        <sz val="10"/>
        <rFont val="Arial"/>
        <family val="2"/>
      </rPr>
      <t xml:space="preserve"> </t>
    </r>
  </si>
  <si>
    <t>Identificación Tributaria</t>
  </si>
  <si>
    <t>Refencia de Fábrica</t>
  </si>
  <si>
    <t>Referencia de Fábrica</t>
  </si>
  <si>
    <t>Renglón</t>
  </si>
  <si>
    <t>Lugar de entrega:</t>
  </si>
  <si>
    <t>ANEXO A - PLANILLA COTIZACIÓN BIENES DE ORIGEN NACIONAL / NACIONALIZADOS</t>
  </si>
  <si>
    <t>ANEXO B - PLANILLA COTIZACIÓN BIENES DE ORIGEN EXTRANJERO</t>
  </si>
  <si>
    <t>Según Pliego</t>
  </si>
  <si>
    <t>Código SAP</t>
  </si>
  <si>
    <t>Especificacion Tecnica</t>
  </si>
  <si>
    <t>Especificación Técnica</t>
  </si>
  <si>
    <t>ESPARRAGO GALVANIZADO 5/8" X 16,2 MM</t>
  </si>
  <si>
    <t>ESPARRAGO TOTALMENTE ROSCADO, DIAMETRO 3/4", PASO 20 HILOS, LONGITUD 1/2", TRATAMIENTO SUPERFICIAL CINCADO</t>
  </si>
  <si>
    <t>ESPARRAGO DOBLE ROSCA, TIPO DE ROSCA 1 METRICA, DIAMETRO 1 10MM, PASO 1 35MM, TRATAMIENTO SUPERFICIAL GALVANIZADO, DIN 939</t>
  </si>
  <si>
    <t>ESPARRAGO TOTALMENTE ROSCADO, TIPO DE ROSCA WHITWORTH, DIAMETRO 1.3/8", PASO 6 HILOS, LONGITUD TOTAL 6.5/8", ROSCADO 2.1/2", MATERIAL ACERO, TRATAMIENTO SUPERFICIAL CINCADO, NORMA CONSTRUCTIVA: DIN 939</t>
  </si>
  <si>
    <t>ESPARRAGO TOTALMENTE ROSCADO, DIAMETRO 3/8", LONGITUD 1.3/4", TRATAMIENTO SUPERFICIAL CINCADO</t>
  </si>
  <si>
    <t>ESPARRAGO TOTALMENTE ROSCADO, TIPO DE ROSCA METRICA, DIAMETRO 5MM, LONGITUD 6MM, MATERIAL ACERO INOXIDABLE A2-70, NORMA DEL MATERIAL ISO 3506-1, PUNTA PLANA CON HEXAGONO INTERIOR. DIMENSIONES SEGUN DIN 913</t>
  </si>
  <si>
    <t>ESPARRAGO TOTALMENTE ROSCADO, TIPO DE ROSCA METRICA, DIAMETRO 6MM, PASO 1,25MM, LONGITUD 20MM, MATERIAL ACERO GRADO 8,8, NORMA CONSTRUCTIVA: DIN 939</t>
  </si>
  <si>
    <t>ESPARRAGO TOTALMENTE ROSCADO, TIPO DE ROSCA METRICA, DIAMETRO 6MM, PASO 1MM, LONGITUD 10MM, MATERIAL ACERO INOXIDABLE GRADO A4, NORMA CONSTRUCTIVA: DIN 913</t>
  </si>
  <si>
    <t>ESPARRAGO DOBLE ROSCA, TIPO DE ROSCA 1 METRICA, DIAMETRO 1 8MM, PASO 1 1,25MM, LONGITUD ROSCADO 1 10MM, TIPO DE ROSCA 2 METRICA, DIAMETRO 2 8MM, PASO 2 1,25MM, LONGITUD ROSCADO 2 22MM, MATERIAL ACERO GRADO 8,8, LONGITUD TOTAL 30MM, DIN 939</t>
  </si>
  <si>
    <t>ESPARRAGO DOBLE ROSCA, TIPO DE ROSCA 1 METRICA, DIAMETRO 1 10MM, PASO 1 1,25MM, LONGITUD ROSCADO 1 12MM, TIPO DE ROSCA 2 METRICA, DIAMETRO 2 10MM, PASO 2 1,25MM, LONGITUD ROSCADO 2 26MM, MATERIAL ACERO GRADO 8,8, LONGITUD TOTAL 30MM, DIN 939</t>
  </si>
  <si>
    <t>VARILLA ROSCADA DE ACERO 1" X 1000 MM</t>
  </si>
  <si>
    <t>ESPARRAGO TOTALMENTE ROSCADO, TIPO DE ROSCA METRICA, DIAMETRO 8MM, PASO 1,25MM, MATERIAL ACERO, NORMA CONSTRUCTIVA: DIN 975</t>
  </si>
  <si>
    <t>ESPARRAGO TOTALMENTE ROSCADO, TIPO DE ROSCA METRICA, DIAMETRO 12MM, PASO 1,75MM, MATERIAL ACERO, NORMA CONSTRUCTIVA: DIN 975</t>
  </si>
  <si>
    <t>TORNILLO PARA AJUSTE, TIPO DE CABEZA ALLEN, TIPO DE ROSCA METRICA, DIAMETRO NOMINAL 6MM, PASO 1MM, MATERIAL ACERO, NORMA DEL MATERIAL GRADO 8.8, NORMA CONSTRUCTIVA DIN 913, PRISIONERO</t>
  </si>
  <si>
    <t>TORNILLO PARA AJUSTE, TIPO DE CABEZA ALLEN, TIPO DE ROSCA METRICA, DIAMETRO NOMINAL 10MM, PASO 1,5MM, MATERIAL ACERO, NORMA DEL MATERIAL GRADO 8.8, NORMA CONSTRUCTIVA DIN 913, PRISIONERO</t>
  </si>
  <si>
    <t>TORNILLO PARA AJUSTE, TIPO DE CABEZA ALLEN, TIPO DE ROSCA METRICA, DIAMETRO NOMINAL 4MM, PASO 0,7MM, LONGITUD 6MM, MATERIAL ACERO INOXIDABLE, NORMA DEL MATERIAL AISI 304, NORMA CONSTRUCTIVA DIN 914, PRISIONERO</t>
  </si>
  <si>
    <t>PASADOR DE ALETAS TIPO D CINCADO 2,5 X 35 MM DIN 94</t>
  </si>
  <si>
    <t>PASADOR DE ALETAS TIPO D CINCADO 3 X 50 MM DIN 94</t>
  </si>
  <si>
    <t>PASADOR ELASTICO DE ACERO INOXIDABLE 4 X 20 MM DIN 1481</t>
  </si>
  <si>
    <t>PASADOR ELASTICO DE ACERO INOXIDABLE RANURADO 4 X 24 MM GRADO A2 DIN 1481</t>
  </si>
  <si>
    <t>PASADOR ELASTICO DE ACERO INOXIDABLE RANURADO 6 X 20 MM GRADO A2 DIN 1481</t>
  </si>
  <si>
    <t>PASADOR ELASTICO DE ACERO INOXIDABLE RANURADO 6 X 28 MM GRADO A2 DIN 1481</t>
  </si>
  <si>
    <t>PASADOR ELASTICO DE ACERO INOXIDABLE RANURADO 16 X 50 MM GRADO A4 DIN 1481</t>
  </si>
  <si>
    <t>TUERCA DE CABEZA HEXAGONAL DE ACERO CINCADO DE ROSCA W 7/8" X 9 SEGUN DIN 935 SAE J 429 GRADO 8.8</t>
  </si>
  <si>
    <t>TUERCA HEXAGONAL ROSCA W CINCADA 5/16" 18 HILOS AUTOFRENANTE DIN 985</t>
  </si>
  <si>
    <t>TUERCA HEXAGONAL ROSCA W CINCADA 1 1/8" 7 HILOS DIN 934</t>
  </si>
  <si>
    <t>TUERCA HEXAGONAL ROSCA W CINCADA 1/2" (12,70 MM) 12 HILOS DIN 934</t>
  </si>
  <si>
    <t>TUERCA, TIPO DE TUERCA HEXAGONAL AUTOFRENANTE, TIPO DE ROSCA WHITWORTH, DIAMETRO 1/2" (12,7MM), PASO 12 HILOS, NORMA CONSTRUCTIVA DIN 985, TRATAMIENTO SUPERFICIAL CINCADO</t>
  </si>
  <si>
    <t>TORNILLO PARA AJUSTE, TIPO DE CABEZA ALLEN, TIPO DE ROSCA METRICA, DIAMETRO NOMINAL 12MM, PASO 1,75MM, LONGITUD 45MM, MATERIAL ACERO, NORMA DEL MATERIAL GRADO 10.9, TRATAMIENTO SUPERFICIAL INOXIDABLE, DIN 912 MARCAS/FABRICANTES: GB T70.1-2000</t>
  </si>
  <si>
    <t>TUERCA, TIPO DE TUERCA HEXAGONAL AUTOFRENANTE, TIPO DE ROSCA NF, DIAMETRO 7/16", PASO 20 HILOS, MATERIAL ACERO, NORMA DEL MATERIAL GRADO 8, NORMA CONSTRUCTIVA DIN 982, TRATAMIENTO SUPERFICIAL CINCADO</t>
  </si>
  <si>
    <t>TUERCA, TIPO DE TUERCA HEXAGONAL, TIPO DE ROSCA METRICA MA, DIAMETRO 30MM, PASO 1,5MM, MATERIAL ACERO, NORMA DEL MATERIAL GRADO 10, NORMA CONSTRUCTIVA ISO 898-1, DIN 980</t>
  </si>
  <si>
    <t>TUERCA HEXAGONAL ROSCA MA DE ACERO M12 PASO 1.5 MM DIN -934 GR5 CINCADO PASIVO //01/11/2016 - SE AGREGO DIN -934 GR5 CINCADO PASIVO//</t>
  </si>
  <si>
    <t>TUERCA, TIPO DE TUERCA HEXAGONAL, TIPO DE ROSCA METRICA MA, DIAMETRO 12MM, PASO 1,75MM, MATERIAL ACERO, NORMA DEL MATERIAL GRADO 8, NORMA CONSTRUCTIVA DIN 934, ISO 4032, TRATAMIENTO SUPERFICIAL DACROMET</t>
  </si>
  <si>
    <t>TUERCA HEXAGONAL ROSCA MA DE ACERO INOXIDABLE M6 PASO 1 MM DIN 985 AUTOFRENANTE</t>
  </si>
  <si>
    <t>TUERCA HEXAGONAL ROSCA MA DE ACERO INOXIDABLE M8 PASO 1,25 MM GRADO A2-70 DIN 439</t>
  </si>
  <si>
    <t>TUERCA, TIPO DE TUERCA HEXAGONAL, TIPO DE ROSCA METRICA, DIAMETRO 8MM, PASO 1,25MM, NORMA DEL MATERIAL AISI 304, NORMA CONSTRUCTIVA DIN 934</t>
  </si>
  <si>
    <t>TUERCA HEXAGONAL ROSCA MA DE ACERO CINCADA M6 PASO 1 MM DIN 934</t>
  </si>
  <si>
    <t>TUERCA HEXAGONAL ROSCA MA DE ACERO CINCADA M6 PASO 1 MM DIN 985 AUTOFRENANTE</t>
  </si>
  <si>
    <t>TUERCA HEXAGONAL ROSCA MA IZQUIERDO DE ACERO CINCADO M30X1,5 MM ALMENADA CLASE 10 DIN 935</t>
  </si>
  <si>
    <t>TUERCA HEXAGONAL ROSCA MA DERECHA DE ACERO CINCADO M30X1,5 MM ALMENADA CLASE 10 DIN 935</t>
  </si>
  <si>
    <t>TUERCA CAPERUZA CIEGA ROSCA DE ACERO CLASE 8 - M16 X 2 DIN 1578 TUERCA CAPERUZA CIEGA ROSCA DE ACERO CLASE 8. M16X2 DIN 1578</t>
  </si>
  <si>
    <t>TUERCA HEXAGONAL ROSCA MA DE ACERO INOXIDABLE M16 PASO 2 MM GRADO A4-80 DIN 985 AUTOFRENANTE</t>
  </si>
  <si>
    <t>TUERCA HEXAGONAL ROSCA MA DE ACERO  M16 PASO 2 MM GRADO 10 DIN 985 AUTOFRENANTE</t>
  </si>
  <si>
    <t>TUERCA HEXAGONAL ROSCA MB DE ACERO M42 PASO 1,5 MM DIN 935 ALTO 44,3 MM ALMENADA</t>
  </si>
  <si>
    <t>TUERCA HEXAGONAL ROSCA MB DE ACERO M42 PASO 3 MM ALMENADA BAJA DIN 937</t>
  </si>
  <si>
    <t>TUERCA, TIPO DE TUERCA HEXAGONAL AUTOFRENANTE, TIPO DE ROSCA METRICA MA, DIAMETRO 8MM, PASO 1,25MM, MATERIAL ACERO MARCAS/FABRICANTES: GB/T6184-2000</t>
  </si>
  <si>
    <t>CONTRATUERCA, TIPO DE ROSCA BSC, DIAMETRO 3/4", MATERIAL ACERO, CINCADO</t>
  </si>
  <si>
    <t>CONTRATUERCA, DIAMETRO 3/4", MATERIAL ALUMINIO Y SILICIO</t>
  </si>
  <si>
    <t>TORNILLO PARA AJUSTE, TIPO DE CABEZA AVELLANADA PHILLIPS, DIAMETRO NOMINAL 6MM, DE CABEZA 12MM, PASO 2,60MM, LONGITUD 40MM, MATERIAL ACERO, PUNTA AGUJA, TIPO DE TORNILLO: FIX , USO: FIJACION DE PERFILES A MAMPOSTERIA MEDIANTE TARUGOS</t>
  </si>
  <si>
    <t>ALEMITE, TIPO RECTO, DIAMETRO 6MM, CONEXION M6X1MM, MATERIAL ACERO INOXIDABLE, NORMA DEL MATERIAL AISI 304, NORMA CONSTRUCTIVA DIN 71412 FORMA A, PARA PANTOGRAFO CCEE CSR., EQUIPO: EMU CSR LGR</t>
  </si>
  <si>
    <t>TARUGO, DIAMETRO 6MM, MATERIAL NYLON</t>
  </si>
  <si>
    <t>ARANDELA, TIPO PLANA REDONDA, DIAMETRO EXTERIOR 175MM, DIAMETRO INTERIOR 35MM, ESPESOR 1MM, MATERIAL ACERO AL CARBONO, NORMA DEL MATERIAL SAE 1020, TRATAMIENTO SUPERFICIAL CINCADO, NORMA CONSTRUCTIVA DIN 125-A, DE SUPLEMENTO DE LOS COLGADORES DE LA TIMONERIA DE FRENO MARCAS/FABRICANTES: M35, EQUIPO: BOGIE DE LOCOMOTORA GENERAL MOTORS</t>
  </si>
  <si>
    <t>ARANDELA, TIPO PLANA REDONDA, DIAMETRO INTERIOR 7/16", MATERIAL ACERO, NORMA CONSTRUCTIVA DIN 125</t>
  </si>
  <si>
    <t>ARANDELA, TIPO PLANA REDONDA, DIAMETRO EXTERIOR 22MM, DIAMETRO INTERIOR 12,7MM, ESPESOR 2MM, MATERIAL COBRE, TRATAMIENTO SUPERFICIAL CINCADO, NORMA CONSTRUCTIVA DIN 125-A, 1/2"</t>
  </si>
  <si>
    <t>ARANDELA, TIPO PLANA REDONDA, DIAMETRO INTERIOR M8, MATERIAL ACERO INOXIDABLE, NORMA DEL MATERIAL A4 ISO 7089, NORMA CONSTRUCTIVA DIN 125</t>
  </si>
  <si>
    <t>ARANDELA, TIPO PLANA REDONDA, DIAMETRO INTERIOR M24, MATERIAL ACERO, TRATAMIENTO SUPERFICIAL DACROMET, NORMA CONSTRUCTIVA DIN 125</t>
  </si>
  <si>
    <t>ARANDELA, TIPO PLANA, DIAMETRO EXTERIOR 3/8", ESPESOR 1MM, MATERIAL BRONCE, NORMA CONSTRUCTIVA DIN 125</t>
  </si>
  <si>
    <t>ARANDELA, TIPO PLANA, DIAMETRO EXTERIOR 65MM, DIAMETRO INTERIOR 45MM, ESPESOR 1MM, MATERIAL ACERO, TRATAMIENTO SUPERFICIAL CINCADO, NORMA CONSTRUCTIVA DIN 125</t>
  </si>
  <si>
    <t>ARANDELA, TIPO PLANA, DIAMETRO EXTERIOR 55MM, DIAMETRO INTERIOR 36MM, ESPESOR 1MM, MATERIAL ACERO, TRATAMIENTO SUPERFICIAL CINCADO, NORMA CONSTRUCTIVA DIN 125</t>
  </si>
  <si>
    <t>ARANDELA, TIPO BISELADA, DIAMETRO INTERIOR M3, TRATAMIENTO SUPERFICIAL CINCADO, NORMA CONSTRUCTIVA DIN 9021, ALA ANCHA</t>
  </si>
  <si>
    <t>ARANDELA, TIPO BISELADA, DIAMETRO INTERIOR M14, TRATAMIENTO SUPERFICIAL CINCADO, NORMA CONSTRUCTIVA DIN 9021, ALA ANCHA</t>
  </si>
  <si>
    <t>ARANDELA, TIPO PLANA REDONDA, DIAMETRO INTERIOR 1/2", TRATAMIENTO SUPERFICIAL CINCADO, NORMA CONSTRUCTIVA DIN 125</t>
  </si>
  <si>
    <t>ARANDELA, TIPO PLANA REDONDA, DIAMETRO INTERIOR 7/16", TRATAMIENTO SUPERFICIAL CINCADO, NORMA CONSTRUCTIVA DIN 125</t>
  </si>
  <si>
    <t>ARANDELA, TIPO PLANA REDONDA, DIAMETRO EXTERIOR 45MM, DIAMETRO INTERIOR 25MM, ESPESOR 4MM, MATERIAL ACERO LAMINADO, NORMA DEL MATERIAL F24, IRAM-IAS U 500-503, TRATAMIENTO SUPERFICIAL CINCADO PASIVADO AMARILLO, NORMA CONSTRUCTIVA DIN 125, IRAM 5107, USO: TUERCA HEXAGONAL M22, ROSCA WHITWORTH 7/8", DESIGNACION IRAM: 22-E</t>
  </si>
  <si>
    <t>ARANDELA, TIPO PLANA REDONDA, DIAMETRO INTERIOR M20, TRATAMIENTO SUPERFICIAL CINCADO, NORMA CONSTRUCTIVA DIN 125</t>
  </si>
  <si>
    <t>ARANDELA DE SEGURIDAD, DIAMETRO INTERIOR M12, MATERIAL ACERO INOXIDABLE, NORMA CONSTRUCTIVA DIN 93, CON SOLAPA</t>
  </si>
  <si>
    <t>ARANDELA DE SEGURIDAD, MATERIAL ACERO INOXIDABLE, NORMA CONSTRUCTIVA DIN 93, CON SOLAPA. M33</t>
  </si>
  <si>
    <t>ARANDELA DE PRESION, TIPO/FORMA ELASTICA, DIAMETRO INTERIOR M16, 65MN GB/T93-1987 MARCAS/FABRICANTES: DACROMET</t>
  </si>
  <si>
    <t>ARANDELA DE PRESION, TIPO/FORMA ELASTICA, DIAMETRO INTERIOR M20, NORMA CONSTRUCTIVA DIN 127, 65 MN GB/T93-1987 MARCAS/FABRICANTES: DACROMET</t>
  </si>
  <si>
    <t>ARANDELA, TIPO PLANA REDONDA, DIAMETRO EXTERIOR 1.3/8", NORMA DEL MATERIAL 8.8, NORMA CONSTRUCTIVA DIN 125</t>
  </si>
  <si>
    <t>ARANDELA DE SEGURIDAD, DIAMETRO INTERIOR M10, MATERIAL ACERO, NORMA CONSTRUCTIVA DIN 463, DOBLE SOLAPA</t>
  </si>
  <si>
    <t>ARANDELA DE PRESION, TIPO/FORMA GROWER, DIAMETRO EXTERIOR 1.3/8", NORMA DEL MATERIAL 8.8, NORMA CONSTRUCTIVA DIN 7980</t>
  </si>
  <si>
    <t>ARANDELA DE PRESION, TIPO/FORMA GROWER, DIAMETRO INTERIOR 1.1/2", MATERIAL ACERO, NORMA DEL MATERIAL IRAM 5106</t>
  </si>
  <si>
    <t>ARANDELA DE PRESION, TIPO/FORMA GROWER, DIAMETRO INTERIOR M16, MATERIAL ACERO INOXIDABLE, NORMA DEL MATERIAL A2-80, NORMA CONSTRUCTIVA DIN 7980, PARA FIJACION TORNILLO T/FRANC</t>
  </si>
  <si>
    <t>ARANDELA DE PRESION, TIPO/FORMA GROWER, DIAMETRO INTERIOR M6, DIAMETRO EXTERIOR 11,8MM, NORMA DEL MATERIAL SAE 1020, NORMA CONSTRUCTIVA DIN 1, POSICION 28</t>
  </si>
  <si>
    <t>ARANDELA DE PRESION, TIPO/FORMA GROWER, DIAMETRO INTERIOR M12, MATERIAL ACERO, NORMA CONSTRUCTIVA DIN 127B</t>
  </si>
  <si>
    <t>ARANDELA DE PRESION, TIPO/FORMA GROWER, DIAMETRO INTERIOR M14, MATERIAL ACERO, NORMA CONSTRUCTIVA DIN 127B</t>
  </si>
  <si>
    <t>ARANDELA, TIPO PLANA REDONDA, DIAMETRO INTERIOR M12, TRATAMIENTO SUPERFICIAL CINCADO, NORMA CONSTRUCTIVA DIN 125-A</t>
  </si>
  <si>
    <t>ARANDELA DE PRESION, TIPO/FORMA GROWER, DIAMETRO INTERIOR 26MM, MATERIAL ACERO INOXIDABLE, NORMA CONSTRUCTIVA DIN 7980</t>
  </si>
  <si>
    <t>ARANDELA DE SEGURIDAD, DIAMETRO INTERIOR M10, MATERIAL ACERO INOXIDABLE, NORMA DEL MATERIAL GRADO A4, NORMA CONSTRUCTIVA DIN 128 A/VSKD (BRUNIDO EN UNA DE SUS CARAS)</t>
  </si>
  <si>
    <t>ARANDELA DE PRESION, TIPO/FORMA GROWER, DIAMETRO INTERIOR M3, MATERIAL ACERO INOXIDABLE, NORMA CONSTRUCTIVA DIN 7980</t>
  </si>
  <si>
    <t>ANILLO DE SEGURIDAD, TIPO ELASTICO, DIAMETRO EXTERIOR DE RANURA (A) 38MM, NORMA DIN 471, DE ACERO INOXIDABLE GRADO A2</t>
  </si>
  <si>
    <t>ANILLO DE SEGURIDAD, TIPO ELASTICO, DIAMETRO INTERNO (D3) 40MM, DIAMETRO EXTERIOR DE RANURA (A) 40MM, DIAMETRO INTERIOR DE RANURA (D5) 37,5MM, NORMA DIN 471, PARA EJE, EQUIPOS: MOTOR ELECTRICO ABB, COMPRESOR KNORR BREMSE SL22-80</t>
  </si>
  <si>
    <t>ANILLO DE SEGURIDAD, TIPO ELASTICO, DIAMETRO EXTERIOR DE RANURA (A) 10MM, NORMA DIN 471, DE ACERO INOXIDABLE GRADO A2</t>
  </si>
  <si>
    <t>ANILLO DE SEGURIDAD, TIPO ELASTICO, DIAMETRO EXTERIOR DE RANURA (A) 75MM, NORMA DIN 472</t>
  </si>
  <si>
    <t>ARANDELA, TIPO PLANA BISELADA, DIAMETRO INTERIOR M12, NORMA DEL MATERIAL SAE 1020, TRATAMIENTO SUPERFICIAL CINCADO, NORMA CONSTRUCTIVA DIN 125</t>
  </si>
  <si>
    <t>ARANDELA DE PRESION, TIPO/FORMA ESTRELLA DENTADO EXTERIOR, DIAMETRO INTERIOR M8, NORMA CONSTRUCTIVA DIN 6798-A</t>
  </si>
  <si>
    <t>ARANDELA DE PRESION, TIPO/FORMA ESTRELLA DENTADO EXTERIOR, DIAMETRO INTERIOR M10, NORMA CONSTRUCTIVA DIN 6798-A</t>
  </si>
  <si>
    <t>ARANDELA, TIPO DE FIJACION DE MASA, DIAMETRO EXTERIOR 104MM, DIAMETRO INTERIOR 75MM, ESPESOR 1,5MM, MATERIAL ACERO, MB15. MEDIDA DEL CHANFLE: 90MM. ANCHO DEL DIENTE INTERNO: 8MM. ANCHO DEL DIENTE EXTERNO: 8MM</t>
  </si>
  <si>
    <t>ARANDELA, TIPO PLANA REDONDA, DIAMETRO INTERIOR M5, MATERIAL ACERO INOXIDABLE, NORMA DEL MATERIAL GRADO A4 AISI 316, NORMA CONSTRUCTIVA DIN 125</t>
  </si>
  <si>
    <t>TORNILLO PARA AJUSTE, TIPO DE CABEZA HEXAGONAL, TIPO DE ROSCA UNF, DIAMETRO NOMINAL 3/8", PASO 24 HILOS, LONGITUD 89MM, MATERIAL ACERO, NORMA DEL MATERIAL GRADO 8.8, NORMA CONSTRUCTIVA DIN 931, TRATAMIENTO SUPERFICIAL CINCADO</t>
  </si>
  <si>
    <t>TORNILLO PARA AJUSTE, TIPO DE CABEZA HEXAGONAL, TIPO DE ROSCA UNF, DIAMETRO NOMINAL 1.1/2", PASO 12 HILOS, LONGITUD 116MM, MATERIAL ACERO, NORMA CONSTRUCTIVA DIN 933, TRATAMIENTO SUPERFICIAL CINCADO</t>
  </si>
  <si>
    <t>TORNILLO PARA AJUSTE, TIPO DE CABEZA HEXAGONAL, TIPO DE ROSCA UNC, DIAMETRO NOMINAL 1/4", PASO 20 HILOS, LONGITUD 12,7MM, MATERIAL ACERO, NORMA DEL MATERIAL GRADO 8.8, NORMA CONSTRUCTIVA DIN 931</t>
  </si>
  <si>
    <t>TORNILLO PARA AJUSTE, TIPO DE CABEZA HEXAGONAL, TIPO DE ROSCA UNC, DIAMETRO NOMINAL 1.1/2", PASO 6 HILOS, LONGITUD 107,9MM, MATERIAL ACERO, NORMA DEL MATERIAL GRADO 8, NORMA CONSTRUCTIVA DIN 931, TRATAMIENTO SUPERFICIAL CINCADO</t>
  </si>
  <si>
    <t>TORNILLO PARA AJUSTE, TIPO DE CABEZA REDONDA RANURADA, TIPO DE ROSCA WHITWORTH, DIAMETRO NOMINAL 5/32", PASO 32 HILOS, LONGITUD 38,1MM, MATERIAL ACERO, NORMA CONSTRUCTIVA DIN 9056, TRATAMIENTO SUPERFICIAL CINCADO</t>
  </si>
  <si>
    <t>TORNILLO PARA AJUSTE, TIPO DE CABEZA HEXAGONAL, TIPO DE ROSCA METRICA MB, DIAMETRO NOMINAL 10MM, PASO 1,25MM, LONGITUD 40MM, MATERIAL ACERO, NORMA DEL MATERIAL GRADO 8.8, NORMA CONSTRUCTIVA DIN 931</t>
  </si>
  <si>
    <t>TORNILLO PARA AJUSTE, TIPO DE CABEZA HEXAGONAL, TIPO DE ROSCA METRICA MB, DIAMETRO NOMINAL 14MM, PASO 1,5MM, LONGITUD 160MM, MATERIAL ACERO, NORMA DEL MATERIAL GRADO 8.8, NORMA CONSTRUCTIVA DIN 931</t>
  </si>
  <si>
    <t>TORNILLO PARA AJUSTE, TIPO DE CABEZA HEXAGONAL, TIPO DE ROSCA METRICA MA, DIAMETRO NOMINAL 16MM, PASO 2MM, LONGITUD 70MM, MATERIAL ACERO, NORMA DEL MATERIAL GRADO 10.9, NORMA CONSTRUCTIVA DIN 912</t>
  </si>
  <si>
    <t>TORNILLO PARA AJUSTE, TIPO DE CABEZA HEXAGONAL, TIPO DE ROSCA METRICA MA, DIAMETRO NOMINAL 8MM, PASO 1,25MM, LONGITUD 65MM, MATERIAL ACERO, NORMA DEL MATERIAL GRADO 8.8, NORMA CONSTRUCTIVA DIN 933</t>
  </si>
  <si>
    <t>TORNILLO PARA AJUSTE, TIPO DE CABEZA HEXAGONAL CON AGUJERO AUTOBLOQUEANTE, TIPO DE ROSCA METRICA MA, DIAMETRO NOMINAL 20MM, PASO 2,5MM, LONGITUD 100MM, MATERIAL ACERO, NORMA DEL MATERIAL GRADO 8.8, NORMA CONSTRUCTIVA DIN 931, TRATAMIENTO SUPERFICIAL DACROMET MARCAS/FABRICANTES: 31672200024</t>
  </si>
  <si>
    <t>TORNILLO PARA AJUSTE, TIPO DE CABEZA HEXAGONAL, TIPO DE ROSCA METRICA MA, DIAMETRO NOMINAL 12MM, PASO 1,75MM, LONGITUD 170MM, MATERIAL ACERO, NORMA DEL MATERIAL GRADO 8.8, NORMA CONSTRUCTIVA ISO 4017, DIN 933, TRATAMIENTO SUPERFICIAL DACROMET</t>
  </si>
  <si>
    <t>TORNILLO PARA AJUSTE, TIPO DE CABEZA HEXAGONAL, TIPO DE ROSCA METRICA MA, DIAMETRO NOMINAL 8MM, PASO 1,25MM, LONGITUD 55MM, MATERIAL ACERO, NORMA DEL MATERIAL GRADO 8.8, NORMA CONSTRUCTIVA DIN 933</t>
  </si>
  <si>
    <t>TORNILLO PARA AJUSTE, TIPO DE CABEZA HEXAGONAL, TIPO DE ROSCA METRICA MA, DIAMETRO NOMINAL 10MM, PASO 1,5MM, LONGITUD 100MM, MATERIAL ACERO, NORMA DEL MATERIAL GRADO 8.8, NORMA CONSTRUCTIVA DIN 931, TRATAMIENTO SUPERFICIAL CINCADO, BULON CABEZA HEXAGONAL ROSCA MA DE ACERO M10 X 100 MM PASO 1,5 MM GRADO 8.8 DIN 931</t>
  </si>
  <si>
    <t>TORNILLO PARA AJUSTE, TIPO DE CABEZA HEXAGONAL, TIPO DE ROSCA METRICA MA, DIAMETRO NOMINAL 10MM, PASO 1,5MM, LONGITUD 70MM, MATERIAL ACERO, NORMA DEL MATERIAL GRADO 8.8, NORMA CONSTRUCTIVA DIN 931</t>
  </si>
  <si>
    <t>TORNILLO PARA AJUSTE, TIPO DE CABEZA HEXAGONAL, TIPO DE ROSCA METRICA MA, DIAMETRO NOMINAL 12MM, PASO 1,75MM, LONGITUD 40MM, MATERIAL ACERO, NORMA DEL MATERIAL GRADO 8.8, NORMA CONSTRUCTIVA DIN 931</t>
  </si>
  <si>
    <t>TORNILLO PARA AJUSTE, TIPO DE CABEZA HEXAGONAL, TIPO DE ROSCA METRICA MA, DIAMETRO NOMINAL 14MM, PASO 2MM, LONGITUD 60MM, MATERIAL ACERO, NORMA DEL MATERIAL GRADO 10.9, NORMA CONSTRUCTIVA DIN 933</t>
  </si>
  <si>
    <t>TORNILLO PARA AJUSTE, TIPO DE CABEZA HEXAGONAL, TIPO DE ROSCA METRICA MA, DIAMETRO NOMINAL 16MM, PASO 2MM, LONGITUD 35MM, MATERIAL ACERO, NORMA DEL MATERIAL GRADO 8.8, NORMA CONSTRUCTIVA DIN 933, TRATAMIENTO SUPERFICIAL CINCADO, BULON CABEZA HEXAGONAL ROSCA MA DE ACERO M16 X 35 MM PASO 2 MM GRADO 8.8 DIN 933</t>
  </si>
  <si>
    <t>TORNILLO ESPECIFICO, TIPO DE CABEZA HEXAGONAL, TIPO DE ROSCA METRICA MA, DIAMETRO NOMINAL 14MM, PASO 2MM, LONGITUD 50MM, MATERIAL ACERO, NORMA DEL MATERIAL GRADO 8.8, NORMA CONSTRUCTIVA ISO 4017, DIN 933, TRATAMIENTO SUPERFICIAL DACROMET MARCAS/FABRICANTES: GB/T32.1-1988</t>
  </si>
  <si>
    <t>TORNILLO PARA AJUSTE, TIPO DE CABEZA HEXAGONAL, TIPO DE ROSCA METRICA MA, DIAMETRO NOMINAL 6MM, PASO 1MM, LONGITUD 20MM, MATERIAL ACERO, NORMA DEL MATERIAL GRADO 8.8, NORMA CONSTRUCTIVA DIN 931, TRATAMIENTO SUPERFICIAL CINCADO, BULON CABEZA HEXAGONAL ROSCA MA DE ACERO M6 X 20 MM PASO 1 MM GRADO 8.8 DIN 931</t>
  </si>
  <si>
    <t>TORNILLO PARA AJUSTE, TIPO DE CABEZA HEXAGONAL, TIPO DE ROSCA METRICA MA, DIAMETRO NOMINAL 8MM, PASO 1,25MM, LONGITUD 100MM, MATERIAL ACERO, NORMA DEL MATERIAL GRADO 8.8, NORMA CONSTRUCTIVA DIN 931</t>
  </si>
  <si>
    <t>TORNILLO PARA AJUSTE, TIPO DE CABEZA HEXAGONAL, TIPO DE ROSCA METRICA MA, DIAMETRO NOMINAL 8MM, PASO 1.25MM, LONGITUD 25MM, MATERIAL ACERO, NORMA DEL MATERIAL GRADO 8.8, NORMA CONSTRUCTIVA DIN 931, TRATAMIENTO SUPERFICIAL CINCADO/CADMIADO</t>
  </si>
  <si>
    <t>TORNILLO PARA AJUSTE, TIPO DE CABEZA HEXAGONAL, TIPO DE ROSCA METRICA MA, DIAMETRO NOMINAL 16MM, PASO 2MM, LONGITUD 130MM, MATERIAL ACERO, NORMA DEL MATERIAL GRADO 8.8 SEGUN IRAM 5214/ISO 898-1, NORMA CONSTRUCTIVA DIN 931, ISO 4014, LONGITUD ROSCADA PARCIAL 44MM, TRATAMIENTO SUPERFICIAL GEOMET 500 GRADO B</t>
  </si>
  <si>
    <t>TORNILLO PARA AJUSTE, TIPO DE CABEZA HEXAGONAL, TIPO DE ROSCA METRICA MA, DIAMETRO NOMINAL 16MM, PASO 2MM, LONGITUD 150MM, MATERIAL ACERO, NORMA DEL MATERIAL GRADO 8.8, NORMA CONSTRUCTIVA DIN 912</t>
  </si>
  <si>
    <t>TORNILLO PARA AJUSTE, TIPO DE CABEZA HEXAGONAL AUTOFRENANTE, TIPO DE ROSCA METRICA MA, DIAMETRO NOMINAL 16MM, PASO 2MM, LONGITUD 40MM, MATERIAL ACERO, NORMA DEL MATERIAL GRADO 8.8, NORMA CONSTRUCTIVA DIN 931, AUTOBLOQUEANTE EN LA CABEZA</t>
  </si>
  <si>
    <t>TORNILLO PARA AJUSTE, TIPO DE CABEZA HEXAGONAL, TIPO DE ROSCA METRICA MA, DIAMETRO NOMINAL 6MM, PASO 1MM, LONGITUD 20MM, MATERIAL ACERO, TRATAMIENTO SUPERFICIAL CINCADO</t>
  </si>
  <si>
    <t>TORNILLO PARA AJUSTE, TIPO DE CABEZA HEXAGONAL, TIPO DE ROSCA METRICA MA, DIAMETRO NOMINAL 12MM, PASO 1,75MM, LONGITUD 90MM, MATERIAL ACERO, NORMA DEL MATERIAL GRADO 8.8, NORMA CONSTRUCTIVA DIN, TRATAMIENTO SUPERFICIAL CINCADO</t>
  </si>
  <si>
    <t>TORNILLO PARA AJUSTE, TIPO DE CABEZA HEXAGONAL, TIPO DE ROSCA METRICA MA, DIAMETRO NOMINAL 5MM, PASO 0,80MM, LONGITUD 20MM, MATERIAL ACERO INOXIDABLE, NORMA CONSTRUCTIVA DIN 933</t>
  </si>
  <si>
    <t>TORNILLO PARA AJUSTE, TIPO DE CABEZA HEXAGONAL, TIPO DE ROSCA METRICA MA, DIAMETRO NOMINAL 8MM, PASO 1,25MM, LONGITUD 65MM, MATERIAL ACERO INOXIDABLE, NORMA DEL MATERIAL GRADO A4-80, NORMA CONSTRUCTIVA DIN 912</t>
  </si>
  <si>
    <t>TORNILLO PARA AJUSTE, TIPO DE CABEZA HEXAGONAL, TIPO DE ROSCA METRICA MA, DIAMETRO NOMINAL 5MM, PASO 0,8MM, LONGITUD 10MM, MATERIAL ACERO INOXIDABLE, NORMA CONSTRUCTIVA DIN 933</t>
  </si>
  <si>
    <t>TORNILLO PARA AJUSTE, TIPO DE CABEZA HEXAGONAL, TIPO DE ROSCA METRICA MA, DIAMETRO NOMINAL 10MM, PASO 1,5MM, LONGITUD 20MM, MATERIAL ACERO INOXIDABLE, NORMA DEL MATERIAL GRADO A4-80, NORMA CONSTRUCTIVA DIN 933</t>
  </si>
  <si>
    <t>TORNILLO PARA AJUSTE, TIPO DE CABEZA HEXAGONAL, TIPO DE ROSCA METRICA MA, DIAMETRO NOMINAL 12MM, PASO 1,75MM, LONGITUD 30MM, MATERIAL ACERO INOXIDABLE, NORMA DEL MATERIAL GRADO A4-80, NORMA CONSTRUCTIVA DIN 933</t>
  </si>
  <si>
    <t>TORNILLO PARA AJUSTE, TIPO DE CABEZA HEXAGONAL, TIPO DE ROSCA METRICA MA, DIAMETRO NOMINAL 10MM, PASO 1,5MM, LONGITUD 60MM, MATERIAL ACERO INOXIDABLE, NORMA DEL MATERIAL GRADO A4-80, NORMA CONSTRUCTIVA DIN 931</t>
  </si>
  <si>
    <t>TORNILLO PARA AJUSTE, TIPO DE CABEZA HEXAGONAL, TIPO DE ROSCA METRICA MA, DIAMETRO NOMINAL 6MM, PASO 1MM, LONGITUD 50MM, MATERIAL ACERO, NORMA DEL MATERIAL GRADO 8.8, TRATAMIENTO SUPERFICIAL CINCADO, BULON CABEZA HEXAGONAL ROSCA MA DE ACERO M6 X 50 MM PASO 1 MM GRADO 8.8</t>
  </si>
  <si>
    <t>TORNILLO PARA AJUSTE, TIPO DE CABEZA HEXAGONAL, TIPO DE ROSCA METRICA MA, DIAMETRO NOMINAL 6MM, PASO 1MM, LONGITUD 25MM, MATERIAL ACERO, NORMA DEL MATERIAL GRADO 8.8, NORMA CONSTRUCTIVA DIN 933, TRATAMIENTO SUPERFICIAL CINCADO, BULON CABEZA HEXAGONAL ROSCA MA DE ACERO M6 X 25 MM PASO 1 MM GRADO 8.8 DIN 933</t>
  </si>
  <si>
    <t>TORNILLO PARA AJUSTE, TIPO DE CABEZA HEXAGONAL, TIPO DE ROSCA METRICA MA, DIAMETRO NOMINAL 6MM, PASO 1MM, LONGITUD 16MM, MATERIAL ACERO INOXIDABLE, NORMA DEL MATERIAL GRADO A4-80, NORMA CONSTRUCTIVA DIN 933</t>
  </si>
  <si>
    <t>TORNILLO PARA AJUSTE, TIPO DE CABEZA HEXAGONAL, TIPO DE ROSCA METRICA MA, DIAMETRO NOMINAL 6MM, PASO 1MM, LONGITUD 14MM, MATERIAL ACERO INOXIDABLE, NORMA DEL MATERIAL GRADO A4-80, NORMA CONSTRUCTIVA DIN 912</t>
  </si>
  <si>
    <t>TORNILLO PARA AJUSTE, TIPO DE CABEZA CILINDRICA ALLEN, TIPO DE ROSCA METRICA MA, DIAMETRO NOMINAL 18MM, PASO 1,5MM, LONGITUD 98MM, MATERIAL ACERO, NORMA DEL MATERIAL GRADO 10.9, NORMA CONSTRUCTIVA DIN 912, LONGITUD ROSCADA 50MM, TRATAMIENTO SUPERFICIAL PAVONADO</t>
  </si>
  <si>
    <t>TORNILLO PARA AJUSTE, TIPO DE CABEZA HEXAGONAL, TIPO DE ROSCA WHITWORTH, DIAMETRO NOMINAL 1/4", PASO 20 HILOS, LONGITUD 50,8MM, MATERIAL ACERO, NORMA DEL MATERIAL GRADO 8.8, TRATAMIENTO SUPERFICIAL CINCADO, BULON CABEZA HEXAGONAL ROSCA W DE ACERO 1/4" X 50,8 MM 20 HILOS GRADO 8.8</t>
  </si>
  <si>
    <t>TORNILLO PARA AJUSTE, TIPO DE CABEZA HEXAGONAL, TIPO DE ROSCA WHITWORTH, DIAMETRO NOMINAL 1/2", PASO 12 HILOS, LONGITUD 50,8MM, MATERIAL ACERO, NORMA DEL MATERIAL GRADO 8.8, TRATAMIENTO SUPERFICIAL CINCADO, BULON CABEZA HEXAGONAL ROSCA W DE ACERO 1/2" X 50,8 MM 12 HILOS GRADO 8.8</t>
  </si>
  <si>
    <t>TORNILLO PARA AJUSTE, TIPO DE CABEZA HEXAGONAL, TIPO DE ROSCA WHITWORTH, DIAMETRO NOMINAL 1/2", PASO 12 HILOS, LONGITUD 63,5MM, MATERIAL ACERO, NORMA DEL MATERIAL GRADO 8.8, TRATAMIENTO SUPERFICIAL CINCADO, BULON CABEZA HEXAGONAL ROSCA W DE ACERO 1/2" X 63,5 MM 12 HILOS GRADO 8.8</t>
  </si>
  <si>
    <t>TORNILLO PARA AJUSTE, TIPO DE CABEZA HEXAGONAL, TIPO DE ROSCA WHITWORTH, DIAMETRO NOMINAL 1/2", PASO 12 HILOS, LONGITUD 38,1MM, MATERIAL ACERO, NORMA DEL MATERIAL GRADO 5, NORMA CONSTRUCTIVA DIN 933, TRATAMIENTO SUPERFICIAL CINCADO, BULON CABEZA HEXAGONAL ROSCA W DE ACERO 1/2" X 38,1 MM 12 HILOS GRADO 5 DIN 933</t>
  </si>
  <si>
    <t>TORNILLO PARA AJUSTE, TIPO DE CABEZA HEXAGONAL, TIPO DE ROSCA WHITWORTH, DIAMETRO NOMINAL 1/4", PASO 20 HILOS, LONGITUD 38,1MM, MATERIAL ACERO, NORMA DEL MATERIAL GRADO 5, TRATAMIENTO SUPERFICIAL CINCADO, BULON CABEZA HEXAGONAL ROSCA W DE ACERO 1/4" X 38,1 MM 20 HILOS GRADO 5</t>
  </si>
  <si>
    <t>TORNILLO PARA AJUSTE, TIPO DE CABEZA HEXAGONAL, TIPO DE ROSCA WHITWORTH, DIAMETRO NOMINAL 3/4", PASO 10 HILOS, LONGITUD 127MM, MATERIAL ACERO, NORMA DEL MATERIAL GRADO 8.8, TRATAMIENTO SUPERFICIAL CADMIADO, BULON CABEZA HEXAGONAL ROSCA W DE ACERO CADMIADO 3/4" X 127 MM 10 HILOS GRADO 8.8</t>
  </si>
  <si>
    <t>TORNILLO PARA AJUSTE, TIPO DE CABEZA HEXAGONAL, TIPO DE ROSCA WHITWORTH, DIAMETRO NOMINAL 3/8", PASO 16 HILOS, LONGITUD 50,8MM, MATERIAL ACERO, NORMA DEL MATERIAL GRADO 5</t>
  </si>
  <si>
    <t>TORNILLO PARA AJUSTE, TIPO DE CABEZA HEXAGONAL, TIPO DE ROSCA WHITWORTH, DIAMETRO NOMINAL 3/8", PASO 16 HILOS, LONGITUD 88,9MM, MATERIAL ACERO, NORMA DEL MATERIAL GRADO 5, TRATAMIENTO SUPERFICIAL CINCADO, BULON CABEZA HEXAGONAL ROSCA W DE ACERO 3/8" X 88,9 MM 16 HILOS GRADO 5</t>
  </si>
  <si>
    <t>TORNILLO PARA AJUSTE, TIPO DE CABEZA HEXAGONAL, TIPO DE ROSCA WHITWORTH, DIAMETRO NOMINAL 5/16", PASO 18 HILOS, LONGITUD 50,8MM, MATERIAL ACERO, NORMA DEL MATERIAL GRADO 5, TRATAMIENTO SUPERFICIAL CINCADO, BULON CABEZA HEXAGONAL ROSCA W DE ACERO 5/16" X 50,8 MM 18 HILOS GRADO 5</t>
  </si>
  <si>
    <t>TORNILLO PARA AJUSTE, TIPO DE CABEZA HEXAGONAL, TIPO DE ROSCA WHITWORTH, DIAMETRO NOMINAL 1", PASO 8 HILOS, LONGITUD 114,3MM, MATERIAL ACERO, LONGITUD ROSCADA 57,2MM, TRATAMIENTO SUPERFICIAL CINCADO</t>
  </si>
  <si>
    <t>TORNILLO PARA AJUSTE, TIPO DE CABEZA HEXAGONAL, TIPO DE ROSCA WHITWORTH, DIAMETRO NOMINAL 1", PASO 8 HILOS, LONGITUD 111,1MM, MATERIAL ACERO, LONGITUD ROSCADA 57,2MM, TRATAMIENTO SUPERFICIAL CINCADO</t>
  </si>
  <si>
    <t>TORNILLO PARA AJUSTE, TIPO DE CABEZA HEXAGONAL, TIPO DE ROSCA WHITWORTH, DIAMETRO NOMINAL 1.1/8", PASO 7 HILOS, LONGITUD 209,6MM, MATERIAL ACERO, NORMA CONSTRUCTIVA DIN 931, LONGITUD ROSCADA 50,8MM, TRATAMIENTO SUPERFICIAL CINCADO</t>
  </si>
  <si>
    <t>TORNILLO PARA AJUSTE, TIPO DE CABEZA HEXAGONAL, TIPO DE ROSCA WHITWORTH, DIAMETRO NOMINAL 3/16", PASO 24 HILOS, LONGITUD 76,2MM, MATERIAL ACERO, NORMA DEL MATERIAL GRADO 5, NORMA CONSTRUCTIVA DIN 933, TRATAMIENTO SUPERFICIAL CINCADO</t>
  </si>
  <si>
    <t>TORNILLO PARA AJUSTE, TIPO DE CABEZA HEXAGONAL, TIPO DE ROSCA WHITWORTH, DIAMETRO NOMINAL 1.3/8", PASO 8 HILOS, LONGITUD 196,9MM, MATERIAL ACERO, NORMA CONSTRUCTIVA DIN 931, TRATAMIENTO SUPERFICIAL CINCADO</t>
  </si>
  <si>
    <t>TORNILLO PARA AJUSTE, TIPO DE CABEZA HEXAGONAL, TIPO DE ROSCA WHITWORTH, DIAMETRO NOMINAL 5/8", PASO 11 HILOS, LONGITUD 19,05MM, MATERIAL ACERO, NORMA DEL MATERIAL GRADO 8.8, NORMA CONSTRUCTIVA DIN 933, TRATAMIENTO SUPERFICIAL CINCADO</t>
  </si>
  <si>
    <t>TORNILLO PARA AJUSTE, TIPO DE CABEZA HEXAGONAL, TIPO DE ROSCA WHITWORTH, DIAMETRO NOMINAL 7/8", PASO 9 HILOS, LONGITUD 25,4MM, MATERIAL ACERO, NORMA DEL MATERIAL GRADO 8.8, NORMA CONSTRUCTIVA DIN 933, TRATAMIENTO SUPERFICIAL CINCADO</t>
  </si>
  <si>
    <t>TORNILLO PARA AJUSTE, TIPO DE CABEZA HEXAGONAL, TIPO DE ROSCA WHITWORTH, DIAMETRO NOMINAL 7/8", PASO 9 HILOS, LONGITUD 76,2MM, MATERIAL ACERO, NORMA DEL MATERIAL GRADO 8.8, NORMA CONSTRUCTIVA DIN 933, TRATAMIENTO SUPERFICIAL CINCADO, BULON CABEZA HEXAGONAL ROSCA W DE ACERO CINCADO 7/8" X 76,2 MM 9 HILOS GRADO 8.8 DIN 933</t>
  </si>
  <si>
    <t>TORNILLO PARA AJUSTE, TIPO DE CABEZA HEXAGONAL, TIPO DE ROSCA WHITWORTH, DIAMETRO NOMINAL 3/8", PASO 16 HILOS, LONGITUD 127MM, MATERIAL ACERO, NORMA DEL MATERIAL GRADO 8.8, TRATAMIENTO SUPERFICIAL CADMIADO, BULON CABEZA HEXAGONAL ROSCA W DE ACERO CADMIADO 3/8" X 127 MM 16 HILOS</t>
  </si>
  <si>
    <t>TORNILLO PARA AJUSTE, TIPO DE CABEZA HEXAGONAL, TIPO DE ROSCA WHITWORTH, DIAMETRO NOMINAL 7/8", LONGITUD 38,1MM, MATERIAL ACERO, NORMA DEL MATERIAL GRADO 8.8</t>
  </si>
  <si>
    <t>TORNILLO PARA AJUSTE, TIPO DE CABEZA HEXAGONAL, TIPO DE ROSCA METRICA MA, DIAMETRO NOMINAL 8MM, PASO 1,25MM, LONGITUD 60MM, MATERIAL ACERO, NORMA DEL MATERIAL GRADO 8.8, NORMA CONSTRUCTIVA DIN 932, TRATAMIENTO SUPERFICIAL CINCADO, BULON CABEZA HEXAGONAL ROSCA MA DE ACERO CINCADO M8 X 60 MM PASO 1,25 MM GRADO 8,8 DIN 932</t>
  </si>
  <si>
    <t>TORNILLO PARA AJUSTE, TIPO DE CABEZA HEXAGONAL, TIPO DE ROSCA METRICA MA, DIAMETRO NOMINAL 10MM, PASO 1,5MM, LONGITUD 80MM, MATERIAL ACERO, NORMA DEL MATERIAL GRADO 8.8, TRATAMIENTO SUPERFICIAL CINCADO, BULON CABEZA HEXAGONAL ROSCA MA DE ACERO CINCADO M10 X 80 MM PASO 1,5 MM GRADO 8.8</t>
  </si>
  <si>
    <t>TORNILLO PARA AJUSTE, TIPO DE CABEZA HEXAGONAL, TIPO DE ROSCA METRICA MA, DIAMETRO NOMINAL 4MM, PASO 0,7MM, LONGITUD 14MM, MATERIAL ACERO, NORMA DEL MATERIAL GRADO 8.8, TRATAMIENTO SUPERFICIAL CINCADO, BULON CABEZA HEXAGONAL ROSCA MA DE ACERO CINCADO M4 X 14 MM PASO 0,7 MM</t>
  </si>
  <si>
    <t>TORNILLO PARA AJUSTE, TIPO DE CABEZA HEXAGONAL, TIPO DE ROSCA WHITWORTH, DIAMETRO NOMINAL 3/4", PASO 10 HILOS, LONGITUD 63,5MM, MATERIAL ACERO, NORMA DEL MATERIAL GRADO 8.8, TRATAMIENTO SUPERFICIAL CADMIADO, BULON CABEZA HEXAGONAL ROSCA W DE ACERO CADMIADO 3/4" X 63.5 MM 10 HILOS GRADO 8.8</t>
  </si>
  <si>
    <t>TORNILLO PARA AJUSTE, TIPO DE CABEZA HEXAGONAL, TIPO DE ROSCA METRICA MA, DIAMETRO NOMINAL 24MM, PASO 2MM, LONGITUD 180MM, MATERIAL ACERO, NORMA DEL MATERIAL GRADO 10.9, TRATAMIENTO SUPERFICIAL CINCADO AMARILLO</t>
  </si>
  <si>
    <t>TORNILLO PARA AJUSTE, TIPO DE CABEZA HEXAGONAL, TIPO DE ROSCA METRICA MA, DIAMETRO NOMINAL 30MM, PASO 3,5 HILOS, LONGITUD 80MM, MATERIAL ACERO, NORMA DEL MATERIAL GRADO 10.9 MARCAS/FABRICANTES: GB/T5783-2000</t>
  </si>
  <si>
    <t>TORNILLO PARA AJUSTE, TIPO DE CABEZA HEXAGONAL, TIPO DE ROSCA WHITWORTH, DIAMETRO NOMINAL 5/8", PASO 11 HILOS, LONGITUD 228,6MM, MATERIAL ACERO, NORMA DEL MATERIAL GRADO 8.8, TRATAMIENTO SUPERFICIAL CINCADO, BULON CABEZA HEXAGONAL ROSCA W DE ACERO 5/8" X 228,6 MM 11 HILOS GRADO 8.8</t>
  </si>
  <si>
    <t>TORNILLO PARA AJUSTE, TIPO DE CABEZA FRESADA ALLEN, TIPO DE ROSCA WHITWORTH, DIAMETRO NOMINAL 3/8", PASO 16 HILOS, LONGITUD 25,4MM, MATERIAL ACERO</t>
  </si>
  <si>
    <t>TORNILLO PARA AJUSTE, TIPO DE CABEZA REDONDA ALLEN, TIPO DE ROSCA METRICA MA, DIAMETRO NOMINAL 6MM, PASO 1MM, LONGITUD 25MM, MATERIAL ACERO INOXIDABLE, NORMA CONSTRUCTIVA ISO 4062</t>
  </si>
  <si>
    <t>TORNILLO PARA AJUSTE, TIPO DE CABEZA TANQUE PHILLIPS, TIPO DE ROSCA METRICA, DIAMETRO NOMINAL 4MM, PASO 0,7MM, LONGITUD 20MM, MATERIAL ACERO INOXIDABLE, NORMA DEL MATERIAL A2-70, TRATAMIENTO SUPERFICIAL SIN TRATAMIENTO</t>
  </si>
  <si>
    <t>TORNILLO PARA AJUSTE, TIPO DE CABEZA TANQUE PHILLIPS, TIPO DE ROSCA METRICA, DIAMETRO NOMINAL 5MM, PASO 0,8MM, LONGITUD 35MM, MATERIAL ACERO INOXIDABLE, NORMA DEL MATERIAL A2-70, TRATAMIENTO SUPERFICIAL SIN TRATAMIENTO</t>
  </si>
  <si>
    <t>TORNILLO PARA AJUSTE ; TIPO DE CABEZA FRESADA PHILLIPS; TIPO DE ROSCA METRICA; DIAMETRO NOMINAL 5MM; PASO 0,8MM; LONGITUD 35MM; MATERIAL ACERO INOXIDABLE; NORMA DEL MATERIAL AISI 304; NORMA CONSTRUCTIVA DIN 965; TRATAMIENTO SUPERFICIAL GRADO 8.8; LONGITUD ROSCADA COMPLETA</t>
  </si>
  <si>
    <t>TORNILLO PARA AJUSTE, TIPO DE CABEZA FRESADA PHILLIPS, TIPO DE ROSCA METRICA MA, DIAMETRO NOMINAL 8MM, PASO 1,25MM, LONGITUD 16MM, MATERIAL ACERO INOXIDABLE, NORMA DEL MATERIAL A2-70, TORNILLO CABEZA FRESADA PHILLIPS ROSCA MA DE ACERO INOXIDABLE M8 X 16 MM PASO 1,25 MM</t>
  </si>
  <si>
    <t>TORNILLO PARA AJUSTE, TIPO DE CABEZA TANQUE PHILLIPS, TIPO DE ROSCA METRICA, DIAMETRO NOMINAL 4MM, PASO 0,7MM, LONGITUD 10MM, MATERIAL ACERO INOXIDABLE, NORMA DEL MATERIAL A2-70, TRATAMIENTO SUPERFICIAL SIN TRATAMIENTO</t>
  </si>
  <si>
    <t>TORNILLO PARA AJUSTE, TIPO DE CABEZA HEXAGONAL RANURADA, TIPO DE ROSCA METRICA, DIAMETRO NOMINAL 8MM, PASO 1,25MM, LONGITUD 100MM, MATERIAL ACERO INOXIDABLE, LONGITUD ROSCADA 25MM</t>
  </si>
  <si>
    <t>TORNILLO PARA AJUSTE, TIPO DE CABEZA HEXAGONAL RANURADA, TIPO DE ROSCA METRICA, DIAMETRO NOMINAL 8MM, PASO 1,25MM, LONGITUD 90MM, MATERIAL ACERO INOXIDABLE, LONGITUD ROSCADA 25MM</t>
  </si>
  <si>
    <t>TORNILLO PARA AJUSTE, TIPO DE CABEZA HEXAGONAL RANURADA, TIPO DE ROSCA METRICA, DIAMETRO NOMINAL 8MM, PASO 1,25MM, LONGITUD 80MM, MATERIAL ACERO INOXIDABLE, NORMA DEL MATERIAL A2-70, LONGITUD ROSCADA 25MM, TORNILLO CABEZA HEXAGONAL RANURADA DE ACERO INOXIDABLE M8 X 80 MM PASO 1,25 MM ROSCADO 25 MM</t>
  </si>
  <si>
    <t>TORNILLO PARA AJUSTE, TIPO DE CABEZA HEXAGONAL RANURADA, TIPO DE ROSCA METRICA, DIAMETRO NOMINAL 8MM, PASO 1,25MM, LONGITUD 65MM, MATERIAL ACERO INOXIDABLE, NORMA DEL MATERIAL A2-70, LONGITUD ROSCADA 25MM, TORNILLO CABEZA HEXAGONAL RANURADA DE ACERO INOXIDABLE M8 X 65 MM PASO 1,25 MM ROSCADO 25 MM</t>
  </si>
  <si>
    <t>TORNILLO PARA AJUSTE, TIPO DE CABEZA HEXAGONAL RANURADA, TIPO DE ROSCA METRICA, DIAMETRO NOMINAL 8MM, PASO 1,25MM, LONGITUD 45MM, MATERIAL ACERO INOXIDABLE, LONGITUD ROSCADA 25MM</t>
  </si>
  <si>
    <t>TORNILLO PARA AJUSTE, TIPO DE CABEZA HEXAGONAL RANURADA, TIPO DE ROSCA METRICA, DIAMETRO NOMINAL 8MM, PASO 1,25MM, LONGITUD 35MM, MATERIAL ACERO INOXIDABLE, NORMA DEL MATERIAL A2-70, LONGITUD ROSCADA 35MM, TORNILLO CABEZA HEXAGONAL RANURADA DE ACERO INOXIDABLE M8 X 35 MM PASO 1,25 MM ROSCADO 25 MM</t>
  </si>
  <si>
    <t>TORNILLO PARA AJUSTE, TIPO DE CABEZA HEXAGONAL RANURADA, TIPO DE ROSCA METRICA, DIAMETRO NOMINAL 6MM, PASO 1MM, LONGITUD 40MM, MATERIAL ACERO INOXIDABLE, LONGITUD ROSCADA 22MM</t>
  </si>
  <si>
    <t>TORNILLO PARA AJUSTE, TIPO DE CABEZA HEXAGONAL, TIPO DE ROSCA METRICA MA, DIAMETRO NOMINAL 12MM, PASO 1,75MM, LONGITUD 35MM, MATERIAL ACERO INOXIDABLE, NORMA DEL MATERIAL A2-70, BULON CABEZA HEXAGONAL ROSCA MA DE ACERO INOXIDABLE M12 X 35 MM PASO 1.75 MM</t>
  </si>
  <si>
    <t>TORNILLO PARA AJUSTE, TIPO DE CABEZA HEXAGONAL, TIPO DE ROSCA METRICA MA, DIAMETRO NOMINAL 8MM, PASO 1,25MM, LONGITUD 16MM, MATERIAL ACERO, NORMA DEL MATERIAL GRADO 8.8, TRATAMIENTO SUPERFICIAL CINCADO, BULON CABEZA HEXAGONAL ROSCA MA DE ACERO M8 X 16 MM PASO 1,25 MM GRADO 8.8 GB/T5783-2000 MARCAS/FABRICANTES: GB/T5783-2000</t>
  </si>
  <si>
    <t>TORNILLO PARA AJUSTE, TIPO DE CABEZA HEXAGONAL, TIPO DE ROSCA METRICA MB, DIAMETRO NOMINAL 10MM, PASO 1MM, LONGITUD 30MM, MATERIAL ACERO, NORMA DEL MATERIAL GRADO 8.8 MARCAS/FABRICANTES: GB/T5783-2000</t>
  </si>
  <si>
    <t>TORNILLO PARA AJUSTE, TIPO DE CABEZA AVELLANADA PLANA RANURADA, TIPO DE ROSCA METRICA, DIAMETRO NOMINAL 6MM, PASO 1MM, LONGITUD 12MM, NORMA DEL MATERIAL GRADO 8.8, GB/T68-2000</t>
  </si>
  <si>
    <t>TORNILLO PARA AJUSTE, TIPO DE CABEZA HEXAGONAL, TIPO DE ROSCA METRICA MA, DIAMETRO NOMINAL 12MM, PASO 1,75MM, LONGITUD 16MM, MATERIAL ACERO, NORMA DEL MATERIAL GRADO 8.8 MARCAS/FABRICANTES: GB/T5783-2000</t>
  </si>
  <si>
    <t>TORNILLO PARA AJUSTE, TIPO DE CABEZA HEXAGONAL, TIPO DE ROSCA METRICA MA, DIAMETRO NOMINAL 12MM, PASO 1,75MM, LONGITUD 35MM, MATERIAL ACERO, NORMA DEL MATERIAL GRADO 8.8</t>
  </si>
  <si>
    <t>TUERCA, TIPO DE TUERCA HEXAGONAL, TIPO DE ROSCA METRICA MA, DIAMETRO 10MM, PASO 1,5MM, MATERIAL ACERO INOXIDABLE</t>
  </si>
  <si>
    <t>TORNILLO PARA AJUSTE, TIPO DE CABEZA HEXAGONAL RANURADA, TIPO DE ROSCA METRICA, DIAMETRO NOMINAL 5MM, PASO 0,8MM, LONGITUD 15MM, MATERIAL ACERO, TRATAMIENTO SUPERFICIAL CINCADO</t>
  </si>
  <si>
    <t>TORNILLO PARA AJUSTE, TIPO DE CABEZA HEXAGONAL, TIPO DE ROSCA METRICA MA, DIAMETRO NOMINAL 6MM, PASO 1MM, LONGITUD 25MM, MATERIAL ACERO INOXIDABLE, NORMA DEL MATERIAL GRADO 8.8, LONGITUD ROSCADA 22MM</t>
  </si>
  <si>
    <t>TORNILLO PARA AJUSTE, TIPO DE CABEZA HEXAGONAL, TIPO DE ROSCA METRICA MB, DIAMETRO NOMINAL 20MM, PASO 1,5MM, LONGITUD 60MM, MATERIAL ACERO, NORMA DEL MATERIAL GRADO 8.8</t>
  </si>
  <si>
    <t>TORNILLO PARA AJUSTE, TIPO DE CABEZA HEXAGONAL, TIPO DE ROSCA METRICA MA, DIAMETRO NOMINAL 20MM, PASO 2,5MM, LONGITUD 40MM, MATERIAL ACERO, NORMA DEL MATERIAL GRADO 8.8 MARCAS/FABRICANTES: GB/T5783-2000</t>
  </si>
  <si>
    <t>TORNILLO PARA AJUSTE, TIPO DE CABEZA HEXAGONAL, TIPO DE ROSCA METRICA MA, DIAMETRO NOMINAL 10MM, PASO 1,5MM, LONGITUD 35MM, MATERIAL ACERO, NORMA DEL MATERIAL GRADO 8.8, NORMA CONSTRUCTIVA DIN 933, TRATAMIENTO SUPERFICIAL PAVONADO, BULON CABEZA HEXAGONAL ROSCA MA DE ACERO PAVONADO M10 X 35 MM PASO 1,5 MM GRADO 8.8 DIN 933</t>
  </si>
  <si>
    <t>TORNILLO PARA AJUSTE, TIPO DE CABEZA HEXAGONAL, TIPO DE ROSCA METRICA MA, DIAMETRO NOMINAL 12MM, LONGITUD 40MM, MATERIAL ACERO, NORMA CONSTRUCTIVA DIN 933, TRATAMIENTO SUPERFICIAL GALVANIZADO MARCAS/FABRICANTES: 11010260284</t>
  </si>
  <si>
    <t>CLAVO, DIAMETRO 2,2MM, LONGITUD 50MM, CABEZA CHATA, MATERIAL ACERO COMUN</t>
  </si>
  <si>
    <t>SIN CLAVE, CLAVO CABEZA CHATA 63X2,7MM AC</t>
  </si>
  <si>
    <t>SIN CLAVE, CLAVO CON CABEZA 1 1/2 "</t>
  </si>
  <si>
    <t>SIN CLAVE, CLAVO CON CABEZA 2"</t>
  </si>
  <si>
    <t>SIN CLAVE, CLAVOS PUNTA PARIS 88 X 4,5MM. -</t>
  </si>
  <si>
    <t>CLAVO, DIAMETRO 4,1MM, LONGITUD 50MM, CABEZA DE PLOMO LISO, MATERIAL ACERO SAE 1010, PARA TECHO. PESO X 1000: 9KG</t>
  </si>
  <si>
    <t>PASADOR, DIAMETRO 2MM, LONGITUD 60MM, MATERIAL ACERO, TIPO D</t>
  </si>
  <si>
    <t>PASADOR DE ALETAS, LONGITUD 28MM, DIAMETRO 5MM, MATERIAL ACERO, TIPO: D</t>
  </si>
  <si>
    <t>PASADOR, DIAMETRO 5MM, LONGITUD 70MM, MATERIAL ACERO, TIPO D</t>
  </si>
  <si>
    <t>PASADOR DE ALETAS, LONGITUD 16MM, DIAMETRO 2,7MM, MATERIAL ACERO F20, IRAM-IAS U500-503, DESIGNACION IRAM: 3, TRATAMIENTO SUPERFICIAL CINCADO PASIVADO, NORMA IRAM 5146, TIPO: D, EN CUÑA DESIGUAL, COLOR: AMARILLO, 28/01/02</t>
  </si>
  <si>
    <t>PASADOR DE ALETAS, LONGITUD 32MM, DIAMETRO 5,7MM, MATERIAL ACERO F20, IRAM-IAS U500-503, DESIGNACION IRAM: 6, TRATAMIENTO SUPERFICIAL CINCADO PASIVADO, NORMA IRAM 5146, TIPO: D, EN CUÑA DESIGUAL, COLOR: AMARILLO</t>
  </si>
  <si>
    <t>PASADOR DE ALETAS, LONGITUD 12MM, DIAMETRO 1,5MM, MATERIAL ACERO SAE 1020, TRATAMIENTO SUPERFICIAL CINCADO, NORMA DIN 94, TIPO: D</t>
  </si>
  <si>
    <t>PASADOR, DIAMETRO 9MM, LONGITUD 130MM, MATERIAL ACERO</t>
  </si>
  <si>
    <t>PASADOR DE ALETAS, LONGITUD 32MM, DIAMETRO 2MM, MATERIAL ACERO, NORMA DIN 94</t>
  </si>
  <si>
    <t>PASADOR DE ALETAS, LONGITUD 63MM, DIAMETRO 4MM, MATERIAL ACERO, NORMA DIN 94</t>
  </si>
  <si>
    <t>PASADOR DE ALETAS, LONGITUD 50MM, DIAMETRO 5MM, MATERIAL ACERO, NORMA DIN 94</t>
  </si>
  <si>
    <t>PASADOR DE ALETAS, LONGITUD 35MM, DIAMETRO 2,5MM, TRATAMIENTO SUPERFICIAL GALVANIZADO, NORMA DIN 94</t>
  </si>
  <si>
    <t>PASADOR DE ALETAS, LONGITUD 35MM, DIAMETRO 2M, TRATAMIENTO SUPERFICIAL GALVANIZADO, NORMA DIN 94</t>
  </si>
  <si>
    <t>REMACHE, TIPO DE CABEZA REDONDA, MATERIAL ACERO, DIAMETRO 12MM, LONGITUD 68MM, DIN 124</t>
  </si>
  <si>
    <t>REMACHE, TIPO DE CABEZA REDONDA, MATERIAL ACERO, DIAMETRO 14MM, LONGITUD 80MM, DIN 124</t>
  </si>
  <si>
    <t>REMACHE, TIPO DE CABEZA AVELLANADA, MATERIAL ACERO INOXIDABLE, DIAMETRO 5MM, LONGITUD 25MM, DIN 661. DIAMETRO 2: 8,8MM. E MAXIMO 2,5MM. K=2,5MM</t>
  </si>
  <si>
    <t>REMACHE, TIPO POP RAPIDO, TIPO DE CABEZA ABIERTA CHATA, MATERIAL ALUMINIO, DIAMETRO 3,5MM, LONGITUD 10MM</t>
  </si>
  <si>
    <t>REMACHE, TIPO POP, TIPO DE CABEZA ABIERTA, MATERIAL ALUMINIO, DIAMETRO 3,5MM, LONGITUD 14MM</t>
  </si>
  <si>
    <t>TORNILLO PARA FIJACION, TIPO DE CABEZA CUADRADA, MEDIDA 1/2", LONGITUD 90MM, MATERIAL ACERO, NORMA DEL MATERIAL IRAM 5210, TRATAMIENTO SUPERFICIAL CINCADO, TIRAFONDO</t>
  </si>
  <si>
    <t>TORNILLO PARA FIJACION, TIPO DE CABEZA CUADRADA, MEDIDA 1/2", LONGITUD 63MM, MATERIAL ACERO, NORMA DEL MATERIAL GRADO 5 SAE J429, TRATAMIENTO SUPERFICIAL CINCADO, TIRAFONDO</t>
  </si>
  <si>
    <t>TORNILLO PARA FIJACION, TIPO DE CABEZA CUADRADA, MEDIDA 3/4", LONGITUD 160MM, MATERIAL ACERO, TIRAFONDO</t>
  </si>
  <si>
    <t>TORNILLO PARA FIJACION, TIPO DE CABEZA HEXAGONAL, MEDIDA 1/2", LONGITUD 63MM, NORMA DEL MATERIAL DIN 571, TRATAMIENTO SUPERFICIAL CINCADO, TIRAFONDO</t>
  </si>
  <si>
    <t>TORNILLO PARA FIJACION, TIPO DE CABEZA HEXAGONAL, MEDIDA 10MM, LONGITUD 50,8MM (2"), MATERIAL ACERO, NORMA DEL MATERIAL A-34 IRAM 503, TRATAMIENTO SUPERFICIAL GALVANIZADO, TIRAFONDO</t>
  </si>
  <si>
    <t>TORNILLO PARA FIJACION, TIPO DE CABEZA HEXAGONAL, MEDIDA 10MM, LONGITUD 63,5MM (2.1/2"), MATERIAL ACERO A-34, NORMA DEL MATERIAL IRAM 503, TRATAMIENTO SUPERFICIAL GALVANIZADO, TIRAFONDO</t>
  </si>
  <si>
    <t>TORNILLO PARA FIJACION, TIPO DE CABEZA HEXAGONAL, MEDIDA 1/4", LONGITUD 2", NORMA DEL MATERIAL DIN 571, TRATAMIENTO SUPERFICIAL CINCADO, TIRAFONDO</t>
  </si>
  <si>
    <t>TORNILLO PARA FIJACION, TIPO DE CABEZA HEXAGONAL, MEDIDA 3/16", LONGITUD 1.1/4", NORMA DEL MATERIAL DIN 571, TRATAMIENTO SUPERFICIAL CINCADO, TIRAFONDO</t>
  </si>
  <si>
    <t>TORNILLO PARA FIJACION, TIPO DE CABEZA HEXAGONAL, MEDIDA 3/8", LONGITUD 63,5MM, TRATAMIENTO SUPERFICIAL CINCADO, TIRAFONDO</t>
  </si>
  <si>
    <t>TORNILLO PARA FIJACION, TIPO DE CABEZA HEXAGONAL, MEDIDA 5/16", LONGITUD 44,5MM, NORMA DEL MATERIAL DIN 571, TRATAMIENTO SUPERFICIAL CINCADO, TIRAFONDO</t>
  </si>
  <si>
    <t>TORNILLO PARA FIJACION, TIPO DE CABEZA HEXAGONAL, MEDIDA 5/16", LONGITUD 25,4MM, MATERIAL ACERO, TIRAFONDO</t>
  </si>
  <si>
    <t>TORNILLO PARA FIJACION, TIPO DE CABEZA HEXAGONAL, MEDIDA 5/16", LONGITUD 44,5MM, MATERIAL ACERO, TIRAFONDO</t>
  </si>
  <si>
    <t>TORNILLO PARA FIJACION, TIPO DE CABEZA HEXAGONAL, MEDIDA 3/8", LONGITUD 76,2MM, MATERIAL ACERO, TIRAFONDO</t>
  </si>
  <si>
    <t>TORNILLO PARA FIJACION, TIPO DE CABEZA HEXAGONAL, MEDIDA 12MM, LONGITUD 100MM, MATERIAL ACERO, TIRAFONDO</t>
  </si>
  <si>
    <t>TORNILLO PARA FIJACION, TIPO DE CABEZA HEXAGONAL, MEDIDA 5/16", LONGITUD 63,5MM, MATERIAL ACERO, TRATAMIENTO SUPERFICIAL CINCADO, TIRAFONDO</t>
  </si>
  <si>
    <t>TORNILLO PARA FIJACION, TIPO DE CABEZA HEXAGONAL, MEDIDA NUMERO 14 (6,2), LONGITUD 2" (50,8MM), MATERIAL ACERO, TRATAMIENTO SUPERFICIAL CINCADO, TIPO DE PUNTA AGUJA</t>
  </si>
  <si>
    <t>TORNILLO PARA FIJACION, TIPO DE CABEZA HEXAGONAL, MEDIDA NUMERO 14 (6,2), LONGITUD 2.1/2" (63,5MM), MATERIAL ACERO, TRATAMIENTO SUPERFICIAL CINCADO, TIPO DE PUNTA AGUJA</t>
  </si>
  <si>
    <t>TORNILLO PARA FIJACION, TIPO DE CABEZA FRESADA, MEDIDA NUMERO 19 3,5MM, LONGITUD 38,1MM, MATERIAL ACERO, TRATAMIENTO SUPERFICIAL CINCADO, USO MADERA, TIPO DE PUNTA AGUJA, TORNILLO CABEZA FRESADA PUNTA AGUJA PARA MADERA DE ACERO CINCADO N¦ 19 - 3,5 X 38,1 MM</t>
  </si>
  <si>
    <t>TORNILLO PARA FIJACION, TIPO DE CABEZA FRESADA, MEDIDA NUMERO 19 3,5MM, LONGITUD 60MM, MATERIAL ACERO, TRATAMIENTO SUPERFICIAL CINCADO, USO MADERA, TIPO DE PUNTA AGUJA, TORNILLO CABEZA FRESADA PUNTA AGUJA PARA MADERA DE ACERO CINCADO N¦ 19 - 3.5 X 60 MM</t>
  </si>
  <si>
    <t>TORNILLO PARA FIJACION, TIPO DE CABEZA FRESADA, MEDIDA NUMERO 4 2,8MM, LONGITUD 31,8MM, MATERIAL ACERO, TRATAMIENTO SUPERFICIAL CINCADO, TIPO DE PUNTA AGUJA</t>
  </si>
  <si>
    <t>TORNILLO PARA FIJACION, TIPO DE CABEZA FRESADA, MEDIDA NUMERO 5 3,5MM, LONGITUD 50,8MM, MATERIAL ACERO, TRATAMIENTO SUPERFICIAL CINCADO, USO MADERA, TIPO DE PUNTA AGUJA</t>
  </si>
  <si>
    <t>TORNILLO PARA FIJACION, TIPO DE CABEZA FRESADA, MEDIDA NUMERO 6 3,8MM, LONGITUD 38,1MM, MATERIAL ACERO, TRATAMIENTO SUPERFICIAL CINCADO, USO MADERA, TIPO DE PUNTA AGUJA</t>
  </si>
  <si>
    <t>TORNILLO PARA FIJACION, TIPO DE CABEZA HEXAGONAL, MEDIDA NUMERO 14 6,3MM, LONGITUD 63MM, MATERIAL ACERO, TRATAMIENTO SUPERFICIAL CINCADO, TIPO DE PUNTA AGUJA, CON ARANDELA DE GOMA</t>
  </si>
  <si>
    <t>TORNILLO PARA FIJACION, TIPO DE CABEZA FRESADA, MEDIDA NUMERO 22 5MM, LONGITUD 13MM, MATERIAL ACERO, TRATAMIENTO SUPERFICIAL CINCADO, USO MADERA, TIPO DE PUNTA AGUJA</t>
  </si>
  <si>
    <t>TORNILLO PARA FIJACION, TIPO DE CABEZA FRESADA, MEDIDA NUMERO 22 5MM, LONGITUD 22MM, MATERIAL ACERO, TRATAMIENTO SUPERFICIAL CINCADO, USO MADERA, TIPO DE PUNTA AGUJA</t>
  </si>
  <si>
    <t>TORNILLO PARA FIJACION, TIPO DE CABEZA FRESADA, MEDIDA NUMERO 22 5MM, LONGITUD 25MM, MATERIAL ACERO, TRATAMIENTO SUPERFICIAL CINCADO, USO MADERA, TIPO DE PUNTA AGUJA, TORNILLO CABEZA FRESADA PUNTA AGUJA PARA MADERA DE ACERO CINCADO N¦ 22 - 5 X 25 MM</t>
  </si>
  <si>
    <t>TORNILLO PARA FIJACION, TIPO DE CABEZA FRESADA, MEDIDA NUMERO 22 5MM, LONGITUD 35MM, MATERIAL ACERO, TRATAMIENTO SUPERFICIAL CINCADO, USO MADERA, TIPO DE PUNTA AGUJA, TORNILLO CABEZA FRESADA PUNTA AGUJA PARA MADERA DE ACERO CINCADO N¦ 22 - 5 X 35 MM</t>
  </si>
  <si>
    <t>TORNILLO PARA FIJACION, TIPO DE CABEZA TANQUE, MEDIDA NUMERO 8 4,2MM, LONGITUD 25,4MM (1"), MATERIAL ACERO, TRATAMIENTO SUPERFICIAL CINCADO, TIPO DE PUNTA MECHA, TORNILLO CABEZA TANQUE PUNTA MECHA DE ACERO CINCADO 4.2 X 25 MM (NRO 8 X 1")</t>
  </si>
  <si>
    <t>TORNILLO PARA FIJACION, TIPO DE CABEZA TANQUE T1, MEDIDA NUMERO 8 4,2MM, LONGITUD 19,05MM (3/4"), MATERIAL ACERO, TRATAMIENTO SUPERFICIAL CINCADO, TIPO DE PUNTA AGUJA, TORNILLO CABEZA TANQUE PUNTA AGUJA DE ACERO CINCADO 4.2 X 19 MM (NRO 8 X 3/4") T1</t>
  </si>
  <si>
    <t>TORNILLO PARA FIJACION, TIPO DE CABEZA TANQUE, MEDIDA NUMERO 8 4,5MM, LONGITUD 19,5MM (5/8"), MATERIAL ACERO, TRATAMIENTO SUPERFICIAL CINCADO, TIPO DE PUNTA AGUJA, CON ALAS DIN 931 GR</t>
  </si>
  <si>
    <t>TORNILLO PARA FIJACION, TIPO DE CABEZA FRESADA, MEDIDA NUMERO 23 6MM, LONGITUD 80MM, MATERIAL ACERO, TRATAMIENTO SUPERFICIAL CINCADO, USO MADERA, TIPO DE PUNTA AGUJA, TORNILLO P/MADERA C/FRESADA 6 X 80 -</t>
  </si>
  <si>
    <t>TORNILLO PARA FIJACION, TIPO DE CABEZA TANQUE, MEDIDA NUMERO 8, LONGITUD 1.1/2", MATERIAL ACERO, USO MADERA, TIPO DE PUNTA AGUJA, TORNILLO CABEZA TANQUE PUNTA AGUJAPARA MADERA DE ACERO N¦ 8 X 1.1/2"</t>
  </si>
  <si>
    <t>TORNILLO PARA FIJACION, TIPO DE CABEZA TANQUE, MEDIDA NUMERO 10, LONGITUD 1.1/2", MATERIAL ACERO, TIPO DE PUNTA AGUJA, TORNILLO CABEZA TANQUE PUNTA AGUJA DE ACERO N¦ 10 X 1.1/2"</t>
  </si>
  <si>
    <t>TORNILLO PARA FIJACION, TIPO DE CABEZA TANQUE, MEDIDA NUMERO 10, LONGITUD 2", MATERIAL ACERO, TIPO DE PUNTA AGUJA, TORNILLO CABEZA TANQUE PUNTA AGUJA DE ACERO N¦ 10 X 2"</t>
  </si>
  <si>
    <t>TORNILLO PARA FIJACION, TIPO DE CABEZA TANQUE, MEDIDA NUMERO 10, LONGITUD 2.1/2", MATERIAL ACERO, TIPO DE PUNTA AGUJA</t>
  </si>
  <si>
    <t>TORNILLO PARA AJUSTE, TIPO DE CABEZA TANQUE, TIPO DE ROSCA METRICA MA, DIAMETRO NOMINAL 5MM, PASO 0,80MM, LONGITUD 40MM, MATERIAL ACERO INOXIDABLE, NORMA CONSTRUCTIVA DIN 931/933, PUNTA DE AGUJA</t>
  </si>
  <si>
    <t>TORNILLO PARA FIJACION, TIPO DE CABEZA FRESADA, MEDIDA NUMERO 23 6MM, LONGITUD 100MM, MATERIAL ACERO, TRATAMIENTO SUPERFICIAL CINCADO, USO MADERA, TIPO DE PUNTA AGUJA, TORNILLO CABEZA FRESADA PUNTA AGUJA PARA MADERA DE ACERO CINCADO N¦ 23 - 6 X 100 MM</t>
  </si>
  <si>
    <t>TORNILLO PARA AJUSTE, TIPO DE CABEZA PERDIDA PHILLIPS, TIPO DE ROSCA METRICA, DIAMETRO NOMINAL 6MM, PASO 1MM, LONGITUD 12MM, MATERIAL ACERO, NORMA DEL MATERIAL GRADO 5, TRATAMIENTO SUPERFICIAL CINCADO, TORNILLO CABEZA PERDIDA PHILLIPS DE ACERO M6 X 12 MM PASO 1 MM GRADO 5</t>
  </si>
  <si>
    <t>TORNILLO PARA FIJACION, TIPO DE CABEZA TANQUE T1, MEDIDA NUMERO 8 4,2MM, LONGITUD 14,2MM (9/16"), MATERIAL ACERO, TIPO DE PUNTA MECHA, CAB 11,1MM. LOS TORNILLOS TEL DRY CUBREN TODAS LAS NECESIDADES DEL SISTEMA DE CONSTRUCCION EN SECO. SE UTILIZAN PARA LA VINCULACION DE LOS PERFILES ENTRE SI Y LA UNION DE LAS DISTINTAS PLACAS A DICHOS PERFILES</t>
  </si>
  <si>
    <t>TORNILLO PARA AJUSTE, TIPO DE CABEZA PERDIDA PHILLIPS, TIPO DE ROSCA METRICA, DIAMETRO NOMINAL 8MM, PASO 1,25MM, LONGITUD 25MM, MATERIAL ACERO, NORMA DEL MATERIAL GRADO 5</t>
  </si>
  <si>
    <t>TORNILLO PARA FIJACION, MEDIDA NUMERO 4, LONGITUD 1", MATERIAL ACERO, DECK</t>
  </si>
  <si>
    <t>TORNILLO PARA FIJACION, MEDIDA NUMERO 6, LONGITUD 1", MATERIAL ACERO, DECK</t>
  </si>
  <si>
    <t>TORNILLO PARA FIJACION, MEDIDA NUMERO 8, LONGITUD 1", MATERIAL ACERO, DECK</t>
  </si>
  <si>
    <t>TORNILLO PARA FIJACION, MEDIDA NUMERO 10, LONGITUD 1", MATERIAL ACERO, DECK</t>
  </si>
  <si>
    <t>TORNILLO PARA FIJACION, MEDIDA NUMERO 12, LONGITUD 2", MATERIAL ACERO, DECK</t>
  </si>
  <si>
    <t>TORNILLO PARA AJUSTE, TIPO DE CABEZA FRESADA ALLEN, TIPO DE ROSCA UNF, DIAMETRO NOMINAL 3/8", PASO 24 HILOS, LONGITUD 41MM, MATERIAL ACERO, NORMA CONSTRUCTIVA DIN 912</t>
  </si>
  <si>
    <t>TORNILLO PARA AJUSTE, TIPO DE CABEZA HEXAGONAL, TIPO DE ROSCA WHITWORTH, DIAMETRO NOMINAL 5/16" (7,93MM), PASO 18 HILOS, LONGITUD 44,5MM, MATERIAL ACERO, NORMA DEL MATERIAL GRADO 8.8, SAE 1010/1015, NORMA CONSTRUCTIVA IRAM 5036, TRATAMIENTO SUPERFICIAL CINCADO PASIVADO AMARILLO, TORNILLO C/EXAG RW 5/16 X 44MM CINC AMA" - TORNILLO CABEZA EXAGONAL, ROSCA WHITWORTH. - MATERIAL: ACERO SAE 1010/1015. - DIAMETRO NOMINAL: WHITWORTH 5/16 (7 - LONGITUD NOMINAL: 44MM. - NUMERO DE HILOS: 18. - TERMINACION SUPERFICIAL: CINCADO PASIVADO AMARILLO. - ESPECIFICACION: IRAM 5036. -</t>
  </si>
  <si>
    <t>TORNILLO PARA AJUSTE, TIPO DE CABEZA HEXAGONAL, TIPO DE ROSCA WHITWORTH, DIAMETRO NOMINAL 3/8" (9,52MM), PASO 16 HILOS, LONGITUD 90MM, MATERIAL ACERO, NORMA DEL MATERIAL GRADO 8.8, SAE 1010/1015, NORMA CONSTRUCTIVA IRAM 5036, TRATAMIENTO SUPERFICIAL CINCADO PASIVADO AMARILLO, TORN CABE EXA W3/8X90MM CINC AMAR " - TORNILLO CABEZA EXAGONAL, ROSCA WHITWORTH. - MATERIAL: ACERO SAE 1010/1015. - DIAMETRO NOMINAL: WHITWORTH 3/8 (9 - LONGITUD NOMINAL: 90MM. - NUMERO DE HILOS: 16. - TERMINACION SUPERFICIAL: CINCADO PASIVADO AMARILLO. - ESPECIFICACION: IRAM 5036. -</t>
  </si>
  <si>
    <t>TORNILLO PARA AJUSTE, TIPO DE CABEZA HEXAGONAL, TIPO DE ROSCA WHITWORTH, DIAMETRO NOMINAL 1/2", PASO 12 HILOS, LONGITUD 19MM, MATERIAL ACERO, NORMA DEL MATERIAL GRADO 8.8, TRATAMIENTO SUPERFICIAL CINCADO, VER 89227354320</t>
  </si>
  <si>
    <t>TORNILLO PARA AJUSTE, TIPO DE CABEZA HEXAGONAL, TIPO DE ROSCA WHITWORTH, DIAMETRO NOMINAL 3/4", PASO 10 HILOS, LONGITUD 38,1MM, MATERIAL ACERO, NORMA DEL MATERIAL GRADO 8.8, TRATAMIENTO SUPERFICIAL CINCADO MARCAS/FABRICANTES: 89227354920</t>
  </si>
  <si>
    <t>TORNILLO PARA FIJACION, TIPO DE CABEZA REDONDA RANURADA, MEDIDA NUMERO 2, LONGITUD 3/8", MATERIAL ACERO, TIPO DE PUNTA PARKER CONICA, PASO FINO</t>
  </si>
  <si>
    <t>TORNILLO PARA FIJACION, TIPO DE CABEZA REDONDA RANURADA, MEDIDA NUMERO 4, LONGITUD 1.1/4", MATERIAL ACERO, TIPO DE PUNTA PARKER CONICA, PASO FINO</t>
  </si>
  <si>
    <t>TORNILLO PARA FIJACION, TIPO DE CABEZA REDONDA RANURADA, MEDIDA NUMERO 4, LONGITUD 1/4", MATERIAL ACERO, TIPO DE PUNTA PARKER CONICA, PASO FINO</t>
  </si>
  <si>
    <t>TORNILLO PARA FIJACION, TIPO DE CABEZA REDONDA RANURADA, MEDIDA NUMERO 4, LONGITUD 1", MATERIAL ACERO, TIPO DE PUNTA PARKER CONICA, PASO FINO</t>
  </si>
  <si>
    <t>TORNILLO PARA FIJACION, TIPO DE CABEZA REDONDA RANURADA, MEDIDA NUMERO 6, LONGITUD 3/8", MATERIAL ACERO, TIPO DE PUNTA PARKER CONICA, PASO FINO</t>
  </si>
  <si>
    <t>TORNILLO PARA FIJACION, TIPO DE CABEZA REDONDA RANURADA, MEDIDA NUMERO 6, LONGITUD 1", MATERIAL ACERO, TIPO DE PUNTA PARKER CONICA, PASO FINO</t>
  </si>
  <si>
    <t>TORNILLO PARA FIJACION, TIPO DE CABEZA REDONDA RANURADA, MEDIDA NUMERO 7, LONGITUD 3/4", MATERIAL ACERO, TIPO DE PUNTA PARKER CONICA, PASO FINO</t>
  </si>
  <si>
    <t>TORNILLO PARA FIJACION, TIPO DE CABEZA REDONDA RANURADA, MEDIDA NUMERO 7, LONGITUD 1", MATERIAL ACERO, TIPO DE PUNTA PARKER CONICA, PASO FINO</t>
  </si>
  <si>
    <t>TORNILLO PARA FIJACION, TIPO DE CABEZA REDONDA, MEDIDA NUMERO 8, LONGITUD 1/2", MATERIAL ACERO, TIPO DE PUNTA PARKER CONICA RANURADA, PASO FINO</t>
  </si>
  <si>
    <t>TORNILLO PARA FIJACION, TIPO DE CABEZA REDONDA RANURADA, MEDIDA NUMERO 10, LONGITUD 1", MATERIAL ACERO, TIPO DE PUNTA PARKER CONICA, PASO FINO</t>
  </si>
  <si>
    <t>TORNILLO PARA FIJACION, TIPO DE CABEZA REDONDA RANURADA, MEDIDA NUMERO 12, LONGITUD 1/2", MATERIAL ACERO, TIPO DE PUNTA PARKER CONICA, PASO FINO</t>
  </si>
  <si>
    <t>TORNILLO PARA FIJACION, TIPO DE CABEZA REDONDA RANURADA, MEDIDA NUMERO 12, LONGITUD 1", MATERIAL ACERO, TIPO DE PUNTA PARKER CONICA, PASO FINO</t>
  </si>
  <si>
    <t>TORNILLO PARA FIJACION, TIPO DE CABEZA FRESADA PHILLIPS, MEDIDA NUMERO 8 4MM, LONGITUD 25,4MM (1"), TIPO DE PUNTA PARKER</t>
  </si>
  <si>
    <t>TORNILLO PARA FIJACION, TIPO DE CABEZA EXTRA PLANA T1, MEDIDA 2,5MM, LONGITUD 25,4MM (1"), MATERIAL ACERO, TRATAMIENTO SUPERFICIAL CINCADO, DRY WAFER PHILLIPS PUNTA MECHA. NUMERO 6</t>
  </si>
  <si>
    <t>TORNILLO PARA FIJACION, TIPO DE CABEZA FIJADORA, MEDIDA 6MM, LONGITUD 15,9MM, MATERIAL ACERO, TRATAMIENTO SUPERFICIAL CINCADO, TIPO DE PUNTA PARKER ATERRAJADORA</t>
  </si>
  <si>
    <t>TORNILLO PARA FIJACION, TIPO DE CABEZA FIJADORA, MEDIDA 6,4MM, LONGITUD 7MM, MATERIAL ACERO, NORMA DEL MATERIAL CINCADO, TIPO DE PUNTA PARKER ATERRAJADORA</t>
  </si>
  <si>
    <t>TORNILLO PARA FIJACION, TIPO DE CABEZA FIJADORA, MEDIDA 2,5MM, LONGITUD 12MM, MATERIAL ACERO, TRATAMIENTO SUPERFICIAL CINCADO, TIPO DE PUNTA PARKER ATERRAJADORA</t>
  </si>
  <si>
    <t>TORNILLO PARA FIJACION, TIPO DE CABEZA FIJADORA, MEDIDA 14MM, LONGITUD 19MM, MATERIAL ACERO, TRATAMIENTO SUPERFICIAL CINCADO, TIPO DE PUNTA PARKER ATERRAJADORA</t>
  </si>
  <si>
    <t>TORNILLO PARA AJUSTE, TIPO DE CABEZA FIJADORA RANURADA, TIPO DE ROSCA METRICA, DIAMETRO NOMINAL 4MM, LONGITUD 16MM, MATERIAL ACERO, NORMA CONSTRUCTIVA DIN 7985, TRATAMIENTO SUPERFICIAL CINCADO, PUNTA CONICA PASO BASTO</t>
  </si>
  <si>
    <t>TORNILLO PARA AJUSTE, TIPO DE CABEZA FIJADORA RANURADA, TIPO DE ROSCA METRICA MA, DIAMETRO NOMINAL 6MM, PASO BASTO, LONGITUD 16MM, MATERIAL ACERO, NORMA CONSTRUCTIVA DIN 7985, TRATAMIENTO SUPERFICIAL CINCADO, PUNTA CONICA</t>
  </si>
  <si>
    <t>TORNILLO PARA FIJACION, TIPO DE CABEZA HEXAGONAL, MEDIDA NUMERO 14 6,3MM, LONGITUD 50,8MM (2"), MATERIAL ACERO, TIPO DE PUNTA MECHA, TORNILLO PARA FIJACION , TIPO DE CABEZA HEXAGONAL, MEDIDA NUMERO 14 6.3 MM,LONGITUD 50.8(2"), TRATAMIENTO SUPERFICIAL CINCADO TIPO DE PUNTA MECHA, CON ARANDELA DE GOMA</t>
  </si>
  <si>
    <t>TORNILLO PARA FIJACION, TIPO DE CABEZA ALOMADA PHILLIPS, MEDIDA NUMERO 8 4,3MM, LONGITUD 19,05MM (3/4"), NORMA DEL MATERIAL DIN 7985, TRATAMIENTO SUPERFICIAL CINCADO, TIPO DE PUNTA MECHA PARKER</t>
  </si>
  <si>
    <t>TORNILLO PARA FIJACION, TIPO DE CABEZA HEXAGONAL, MEDIDA NUMERO 14 6,3MM, LONGITUD 38,1MM (1.1/2"), TRATAMIENTO SUPERFICIAL CINCADO, TIPO DE PUNTA MECHA</t>
  </si>
  <si>
    <t>TORNILLO PARA FIJACION, TIPO DE CABEZA FRESADA PHILLIPS, MEDIDA NUMERO 8, LONGITUD 2", MATERIAL ACERO, TIPO DE PUNTA MECHA</t>
  </si>
  <si>
    <t>TORNILLO PARA FIJACION, TIPO DE CABEZA FRESADA PHILLIPS, MEDIDA NUMERO 6 X 7/16", TRATAMIENTO SUPERFICIAL CINCADO, TIPO DE PUNTA MECHA, 3,5X9,5MM</t>
  </si>
  <si>
    <t>TORNILLO PARA FIJACION, TIPO DE CABEZA FRESADA PHILLIPS, MEDIDA NUMERO 10, LONGITUD 1.5/8", MATERIAL ACERO, TRATAMIENTO SUPERFICIAL CINCADO, TIPO DE PUNTA MECHA, CON ALAS</t>
  </si>
  <si>
    <t>TORNILLO PARA FIJACION, TIPO DE CABEZA FRESADA PHILLIPS, MEDIDA NUMERO 8, LONGITUD 1.5/8", MATERIAL ACERO, TRATAMIENTO SUPERFICIAL CINCADO, TIPO DE PUNTA MECHA, CON ALAS</t>
  </si>
  <si>
    <t>TORNILLO PARA FIJACION, TIPO DE CABEZA HEXAGONAL, MEDIDA 6.6MM, LONGITUD 63MM (2.1/2"), MATERIAL ACERO, NORMA DEL MATERIAL SAE 1010 (IRAM F-20 A-34), PUNTA MECHA. NUMERO 14. CON ANRADELA Y FLANGE DE NEOPRENE MARCAS/FABRICANTES: 1015 (F-24 A-37)</t>
  </si>
  <si>
    <t>SIN CLAVE, TORNILLO PHILLIPS M3 X 6 MM PASO 0,5 MM</t>
  </si>
  <si>
    <t>TORNILLO PARA AJUSTE, TIPO DE CABEZA REDONDA PHILLIPS, TIPO DE ROSCA METRICA MA, DIAMETRO NOMINAL 3MM, PASO 0,5MM, LONGITUD 10MM, NORMA CONSTRUCTIVA DIN 7985, TRATAMIENTO SUPERFICIAL CINCADO</t>
  </si>
  <si>
    <t>TORNILLO PARA AJUSTE, TIPO DE CABEZA FRESADA ALLEN, TIPO DE ROSCA UNC, DIAMETRO NOMINAL 3/8", PASO 16 HILOS, LONGITUD 37,5MM, NORMA DEL MATERIAL GRADO 5, NORMA CONSTRUCTIVA DIN 933</t>
  </si>
  <si>
    <t>TORNILLO PARA AJUSTE, TIPO DE CABEZA FRESADA ALLEN, TIPO DE ROSCA UNC, DIAMETRO NOMINAL 5/16", PASO 24 HILOS, LONGITUD 25,4MM, NORMA CONSTRUCTIVA DIN 912</t>
  </si>
  <si>
    <t>TORNILLO PARA AJUSTE, TIPO DE CABEZA FRESADA ALLEN, TIPO DE ROSCA METRICA MA, DIAMETRO NOMINAL 8MM, PASO 1,25MM, LONGITUD 25,4MM, MATERIAL ACERO INOXIDABLE, NORMA DEL MATERIAL A2-70, NORMA CONSTRUCTIVA DIN 933, TORNILLO CABEZA FREZADA ALLEN ROSCA MA DE ACERO INOXIDABLE M8 X 25.4 MM PASO 1.25 MM DIN 933</t>
  </si>
  <si>
    <t>SIN CLAVE, ORNILLO CABEZA AVELLANADA ALLEN - ACERO INOXIDABLE M4 X 16 MM PASO 0.7 MM CALIDAD A2-70 - DIN 7991</t>
  </si>
  <si>
    <t>TORNILLO PARA AJUSTE, TIPO DE CABEZA FRESADA RANURADA EN CRUZ, TIPO DE ROSCA METRICA MA, DIAMETRO NOMINAL 5MM, MATERIAL ACERO INOXIDABLE, NORMA DEL MATERIAL AISI 304, NORMA CONSTRUCTIVA DIN 966</t>
  </si>
  <si>
    <t>TORNILLO PARA AJUSTE, TIPO DE CABEZA FRESADA PHILLIPS, TIPO DE ROSCA METRICA MA, DIAMETRO NOMINAL 5MM, PASO 0,8MM, LONGITUD 14MM, MATERIAL ACERO, NORMA CONSTRUCTIVA DIN 965</t>
  </si>
  <si>
    <t>TORNILLO PARA AJUSTE, TIPO DE CABEZA HEXAGONAL, TIPO DE ROSCA METRICA MA, DIAMETRO NOMINAL 6MM, PASO 1MM, LONGITUD 30MM, MATERIAL ACERO INOXIDABLE, NORMA DEL MATERIAL A2-70, NORMA CONSTRUCTIVA DIN 933, BULON CABEZA HEXAGONAL ROSCA MA DE ACERO INOXIDABLE M6 X 30 MM PASO 1 MM DIN 933 - 8.8</t>
  </si>
  <si>
    <t>TORNILLO PARA AJUSTE, TIPO DE CABEZA HEXAGONAL, TIPO DE ROSCA METRICA MA, DIAMETRO NOMINAL 8MM, PASO 1,25MM, LONGITUD 50MM, MATERIAL ACERO INOXIDABLE, NORMA CONSTRUCTIVA DIN 931</t>
  </si>
  <si>
    <t>TORNILLO PARA AJUSTE, TIPO DE CABEZA HEXAGONAL, TIPO DE ROSCA METRICA MA, DIAMETRO NOMINAL 8MM, PASO 1,25MM, LONGITUD 75MM, MATERIAL ACERO INOXIDABLE, NORMA DEL MATERIAL A2-70, NORMA CONSTRUCTIVA DIN 931, BULON CABEZA HEXAGONAL ROSCA MA DE ACERO INOXIDABLE M8 X 75 MM PASO 1,25 MM DIN 931</t>
  </si>
  <si>
    <t>TORNILLO PARA AJUSTE, TIPO DE CABEZA HEXAGONAL, TIPO DE ROSCA METRICA MA, DIAMETRO NOMINAL 10MM, PASO 1,5MM, LONGITUD 40MM, MATERIAL ACERO INOXIDABLE, NORMA CONSTRUCTIVA DIN 931</t>
  </si>
  <si>
    <t>TORNILLO PARA AJUSTE, TIPO DE CABEZA HEXAGONAL, TIPO DE ROSCA METRICA MA, DIAMETRO NOMINAL 10MM, PASO 1,5MM, LONGITUD 170MM, MATERIAL ACERO INOXIDABLE, NORMA CONSTRUCTIVA DIN 931</t>
  </si>
  <si>
    <t>TORNILLO PARA AJUSTE, TIPO DE CABEZA HEXAGONAL, TIPO DE ROSCA METRICA MA, DIAMETRO NOMINAL 10MM, PASO 1,5MM, LONGITUD 65MM, MATERIAL ACERO INOXIDABLE, NORMA DEL MATERIAL A2-70, NORMA CONSTRUCTIVA DIN 931, BULON CABEZA HEXAGONAL ROSCA MA DE ACERO INOXIDABLE M10 X 65 MM PASO 1,5 MM DIN 931</t>
  </si>
  <si>
    <t>TORNILLO PARA AJUSTE, TIPO DE CABEZA HEXAGONAL, TIPO DE ROSCA METRICA MA, DIAMETRO NOMINAL 16MM, PASO 2MM, LONGITUD 120MM, MATERIAL ACERO INOXIDABLE, NORMA CONSTRUCTIVA DIN 931-8</t>
  </si>
  <si>
    <t>TORNILLO ESPECIFICO, TIPO DE CABEZA HEXAGONAL, TIPO DE ROSCA METRICA MA, DIAMETRO NOMINAL 16MM, PASO 2MM, LONGITUD 50MM, MATERIAL ACERO, NORMA DEL MATERIAL GRADO 8.8, NORMA CONSTRUCTIVA DIN 931, TRATAMIENTO SUPERFICIAL DACROMET</t>
  </si>
  <si>
    <t>TORNILLO PARA AJUSTE, TIPO DE CABEZA HEXAGONAL, TIPO DE ROSCA METRICA MA, DIAMETRO NOMINAL 20MM, PASO 2,5MM, LONGITUD 70MM, MATERIAL ACERO INOXIDABLE, NORMA CONSTRUCTIVA DIN 931</t>
  </si>
  <si>
    <t>TORNILLO PARA AJUSTE, TIPO DE CABEZA HEXAGONAL, TIPO DE ROSCA METRICA MA, DIAMETRO NOMINAL 16MM, PASO 2MM, LONGITUD 80MM, MATERIAL ACERO INOXIDABLE, NORMA DEL MATERIAL GRADO 8.8, NORMA CONSTRUCTIVA DIN 931, AUTOBLOQUEANTE EN EL VASTAGO</t>
  </si>
  <si>
    <t>TORNILLO PARA AJUSTE, TIPO DE CABEZA HEXAGONAL, TIPO DE ROSCA METRICA MA, DIAMETRO NOMINAL 16MM, PASO 2MM, LONGITUD 70MM, MATERIAL ACERO, NORMA DEL MATERIAL GRADO 8.8, NORMA CONSTRUCTIVA DIN 933, TRATAMIENTO SUPERFICIAL PAVONADO</t>
  </si>
  <si>
    <t>TORNILLO PARA AJUSTE, TIPO DE CABEZA HEXAGONAL, TIPO DE ROSCA METRICA MA, DIAMETRO NOMINAL 20MM, PASO 2,5MM, LONGITUD 170MM, MATERIAL ACERO, NORMA DEL MATERIAL GRADO 8.8</t>
  </si>
  <si>
    <t>TORNILLO PARA AJUSTE, TIPO DE CABEZA HEXAGONAL RANURADA, TIPO DE ROSCA METRICA MA, DIAMETRO NOMINAL 5MM, PASO 0,8MM, LONGITUD 16MM, MATERIAL ACERO, NORMA CONSTRUCTIVA DIN 7985</t>
  </si>
  <si>
    <t>TORNILLO PARA FIJACION, TIPO DE CABEZA HEXAGONAL, MEDIDA NUMERO 6, LONGITUD 1", MATERIAL ACERO, TIPO DE PUNTA MECHA T2 AGUJA</t>
  </si>
  <si>
    <t>TORNILLO PARA FIJACION, TIPO DE CABEZA HEXAGONAL, MEDIDA NUMERO 12, LONGITUD 1.1/2", MATERIAL ACERO, TIPO DE PUNTA MECHA T2</t>
  </si>
  <si>
    <t>TORNILLO PARA FIJACION, TIPO DE CABEZA HEXAGONAL, MEDIDA NUMERO 14, LONGITUD 2.1/2", MATERIAL ACERO, TIPO DE PUNTA MECHA T2</t>
  </si>
  <si>
    <t>TORNILLO PARA FIJACION, TIPO DE CABEZA HEXAGONAL, MEDIDA NUMERO 14, LONGITUD 1", TRATAMIENTO SUPERFICIAL CINCADO, TIPO DE PUNTA MECHA P17</t>
  </si>
  <si>
    <t>TORNILLO PARA AJUSTE, TIPO DE CABEZA FRESADA ALLEN, TIPO DE ROSCA METRICA MA, DIAMETRO NOMINAL 16MM, PASO 2MM, LONGITUD 40MM, MATERIAL ACERO, NORMA DEL MATERIAL GRADO 8.8, NORMA CONSTRUCTIVA DIN 7991, TRATAMIENTO SUPERFICIAL CINCADO, TORNILLO CABEZA FRESADA ALLEN ROSCA MA DE ACERO M16 X 40 MM PASO 2 MM DIN 7991</t>
  </si>
  <si>
    <t>TORNILLO PARA AJUSTE, TIPO DE CABEZA HEXAGONAL, TIPO DE ROSCA METRICA, DIAMETRO NOMINAL 5MM, PASO 0,8MM, LONGITUD 25MM, MATERIAL ACERO, NORMA DEL MATERIAL GRADO 4.8, NORMA CONSTRUCTIVA DIN 934, TRATAMIENTO SUPERFICIAL GALVANIZADO</t>
  </si>
  <si>
    <t>TORNILLO PARA AJUSTE, TIPO DE CABEZA CILINDRICA ALLEN CON HEXAGONO INTERIOR, TIPO DE ROSCA METRICA, DIAMETRO NOMINAL 8MM, PASO 1,25MM, LONGITUD 12MM, MATERIAL ACERO INOXIDABLE, NORMA DEL MATERIAL A4 GRADO 80, NORMA CONSTRUCTIVA ISO 3506-1, DIN 912, ROSCA COMPLETA</t>
  </si>
  <si>
    <t>TORNILLO PARA AJUSTE, TIPO DE CABEZA CILINDRICA ALLEN, TIPO DE ROSCA METRICA, DIAMETRO NOMINAL 10MM, PASO 1,5MM, LONGITUD 35MM, MATERIAL ACERO, NORMA DEL MATERIAL GRADO 8.8, NORMA CONSTRUCTIVA DIN 912</t>
  </si>
  <si>
    <t>TORNILLO PARA AJUSTE, TIPO DE CABEZA CILINDRICA ALLEN, TIPO DE ROSCA METRICA, DIAMETRO NOMINAL 10MM, PASO 1,5MM, LONGITUD 40MM, MATERIAL ACERO, NORMA DEL MATERIAL GRADO 8.8, NORMA CONSTRUCTIVA DIN 912</t>
  </si>
  <si>
    <t>TORNILLO PARA AJUSTE, TIPO DE CABEZA CILINDRICA ALLEN, TIPO DE ROSCA METRICA MA, DIAMETRO NOMINAL 12MM, PASO 1,75MM, LONGITUD 45MM, MATERIAL ACERO, NORMA DEL MATERIAL GRADO 10.9, NORMA CONSTRUCTIVA DIN 912, TRATAMIENTO SUPERFICIAL CINCADO</t>
  </si>
  <si>
    <t>TORNILLO PARA AJUSTE, TIPO DE CABEZA CILINDRICA ALLEN, TIPO DE ROSCA METRICA MA, DIAMETRO NOMINAL 6MM, PASO 1MM, LONGITUD 25MM, MATERIAL ACERO INOXIDABLE, NORMA CONSTRUCTIVA DIN 912</t>
  </si>
  <si>
    <t>TORNILLO ESPECIFICO, TIPO DE CABEZA HEXAGONAL, TIPO DE ROSCA METRICA, DIAMETRO NOMINAL 20, PASO 2,5MM, LONGITUD 190MM, MATERIAL ACERO, NORMA DEL MATERIAL SAE 1045, LONGITUD ROSCADA 55,70MM, USADO EN SUSPENCION PRIMARIA MARCAS/FABRICANTES: PLANO DDTMR0066, EQUIPO: COCHE ELECTRICO CSR QINGDAO SIFANG CO. LTD</t>
  </si>
  <si>
    <t>TORNILLO PARA AJUSTE, TIPO DE CABEZA MARTILLO, TIPO DE ROSCA METRICA, DIAMETRO NOMINAL 6MM, PASO 1MM, LONGITUD 20MM, MATERIAL ACERO, NORMA DEL MATERIAL GRADO 8.8, NORMA CONSTRUCTIVA DIN 186, TRATAMIENTO SUPERFICIAL GALVANIZADO</t>
  </si>
  <si>
    <t>TORNILLO PARA FIJACION, TIPO DE CABEZA FRESADA PHILLIPS, MEDIDA NUMERO 8 4,2MM, LONGITUD 15,9MM (5/8"), TRATAMIENTO SUPERFICIAL CINCADO, TIPO DE PUNTA MECHA, CON ALAS Y ESTRIA</t>
  </si>
  <si>
    <t>TORNILLO PARA FIJACION, TIPO DE CABEZA FRESADA PHILLIPS, MEDIDA NUMERO 6, LONGITUD 7/16", TRATAMIENTO SUPERFICIAL CINCADO, TIPO DE PUNTA MECHA PAN FRAMING</t>
  </si>
  <si>
    <t>SIN CLAVE, TORNILLO ALLEN DIN 6912 M8X20X1,25MM 
 TORNILLO ALLEN CABEZA CILINDRICA CON HEXAGONO INTERIOR , BAJO NORMA DIN 6912  DE ACERO PAVONADO NEGRO , CLASE DE RESISTENCIA 8,8</t>
  </si>
  <si>
    <t>SIN CLAVE, TORNILLO ALLEN DIN 6912 M8X25X1,25MM 
 TORNILLO ALLEN CABEZA CILINDRICA CON HEXAGONO INTERIOR , BAJO NORMA DIN 6912  DE ACERO PAVONADO NEGRO , CLASE DE RESISTENCIA 8,8</t>
  </si>
  <si>
    <t>SIN CLAVE, TORNILLO ALLEN DIN 6912 M8X30X1,25MM 
 TORNILLO ALLEN CABEZA CILINDRICA CON HEXAGONO INTERIOR , BAJO NORMA DIN 6912  DE ACERO PAVONADO NEGRO , CLASE DE RESISTENCIA 8,8</t>
  </si>
  <si>
    <t>SIN CLAVE, TORNILLO ALLEN DIN 6912 M8X40X1,25MM 
 TORNILLO ALLEN CABEZA CILINDRICA CON HEXAGONO INTERIOR , BAJO NORMA DIN 6912  DE ACERO PAVONADO NEGRO , CLASE DE RESISTENCIA 8,8</t>
  </si>
  <si>
    <t>TUERCA, TIPO DE TUERCA MARIPOSA, TIPO DE ROSCA METRICA, DIAMETRO 10MM, PASO 1,5MM, LONGITUD 41,45MM, MATERIAL BRONCE, NORMA DEL MATERIAL ISO4042, NORMA CONSTRUCTIVA DIN 315, TRATAMIENTO SUPERFICIAL N/A</t>
  </si>
  <si>
    <t>ARANDELA, TIPO PLANA, DIAMETRO EXTERIOR 20MM, DIAMETRO INTERIOR 10.5MM, ESPESOR 2MM, MATERIAL ACERO INOXIDABLE, NORMA DEL MATERIAL A4, NORMA CONSTRUCTIVA ISO 7089, EQUIPO: DMU CNR LBS</t>
  </si>
  <si>
    <t>TORNILLO PARA AJUSTE, TIPO DE CABEZA HEXAGONAL, TIPO DE ROSCA METRICA MA, DIAMETRO NOMINAL 14MM, PASO 2MM, LONGITUD 50MM, MATERIAL ACERO, NORMA DEL MATERIAL GRADO 10.9, NORMA CONSTRUCTIVA DIN 931, LONGITUD ROSCADA 25MM, TRATAMIENTO SUPERFICIAL PAVONADO, EQUIPOS: CARDAN DELANTERO VULKAN, LOCOMOTORA CSR SDD7</t>
  </si>
  <si>
    <t>TORNILLO PARA AJUSTE, TIPO DE CABEZA HEXAGONAL, TIPO DE ROSCA METRICA MA, DIAMETRO NOMINAL 16MM, PASO 1,5MM, LONGITUD 40MM, MATERIAL ACERO, NORMA DEL MATERIAL GRADO 10.9, NORMA CONSTRUCTIVA DIN 933, TRATAMIENTO SUPERFICIAL PAVONADO, EQUIPOS: ACOPLE ELASTICO DELANTERO VULKAN, LOCOMOTORA CSR SDD7</t>
  </si>
  <si>
    <t>TUERCA, TIPO DE TUERCA HEXAGONAL, TIPO DE ROSCA METRICA, DIAMETRO 12MM, PASO 1,5MM, LONGITUD 15MM, MATERIAL ACERO, NORMA DEL MATERIAL AISI 316L, NORMA CONSTRUCTIVA DIN 3870 SERIE L, TRATAMIENTO SUPERFICIAL ACERO INOXIDABLE, DIAMETRO EXTERIOR DE TUBO: 6MM., EQUIPO: COMPRESOR AGTU-0.6</t>
  </si>
  <si>
    <t>TUERCA, TIPO DE TUERCA HEXAGONAL AUTOFRENANTE, TIPO DE ROSCA METRICA, DIAMETRO 14MM, PASO 2MM, LONGITUD 22MM, MATERIAL ACERO INOXIDABLE, NORMA DEL MATERIAL GRADO A2, NORMA CONSTRUCTIVA DIN 985, ISO 3506-2, TRATAMIENTO SUPERFICIAL PULIDO</t>
  </si>
  <si>
    <t>TORNILLO PARA AJUSTE, TIPO DE CABEZA HEXAGONAL, TIPO DE ROSCA METRICA, DIAMETRO NOMINAL 12MM, PASO 1,75MM, LONGITUD 50MM, MATERIAL ACERO INOXIDABLE, NORMA DEL MATERIAL A2-70, NORMA CONSTRUCTIVA DIN 933, ISO 3506-1, LONGITUD ROSCADA COMPLETA, TRATAMIENTO SUPERFICIAL PULIDO</t>
  </si>
  <si>
    <t>TORNILLO PARA AJUSTE, TIPO DE CABEZA HEXAGONAL, TIPO DE ROSCA METRICA, DIAMETRO NOMINAL 10MM, PASO 1,5MM, LONGITUD 60MM, MATERIAL ACERO INOXIDABLE, NORMA DEL MATERIAL A2-70, NORMA CONSTRUCTIVA DIN 933, ISO 3506-1, LONGITUD ROSCADA COMPLETA, TRATAMIENTO SUPERFICIAL PULIDO</t>
  </si>
  <si>
    <t>TORNILLO PARA AJUSTE, TIPO DE CABEZA HEXAGONAL, TIPO DE ROSCA METRICA, DIAMETRO NOMINAL 12MM, PASO 1,75MM, LONGITUD 25MM, MATERIAL ACERO INOXIDABLE, NORMA DEL MATERIAL A2-70, NORMA CONSTRUCTIVA DIN 933, ISO 3506-1, LONGITUD ROSCADA COMPLETA, TRATAMIENTO SUPERFICIAL PULIDO</t>
  </si>
  <si>
    <t>TUERCA, TIPO DE TUERCA HEXAGONAL, TIPO DE ROSCA METRICA, DIAMETRO 4MM, PASO 0.7MM, LONGITUD 7.8MM, MATERIAL ACERO INOXIDABLE A2, NORMA DEL MATERIAL A2-70, NORMA CONSTRUCTIVA DIN 934, TRATAMIENTO SUPERFICIAL ACERO INOXIDABLE, EQUIPOS: CONTROLLER DE CABINA DE CONDUCTOR, EMU CSR LGR</t>
  </si>
  <si>
    <t>ARANDELA, TIPO PLANA REDONDA, DIAMETRO EXTERIOR 4.9MM, DIAMETRO INTERIOR M2, ESPESOR 0.3MM, MATERIAL ACERO, NORMA DEL MATERIAL A4, TRATAMIENTO SUPERFICIAL INOXIDABLE, NORMA CONSTRUCTIVA DIN 125, EQUIPOS: CONTROLLER DE CABINA DE CONDUCTOR, EMU CSR LGR</t>
  </si>
  <si>
    <t>TUERCA, TIPO DE TUERCA HEXAGONAL, TIPO DE ROSCA METRICA, DIAMETRO 3MM, PASO 0,5MM, LONGITUD 6,1MM, MATERIAL ACERO INOXIDABLE, NORMA DEL MATERIAL A2-70, NORMA CONSTRUCTIVA DIN 934, TRATAMIENTO SUPERFICIAL ACERO INOXIDABLE, EQUIPOS: CONTROLLER DE CABINA DE CONDUCTOR, EMU CSR LGR</t>
  </si>
  <si>
    <t>TUERCA, TIPO DE TUERCA HEXAGONAL, TIPO DE ROSCA METRICA, DIAMETRO 5MM, PASO 0.8MM, LONGITUD 4MM, MATERIAL ACERO INOXIDABLE, NORMA DEL MATERIAL A2-70, NORMA CONSTRUCTIVA DIN 934, TRATAMIENTO SUPERFICIAL ACERO INOXIDABLE, EQUIPOS: CONTROLLER DE CABINA DE CONDUCTOR, EMU CSR LGR</t>
  </si>
  <si>
    <t>ARANDELA, TIPO GROWER, DIAMETRO EXTERIOR 7.9MM, DIAMETRO INTERIOR M5, ESPESOR 1.3MM, MATERIAL ACERO INOXIDABLE, NORMA DEL MATERIAL A2, TRATAMIENTO SUPERFICIAL INOXIDABLE, NORMA CONSTRUCTIVA DIN 127, EQUIPOS: CONTROLLER DE CABINA DE CONDUCTOR, EMU CSR LGR</t>
  </si>
  <si>
    <t>TORNILLO PARA AJUSTE, TIPO DE CABEZA REDONDA PHILLIPS, TIPO DE ROSCA METRICA, DIAMETRO NOMINAL 5MM, PASO 0,8MM, LONGITUD 12MM, MATERIAL ACERO INOXIDABLE, NORMA DEL MATERIAL AISI 304-A2, NORMA CONSTRUCTIVA DIN 7985, LONGITUD ROSCADA 12MM, TRATAMIENTO SUPERFICIAL ACERO INOXIDABLE, EQUIPOS: CONTROLLER DE CABINA DE CONDUCTOR, EMU CSR LGR</t>
  </si>
  <si>
    <t>TORNILLO PARA AJUSTE, TIPO DE CABEZA PLANA AVELLANADA PHILLIPS, TIPO DE ROSCA METRICA, DIAMETRO NOMINAL 5MM, PASO 0,8MM, LONGITUD 8MM, MATERIAL ACERO, NORMA DEL MATERIAL GRADO 8.8, NORMA CONSTRUCTIVA DIN 965, LONGITUD ROSCADA 8MM, TRATAMIENTO SUPERFICIAL CINCADO COLOR PLATEADO, EQUIPOS: CONTROLLER DE CABINA DE CONDUCTOR, EMU CSR LGR</t>
  </si>
  <si>
    <t>TORNILLO PARA AJUSTE, TIPO DE CABEZA CILINDRICA ALLEN, TIPO DE ROSCA METRICA, DIAMETRO NOMINAL 6MM, PASO 1MM, LONGITUD 35MM, MATERIAL ACERO, NORMA DEL MATERIAL GRADO 8.8, NORMA CONSTRUCTIVA DIN 912, LONGITUD ROSCADA 35MM, TRATAMIENTO SUPERFICIAL PAVONADO, EQUIPOS: CONTROLLER DE CABINA DE CONDUCTOR, EMU CSR LGR</t>
  </si>
  <si>
    <t>ARANDELA, TIPO GROWER, DIAMETRO EXTERIOR 7.6MM, DIAMETRO INTERIOR M4, ESPESOR 0.9MM, MATERIAL ACERO, NORMA DEL MATERIAL A4, TRATAMIENTO SUPERFICIAL INOXIDABLE, NORMA CONSTRUCTIVA DIN 127, EQUIPOS: CONTROLLER DE CABINA DE CONDUCTOR, EMU CSR LGR</t>
  </si>
  <si>
    <t>ARANDELA, TIPO PLANA REDONDA, DIAMETRO EXTERIOR 8.8MM, DIAMETRO INTERIOR M4, ESPESOR 0.8MM, MATERIAL ACERO, NORMA DEL MATERIAL A4, TRATAMIENTO SUPERFICIAL INOXIDABLE, NORMA CONSTRUCTIVA DIN 125, EQUIPOS: CONTROLLER DE CABINA DE CONDUCTOR, EMU CSR LGR</t>
  </si>
  <si>
    <t>TORNILLO PARA AJUSTE, TIPO DE CABEZA CILINDRICA ALLEN, TIPO DE ROSCA METRICA, DIAMETRO NOMINAL 5MM, PASO 0.8MM, LONGITUD 14MM, MATERIAL ACERO INOXIDABLE A2, NORMA DEL MATERIAL A2-70, NORMA CONSTRUCTIVA DIN 912, LONGITUD ROSCADA 14MM, TRATAMIENTO SUPERFICIAL ACERO INOXIDABLE, EQUIPOS: CONTROLLER DE CABINA DE CONDUCTOR, EMU CSR LGR</t>
  </si>
  <si>
    <t>TORNILLO PARA AJUSTE, TIPO DE CABEZA PLANA AVELLANADA PHILLIPS, TIPO DE ROSCA METRICA, DIAMETRO NOMINAL 4MM, PASO 0.7MM, LONGITUD 10MM, MATERIAL ACERO, NORMA DEL MATERIAL GRADO 8.8, NORMA CONSTRUCTIVA DIN 965, LONGITUD ROSCADA 10MM, TRATAMIENTO SUPERFICIAL CINCADO COLOR PLATEADO, EQUIPOS: CONTROLLER DE CABINA DE CONDUCTOR, EMU CSR LGR</t>
  </si>
  <si>
    <t>TORNILLO PARA AJUSTE, TIPO DE CABEZA CILINDRICA ALLEN, TIPO DE ROSCA METRICA, DIAMETRO NOMINAL 4MM, PASO 0,7MM, LONGITUD 30MM, MATERIAL ACERO INOXIDABLE A2, NORMA DEL MATERIAL A2-70, NORMA CONSTRUCTIVA DIN 912, LONGITUD ROSCADA 30MM, TRATAMIENTO SUPERFICIAL ACERO INOXIDABLE, EQUIPOS: CONTROLLER DE CABINA DE CONDUCTOR, EMU CSR LGR</t>
  </si>
  <si>
    <t>TORNILLO PARA AJUSTE, TIPO DE CABEZA REDONDA PHILLIPS, TIPO DE ROSCA METRICA, DIAMETRO NOMINAL 3MM, PASO 0.5MM, LONGITUD 8MM, MATERIAL ACERO INOXIDABLE A2, NORMA DEL MATERIAL A2-70, NORMA CONSTRUCTIVA DIN 7985, LONGITUD ROSCADA 8MM, TRATAMIENTO SUPERFICIAL ACERO INOXIDABLE, EQUIPOS: CONTROLLER DE CABINA DE CONDUCTOR, EMU CSR LGR</t>
  </si>
  <si>
    <t>TORNILLO PARA AJUSTE, TIPO DE CABEZA CILINDRICA ALLEN, TIPO DE ROSCA METRICA, DIAMETRO NOMINAL 5MM, PASO 0.8MM, LONGITUD 30MM, MATERIAL ACERO INOXIDABLE A2, NORMA DEL MATERIAL A2-70, NORMA CONSTRUCTIVA DIN 912, LONGITUD ROSCADA 30MM, TRATAMIENTO SUPERFICIAL ACERO INOXIDABLE, EQUIPOS: CONTROLLER DE CABINA DE CONDUCTOR, EMU CSR LGR</t>
  </si>
  <si>
    <t>TORNILLO PARA AJUSTE, TIPO DE CABEZA CILINDRICA ALLEN, TIPO DE ROSCA METRICA, DIAMETRO NOMINAL 4MM, PASO 0,7MM, LONGITUD 40MM, MATERIAL ACERO INOXIDABLE A2, NORMA DEL MATERIAL A2-70, NORMA CONSTRUCTIVA DIN 912, LONGITUD ROSCADA 40MM, TRATAMIENTO SUPERFICIAL ACERO INOXIDABLE, EQUIPOS: CONTROLLER DE CABINA DE CONDUCTOR, EMU CSR LGR</t>
  </si>
  <si>
    <t>TORNILLO PARA AJUSTE, TIPO DE CABEZA CILINDRICA ALLEN, TIPO DE ROSCA METRICA, DIAMETRO NOMINAL 5MM, PASO 0,8MM, LONGITUD 10MM, MATERIAL ACERO INOXIDABLE A2, NORMA DEL MATERIAL A2-70, NORMA CONSTRUCTIVA DIN 912, LONGITUD ROSCADA 10MM, TRATAMIENTO SUPERFICIAL ACERO INOXIDABLE, EQUIPOS: CONTROLLER DE CABINA DE CONDUCTOR, EMU CSR LGR</t>
  </si>
  <si>
    <t>TORNILLO PARA AJUSTE, TIPO DE CABEZA REDONDA PHILLIPS, TIPO DE ROSCA METRICA, DIAMETRO NOMINAL 4MM, PASO 0,7MM, LONGITUD 10MM, MATERIAL ACERO, NORMA DEL MATERIAL GRADO 8.8, NORMA CONSTRUCTIVA DIN 7985, LONGITUD ROSCADA 10MM, TRATAMIENTO SUPERFICIAL CINCADO COLOR PLATEADO, EQUIPOS: CONTROLLER DE CABINA DE CONDUCTOR, EMU CSR LGR</t>
  </si>
  <si>
    <t>TORNILLO PARA AJUSTE, TIPO DE CABEZA CILINDRICA ALLEN, TIPO DE ROSCA METRICA, DIAMETRO NOMINAL 4MM, PASO 0,7MM, LONGITUD 12MM, MATERIAL ACERO INOXIDABLE (A2), NORMA DEL MATERIAL A2-AISI 304, NORMA CONSTRUCTIVA DIN 912, LONGITUD ROSCADA 12MM, TRATAMIENTO SUPERFICIAL ACERO INOXIDABLE, EQUIPOS: CONTROLLER DE CABINA DE CONDUCTOR, EMU CSR LGR</t>
  </si>
  <si>
    <t>ARANDELA, TIPO GROWER, DIAMETRO EXTERIOR 4.9MM, DIAMETRO INTERIOR M3, ESPESOR 0.8MM, MATERIAL ACERO INOXIDABLE, NORMA DEL MATERIAL A2, TRATAMIENTO SUPERFICIAL INOXIDABLE, NORMA CONSTRUCTIVA DIN 127, EQUIPOS: CONTROLLER DE CABINA DE CONDUCTOR, EMU CSR LGR</t>
  </si>
  <si>
    <t>TORNILLO PARA AJUSTE, TIPO DE CABEZA CILINDRICA ALLEN, TIPO DE ROSCA METRICA, DIAMETRO NOMINAL 8MM, PASO 1,25MM, LONGITUD 25MM, MATERIAL ACERO, NORMA DEL MATERIAL A2-70, NORMA CONSTRUCTIVA DIN 912, TRATAMIENTO SUPERFICIAL ACERO INOXIDABLE</t>
  </si>
  <si>
    <t>C/U</t>
  </si>
  <si>
    <t>KG</t>
  </si>
  <si>
    <t>84-2022</t>
  </si>
  <si>
    <t>2022-60027630- -APN- GCO#SOFSE</t>
  </si>
  <si>
    <t>BULONERIA CENTRALIZADA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</si>
</sst>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2C0A]#,###.00;[Red]\([$$-2C0A]#,###.00\)"/>
    <numFmt numFmtId="166" formatCode="_ &quot;$ &quot;* #,##0.00_ ;_ &quot;$ &quot;* \-#,##0.00_ ;_ &quot;$ &quot;* \-??_ ;_ @_ "/>
  </numFmts>
  <fonts count="25">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8"/>
      <color rgb="FF000000"/>
      <name val="Arial"/>
      <family val="2"/>
    </font>
    <font>
      <sz val="8"/>
      <name val="Arial"/>
      <family val="2"/>
    </font>
    <font>
      <sz val="7"/>
      <color theme="1"/>
      <name val="Arial"/>
      <family val="2"/>
    </font>
    <font>
      <b/>
      <sz val="7"/>
      <name val="Arial"/>
      <family val="2"/>
    </font>
    <font>
      <sz val="7"/>
      <color theme="1"/>
      <name val="Calibri"/>
      <family val="2"/>
      <scheme val="minor"/>
    </font>
    <font>
      <sz val="7"/>
      <color rgb="FF000000"/>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 fillId="0" borderId="0"/>
    <xf numFmtId="164" fontId="1"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6" fontId="11" fillId="0" borderId="0" applyFill="0" applyBorder="0" applyAlignment="0" applyProtection="0"/>
  </cellStyleXfs>
  <cellXfs count="252">
    <xf numFmtId="0" fontId="0" fillId="0" borderId="0" xfId="0"/>
    <xf numFmtId="0" fontId="7" fillId="6" borderId="0" xfId="0" applyFont="1" applyFill="1" applyBorder="1" applyProtection="1">
      <protection locked="0"/>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7" fillId="5" borderId="20" xfId="0" applyFont="1" applyFill="1" applyBorder="1" applyProtection="1">
      <protection hidden="1"/>
    </xf>
    <xf numFmtId="0" fontId="12" fillId="5" borderId="0" xfId="1" applyFont="1" applyFill="1" applyBorder="1" applyAlignment="1" applyProtection="1">
      <alignmen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164"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4" fontId="2" fillId="3" borderId="16" xfId="2" applyNumberFormat="1" applyFont="1" applyFill="1" applyBorder="1" applyAlignment="1" applyProtection="1">
      <alignment horizontal="right" vertical="center"/>
    </xf>
    <xf numFmtId="9" fontId="6" fillId="6" borderId="20" xfId="3" applyFont="1" applyFill="1" applyBorder="1" applyAlignment="1" applyProtection="1">
      <alignment horizontal="right" vertical="center" wrapText="1"/>
      <protection locked="0"/>
    </xf>
    <xf numFmtId="49" fontId="6" fillId="6" borderId="20"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protection hidden="1"/>
    </xf>
    <xf numFmtId="0" fontId="7" fillId="5" borderId="20" xfId="0" applyFont="1" applyFill="1" applyBorder="1" applyAlignment="1" applyProtection="1">
      <alignment horizontal="center" vertical="center"/>
      <protection hidden="1"/>
    </xf>
    <xf numFmtId="0" fontId="12" fillId="6" borderId="0" xfId="1"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protection hidden="1"/>
    </xf>
    <xf numFmtId="0" fontId="13" fillId="6" borderId="27"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protection hidden="1"/>
    </xf>
    <xf numFmtId="0" fontId="1" fillId="6" borderId="0" xfId="1" applyFont="1" applyFill="1" applyBorder="1" applyAlignment="1" applyProtection="1">
      <alignment horizontal="left" vertical="center" wrapText="1"/>
      <protection hidden="1"/>
    </xf>
    <xf numFmtId="0" fontId="3" fillId="6" borderId="10" xfId="1" applyFont="1" applyFill="1" applyBorder="1" applyAlignment="1" applyProtection="1">
      <alignment vertical="center" wrapText="1"/>
      <protection hidden="1"/>
    </xf>
    <xf numFmtId="49" fontId="6" fillId="6" borderId="6" xfId="0" applyNumberFormat="1" applyFont="1" applyFill="1" applyBorder="1" applyAlignment="1" applyProtection="1">
      <alignment horizontal="center" vertical="center" wrapText="1"/>
      <protection hidden="1"/>
    </xf>
    <xf numFmtId="49" fontId="6" fillId="6" borderId="9" xfId="0" applyNumberFormat="1" applyFont="1" applyFill="1" applyBorder="1" applyAlignment="1" applyProtection="1">
      <alignment horizontal="center" vertical="center" wrapText="1"/>
      <protection hidden="1"/>
    </xf>
    <xf numFmtId="1" fontId="19" fillId="0" borderId="54" xfId="0" applyNumberFormat="1" applyFont="1" applyFill="1" applyBorder="1" applyAlignment="1">
      <alignment horizontal="center" vertical="center" shrinkToFit="1"/>
    </xf>
    <xf numFmtId="0" fontId="20" fillId="0" borderId="54" xfId="0" applyFont="1" applyFill="1" applyBorder="1" applyAlignment="1">
      <alignment horizontal="center" vertical="center" wrapText="1"/>
    </xf>
    <xf numFmtId="1" fontId="19" fillId="0" borderId="55" xfId="0" applyNumberFormat="1" applyFont="1" applyFill="1" applyBorder="1" applyAlignment="1">
      <alignment horizontal="center" vertical="center" shrinkToFit="1"/>
    </xf>
    <xf numFmtId="0" fontId="9" fillId="6" borderId="27"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2" fillId="3" borderId="10" xfId="1" applyFont="1" applyFill="1" applyBorder="1" applyAlignment="1" applyProtection="1">
      <alignment horizontal="right" vertical="center"/>
      <protection hidden="1"/>
    </xf>
    <xf numFmtId="0" fontId="7" fillId="0" borderId="20" xfId="0" applyFont="1" applyFill="1" applyBorder="1" applyAlignment="1">
      <alignment horizontal="center" vertical="center" wrapText="1"/>
    </xf>
    <xf numFmtId="0" fontId="6" fillId="6"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center" vertical="center" wrapText="1"/>
      <protection hidden="1"/>
    </xf>
    <xf numFmtId="49" fontId="6" fillId="6" borderId="11" xfId="0" applyNumberFormat="1" applyFont="1" applyFill="1" applyBorder="1" applyAlignment="1" applyProtection="1">
      <alignment horizontal="center" vertical="center" wrapText="1"/>
      <protection hidden="1"/>
    </xf>
    <xf numFmtId="0" fontId="7" fillId="0" borderId="11" xfId="0" applyFont="1" applyFill="1" applyBorder="1" applyAlignment="1">
      <alignment horizontal="center" vertical="center" wrapText="1"/>
    </xf>
    <xf numFmtId="4" fontId="6" fillId="6" borderId="11" xfId="0" applyNumberFormat="1" applyFont="1" applyFill="1" applyBorder="1" applyAlignment="1" applyProtection="1">
      <alignment horizontal="right" vertical="center" wrapText="1"/>
      <protection locked="0"/>
    </xf>
    <xf numFmtId="10" fontId="6" fillId="6" borderId="11" xfId="3" applyNumberFormat="1" applyFont="1" applyFill="1" applyBorder="1" applyAlignment="1" applyProtection="1">
      <alignment horizontal="right" vertical="center" wrapText="1"/>
      <protection locked="0"/>
    </xf>
    <xf numFmtId="4" fontId="6" fillId="6" borderId="11" xfId="0" applyNumberFormat="1" applyFont="1" applyFill="1" applyBorder="1" applyAlignment="1" applyProtection="1">
      <alignment horizontal="right" vertical="center" wrapText="1"/>
    </xf>
    <xf numFmtId="0" fontId="1" fillId="6" borderId="49" xfId="1" applyFont="1" applyFill="1" applyBorder="1" applyAlignment="1" applyProtection="1">
      <alignment horizontal="center" vertical="center"/>
      <protection hidden="1"/>
    </xf>
    <xf numFmtId="0" fontId="0" fillId="0" borderId="20" xfId="0" applyBorder="1" applyAlignment="1">
      <alignment horizontal="center" vertical="center"/>
    </xf>
    <xf numFmtId="0" fontId="21" fillId="5" borderId="0" xfId="0" applyFont="1" applyFill="1" applyProtection="1">
      <protection hidden="1"/>
    </xf>
    <xf numFmtId="0" fontId="23" fillId="0" borderId="20" xfId="0" applyFont="1" applyBorder="1" applyAlignment="1">
      <alignment horizontal="left" vertical="center" wrapText="1"/>
    </xf>
    <xf numFmtId="0" fontId="24" fillId="6" borderId="20" xfId="0" applyFont="1" applyFill="1" applyBorder="1" applyAlignment="1" applyProtection="1">
      <alignment horizontal="center" vertical="center" wrapText="1"/>
      <protection hidden="1"/>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9" xfId="1" applyFont="1" applyFill="1" applyBorder="1" applyAlignment="1" applyProtection="1">
      <alignment horizontal="center" vertical="center"/>
      <protection hidden="1"/>
    </xf>
    <xf numFmtId="0" fontId="3" fillId="6" borderId="35" xfId="1" applyFont="1" applyFill="1" applyBorder="1" applyAlignment="1" applyProtection="1">
      <alignment horizontal="center" vertical="center"/>
      <protection hidden="1"/>
    </xf>
    <xf numFmtId="0" fontId="3" fillId="6" borderId="36"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wrapText="1"/>
      <protection hidden="1"/>
    </xf>
    <xf numFmtId="0" fontId="3" fillId="6" borderId="57" xfId="1" applyFont="1" applyFill="1" applyBorder="1" applyAlignment="1" applyProtection="1">
      <alignment horizontal="center" vertical="center" wrapText="1"/>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16"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35" xfId="1" applyFont="1" applyFill="1" applyBorder="1" applyAlignment="1" applyProtection="1">
      <alignment horizontal="center" vertical="center" wrapText="1"/>
      <protection hidden="1"/>
    </xf>
    <xf numFmtId="0" fontId="3" fillId="6" borderId="36" xfId="1" applyFont="1" applyFill="1" applyBorder="1" applyAlignment="1" applyProtection="1">
      <alignment horizontal="center" vertical="center" wrapText="1"/>
      <protection hidden="1"/>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13"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11"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7" xfId="1" applyFont="1" applyFill="1" applyBorder="1" applyAlignment="1" applyProtection="1">
      <alignment horizontal="center" vertical="center"/>
      <protection hidden="1"/>
    </xf>
    <xf numFmtId="165" fontId="1" fillId="5" borderId="34" xfId="0" applyNumberFormat="1" applyFont="1" applyFill="1" applyBorder="1" applyAlignment="1" applyProtection="1">
      <alignment horizontal="center" vertical="center"/>
      <protection locked="0"/>
    </xf>
    <xf numFmtId="165" fontId="1" fillId="5" borderId="32" xfId="0" applyNumberFormat="1" applyFont="1" applyFill="1" applyBorder="1" applyAlignment="1" applyProtection="1">
      <alignment horizontal="center" vertical="center"/>
      <protection locked="0"/>
    </xf>
    <xf numFmtId="165" fontId="1" fillId="5" borderId="39" xfId="0" applyNumberFormat="1" applyFont="1" applyFill="1" applyBorder="1" applyAlignment="1" applyProtection="1">
      <alignment horizontal="center" vertical="center"/>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5" borderId="0"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5" fillId="6" borderId="5" xfId="1" applyFont="1" applyFill="1" applyBorder="1" applyAlignment="1" applyProtection="1">
      <alignment horizontal="center"/>
    </xf>
    <xf numFmtId="0" fontId="5" fillId="6" borderId="4" xfId="1" applyFont="1" applyFill="1" applyBorder="1" applyAlignment="1" applyProtection="1">
      <alignment horizontal="center"/>
    </xf>
    <xf numFmtId="0" fontId="5" fillId="6" borderId="19" xfId="1" applyFont="1" applyFill="1" applyBorder="1" applyAlignment="1" applyProtection="1">
      <alignment horizontal="center"/>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3" fillId="6" borderId="5" xfId="1" applyFont="1" applyFill="1" applyBorder="1" applyAlignment="1" applyProtection="1">
      <alignment horizontal="center"/>
    </xf>
    <xf numFmtId="0" fontId="3" fillId="6" borderId="4" xfId="1" applyFont="1" applyFill="1" applyBorder="1" applyAlignment="1" applyProtection="1">
      <alignment horizontal="center"/>
    </xf>
    <xf numFmtId="0" fontId="3" fillId="6" borderId="19"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12" fillId="5" borderId="0"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7" fillId="0" borderId="3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0" fontId="1" fillId="6" borderId="4" xfId="1" applyFont="1" applyFill="1" applyBorder="1" applyAlignment="1" applyProtection="1">
      <alignment horizontal="left"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3" fillId="6" borderId="28" xfId="1" applyFont="1" applyFill="1" applyBorder="1" applyAlignment="1" applyProtection="1">
      <alignment horizontal="center" vertical="center" wrapText="1"/>
      <protection hidden="1"/>
    </xf>
    <xf numFmtId="0" fontId="3" fillId="6" borderId="48" xfId="1" applyFont="1" applyFill="1" applyBorder="1" applyAlignment="1" applyProtection="1">
      <alignment horizontal="center" vertical="center" wrapText="1"/>
      <protection hidden="1"/>
    </xf>
    <xf numFmtId="0" fontId="3" fillId="6" borderId="20" xfId="1" applyFont="1" applyFill="1" applyBorder="1" applyAlignment="1" applyProtection="1">
      <alignment horizontal="center" vertical="center"/>
      <protection hidden="1"/>
    </xf>
    <xf numFmtId="0" fontId="22"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116">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618490</xdr:colOff>
      <xdr:row>377</xdr:row>
      <xdr:rowOff>21710</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3646" y="6808273"/>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10</xdr:col>
      <xdr:colOff>318566</xdr:colOff>
      <xdr:row>1799</xdr:row>
      <xdr:rowOff>84498</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1537" y="12523027"/>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1"/>
  <sheetViews>
    <sheetView tabSelected="1" zoomScale="80" zoomScaleNormal="80" workbookViewId="0">
      <selection activeCell="B2" sqref="B2:L381"/>
    </sheetView>
  </sheetViews>
  <sheetFormatPr baseColWidth="10" defaultRowHeight="12.75"/>
  <cols>
    <col min="1" max="1" width="2.7109375" style="1" customWidth="1"/>
    <col min="2" max="2" width="10" style="1" customWidth="1"/>
    <col min="3" max="3" width="9.85546875" style="1" customWidth="1"/>
    <col min="4" max="4" width="7.140625" style="1" customWidth="1"/>
    <col min="5" max="5" width="12.140625" style="1" customWidth="1"/>
    <col min="6" max="6" width="63.42578125" style="1" customWidth="1"/>
    <col min="7" max="8" width="16.85546875" style="1" hidden="1" customWidth="1"/>
    <col min="9" max="9" width="13.42578125" style="1" customWidth="1"/>
    <col min="10" max="10" width="7.7109375" style="1" customWidth="1"/>
    <col min="11" max="11" width="7.140625" style="1" hidden="1" customWidth="1"/>
    <col min="12" max="12" width="16.7109375" style="1" customWidth="1"/>
    <col min="13" max="16384" width="11.42578125" style="1"/>
  </cols>
  <sheetData>
    <row r="1" spans="2:12" ht="13.5" thickBot="1"/>
    <row r="2" spans="2:12" ht="15" customHeight="1">
      <c r="B2" s="144" t="s">
        <v>58</v>
      </c>
      <c r="C2" s="145"/>
      <c r="D2" s="145"/>
      <c r="E2" s="145"/>
      <c r="F2" s="145"/>
      <c r="G2" s="145"/>
      <c r="H2" s="145"/>
      <c r="I2" s="145"/>
      <c r="J2" s="145"/>
      <c r="K2" s="145"/>
      <c r="L2" s="146"/>
    </row>
    <row r="3" spans="2:12" ht="15" customHeight="1">
      <c r="B3" s="147"/>
      <c r="C3" s="148"/>
      <c r="D3" s="148"/>
      <c r="E3" s="148"/>
      <c r="F3" s="148"/>
      <c r="G3" s="148"/>
      <c r="H3" s="148"/>
      <c r="I3" s="148"/>
      <c r="J3" s="148"/>
      <c r="K3" s="148"/>
      <c r="L3" s="149"/>
    </row>
    <row r="4" spans="2:12" ht="15" customHeight="1" thickBot="1">
      <c r="B4" s="150"/>
      <c r="C4" s="151"/>
      <c r="D4" s="151"/>
      <c r="E4" s="151"/>
      <c r="F4" s="151"/>
      <c r="G4" s="151"/>
      <c r="H4" s="151"/>
      <c r="I4" s="151"/>
      <c r="J4" s="151"/>
      <c r="K4" s="151"/>
      <c r="L4" s="152"/>
    </row>
    <row r="5" spans="2:12" ht="18.75" customHeight="1" thickBot="1">
      <c r="B5" s="153" t="s">
        <v>9</v>
      </c>
      <c r="C5" s="154"/>
      <c r="D5" s="171" t="str">
        <f>+'Completar SOFSE'!B5</f>
        <v>84-2022</v>
      </c>
      <c r="E5" s="171"/>
      <c r="F5" s="171"/>
      <c r="G5" s="171"/>
      <c r="H5" s="109"/>
      <c r="I5" s="174" t="s">
        <v>12</v>
      </c>
      <c r="J5" s="175"/>
      <c r="K5" s="175"/>
      <c r="L5" s="176"/>
    </row>
    <row r="6" spans="2:12" ht="30" customHeight="1">
      <c r="B6" s="153" t="s">
        <v>26</v>
      </c>
      <c r="C6" s="154"/>
      <c r="D6" s="172" t="str">
        <f>+'Completar SOFSE'!B6</f>
        <v>Por Compulsa Abreviada</v>
      </c>
      <c r="E6" s="172"/>
      <c r="F6" s="172"/>
      <c r="G6" s="172"/>
      <c r="H6" s="110"/>
      <c r="I6" s="177" t="s">
        <v>8</v>
      </c>
      <c r="J6" s="182"/>
      <c r="K6" s="183"/>
      <c r="L6" s="184"/>
    </row>
    <row r="7" spans="2:12" ht="15.75" customHeight="1">
      <c r="B7" s="6" t="s">
        <v>22</v>
      </c>
      <c r="C7" s="7"/>
      <c r="D7" s="173" t="str">
        <f>+'Completar SOFSE'!B7</f>
        <v>2022-60027630- -APN- GCO#SOFSE</v>
      </c>
      <c r="E7" s="173"/>
      <c r="F7" s="173"/>
      <c r="G7" s="173"/>
      <c r="H7" s="111"/>
      <c r="I7" s="178"/>
      <c r="J7" s="185"/>
      <c r="K7" s="186"/>
      <c r="L7" s="187"/>
    </row>
    <row r="8" spans="2:12" ht="15.75" customHeight="1">
      <c r="B8" s="157" t="s">
        <v>10</v>
      </c>
      <c r="C8" s="158"/>
      <c r="D8" s="173" t="str">
        <f>+'Completar SOFSE'!B8</f>
        <v>BULONERIA CENTRALIZADA</v>
      </c>
      <c r="E8" s="173"/>
      <c r="F8" s="173"/>
      <c r="G8" s="173"/>
      <c r="H8" s="111"/>
      <c r="I8" s="108" t="s">
        <v>28</v>
      </c>
      <c r="J8" s="179"/>
      <c r="K8" s="180"/>
      <c r="L8" s="181"/>
    </row>
    <row r="9" spans="2:12" ht="16.5" customHeight="1">
      <c r="B9" s="157"/>
      <c r="C9" s="158"/>
      <c r="D9" s="173"/>
      <c r="E9" s="173"/>
      <c r="F9" s="173"/>
      <c r="G9" s="173"/>
      <c r="H9" s="111"/>
      <c r="I9" s="8" t="s">
        <v>1</v>
      </c>
      <c r="J9" s="179"/>
      <c r="K9" s="180"/>
      <c r="L9" s="181"/>
    </row>
    <row r="10" spans="2:12" ht="16.5" customHeight="1">
      <c r="B10" s="157"/>
      <c r="C10" s="158"/>
      <c r="D10" s="173"/>
      <c r="E10" s="173"/>
      <c r="F10" s="173"/>
      <c r="G10" s="173"/>
      <c r="H10" s="111"/>
      <c r="I10" s="8" t="s">
        <v>2</v>
      </c>
      <c r="J10" s="168"/>
      <c r="K10" s="169"/>
      <c r="L10" s="170"/>
    </row>
    <row r="11" spans="2:12" ht="15">
      <c r="B11" s="12" t="s">
        <v>18</v>
      </c>
      <c r="C11" s="13"/>
      <c r="D11" s="71" t="str">
        <f>+'Completar SOFSE'!B11</f>
        <v>Según Pliego</v>
      </c>
      <c r="E11" s="13"/>
      <c r="F11" s="7"/>
      <c r="G11" s="7"/>
      <c r="H11" s="7"/>
      <c r="I11" s="9" t="s">
        <v>5</v>
      </c>
      <c r="J11" s="165"/>
      <c r="K11" s="166"/>
      <c r="L11" s="167"/>
    </row>
    <row r="12" spans="2:12" ht="13.5" thickBot="1">
      <c r="B12" s="14"/>
      <c r="C12" s="15"/>
      <c r="D12" s="15"/>
      <c r="E12" s="16"/>
      <c r="F12" s="15"/>
      <c r="G12" s="15"/>
      <c r="H12" s="15"/>
      <c r="I12" s="10"/>
      <c r="J12" s="17"/>
      <c r="K12" s="17"/>
      <c r="L12" s="11"/>
    </row>
    <row r="13" spans="2:12" ht="15" customHeight="1">
      <c r="B13" s="155" t="s">
        <v>56</v>
      </c>
      <c r="C13" s="159" t="s">
        <v>11</v>
      </c>
      <c r="D13" s="159" t="s">
        <v>3</v>
      </c>
      <c r="E13" s="161" t="s">
        <v>4</v>
      </c>
      <c r="F13" s="163" t="s">
        <v>31</v>
      </c>
      <c r="G13" s="132" t="s">
        <v>55</v>
      </c>
      <c r="H13" s="142" t="s">
        <v>63</v>
      </c>
      <c r="I13" s="142" t="s">
        <v>32</v>
      </c>
      <c r="J13" s="130" t="s">
        <v>33</v>
      </c>
      <c r="K13" s="128" t="s">
        <v>34</v>
      </c>
      <c r="L13" s="130" t="s">
        <v>35</v>
      </c>
    </row>
    <row r="14" spans="2:12" ht="15.75" customHeight="1" thickBot="1">
      <c r="B14" s="156"/>
      <c r="C14" s="160"/>
      <c r="D14" s="160"/>
      <c r="E14" s="162"/>
      <c r="F14" s="164"/>
      <c r="G14" s="133"/>
      <c r="H14" s="143"/>
      <c r="I14" s="143"/>
      <c r="J14" s="131"/>
      <c r="K14" s="129"/>
      <c r="L14" s="131"/>
    </row>
    <row r="15" spans="2:12" ht="93" customHeight="1">
      <c r="B15" s="121">
        <f>+'Completar SOFSE'!A21</f>
        <v>1</v>
      </c>
      <c r="C15" s="114">
        <f>VLOOKUP(B15,'Completar SOFSE'!$A$19:$E$501,2,0)</f>
        <v>200</v>
      </c>
      <c r="D15" s="122" t="s">
        <v>415</v>
      </c>
      <c r="E15" s="114">
        <f>VLOOKUP(B15,'Completar SOFSE'!$A$19:$E$501,4,0)</f>
        <v>3000000339</v>
      </c>
      <c r="F15" s="115" t="str">
        <f>VLOOKUP(B15,'Completar SOFSE'!$A$19:$E$501,5,0)</f>
        <v>ESPARRAGO GALVANIZADO 5/8" X 16,2 MM</v>
      </c>
      <c r="G15" s="116">
        <f>VLOOKUP(B15,'Completar SOFSE'!$A$19:$F$501,6,0)</f>
        <v>0</v>
      </c>
      <c r="H15" s="117"/>
      <c r="I15" s="118"/>
      <c r="J15" s="119"/>
      <c r="K15" s="120">
        <f>+(C15*I15)*J15</f>
        <v>0</v>
      </c>
      <c r="L15" s="42">
        <f>+C15*I15</f>
        <v>0</v>
      </c>
    </row>
    <row r="16" spans="2:12" ht="93" customHeight="1">
      <c r="B16" s="2">
        <f>+B15+1</f>
        <v>2</v>
      </c>
      <c r="C16" s="3">
        <f>VLOOKUP(B16,'Completar SOFSE'!$A$19:$E$501,2,0)</f>
        <v>200</v>
      </c>
      <c r="D16" s="122" t="s">
        <v>415</v>
      </c>
      <c r="E16" s="3">
        <f>VLOOKUP(B16,'Completar SOFSE'!$A$19:$E$501,4,0)</f>
        <v>3000000340</v>
      </c>
      <c r="F16" s="5" t="str">
        <f>VLOOKUP(B16,'Completar SOFSE'!$A$19:$E$501,5,0)</f>
        <v>ESPARRAGO TOTALMENTE ROSCADO, DIAMETRO 3/4", PASO 20 HILOS, LONGITUD 1/2", TRATAMIENTO SUPERFICIAL CINCADO</v>
      </c>
      <c r="G16" s="88">
        <f>VLOOKUP(B16,'Completar SOFSE'!$A$19:$F$501,6,0)</f>
        <v>0</v>
      </c>
      <c r="H16" s="113"/>
      <c r="I16" s="43"/>
      <c r="J16" s="49"/>
      <c r="K16" s="44">
        <f t="shared" ref="K16:K21" si="0">+(C16*I16)*J16</f>
        <v>0</v>
      </c>
      <c r="L16" s="45">
        <f t="shared" ref="L16:L21" si="1">+C16*I16</f>
        <v>0</v>
      </c>
    </row>
    <row r="17" spans="2:12" ht="93" customHeight="1">
      <c r="B17" s="2">
        <f t="shared" ref="B17:B21" si="2">+B16+1</f>
        <v>3</v>
      </c>
      <c r="C17" s="3">
        <f>VLOOKUP(B17,'Completar SOFSE'!$A$19:$E$501,2,0)</f>
        <v>250</v>
      </c>
      <c r="D17" s="122" t="s">
        <v>415</v>
      </c>
      <c r="E17" s="3">
        <f>VLOOKUP(B17,'Completar SOFSE'!$A$19:$E$501,4,0)</f>
        <v>3000000341</v>
      </c>
      <c r="F17" s="5" t="str">
        <f>VLOOKUP(B17,'Completar SOFSE'!$A$19:$E$501,5,0)</f>
        <v>ESPARRAGO DOBLE ROSCA, TIPO DE ROSCA 1 METRICA, DIAMETRO 1 10MM, PASO 1 35MM, TRATAMIENTO SUPERFICIAL GALVANIZADO, DIN 939</v>
      </c>
      <c r="G17" s="88">
        <f>VLOOKUP(B17,'Completar SOFSE'!$A$19:$F$501,6,0)</f>
        <v>0</v>
      </c>
      <c r="H17" s="113"/>
      <c r="I17" s="43"/>
      <c r="J17" s="49"/>
      <c r="K17" s="44">
        <f t="shared" si="0"/>
        <v>0</v>
      </c>
      <c r="L17" s="45">
        <f t="shared" si="1"/>
        <v>0</v>
      </c>
    </row>
    <row r="18" spans="2:12" ht="93" customHeight="1">
      <c r="B18" s="2">
        <f t="shared" si="2"/>
        <v>4</v>
      </c>
      <c r="C18" s="3">
        <f>VLOOKUP(B18,'Completar SOFSE'!$A$19:$E$501,2,0)</f>
        <v>500</v>
      </c>
      <c r="D18" s="122" t="s">
        <v>415</v>
      </c>
      <c r="E18" s="3">
        <f>VLOOKUP(B18,'Completar SOFSE'!$A$19:$E$501,4,0)</f>
        <v>3000000346</v>
      </c>
      <c r="F18" s="5" t="str">
        <f>VLOOKUP(B18,'Completar SOFSE'!$A$19:$E$501,5,0)</f>
        <v>ESPARRAGO TOTALMENTE ROSCADO, TIPO DE ROSCA WHITWORTH, DIAMETRO 1.3/8", PASO 6 HILOS, LONGITUD TOTAL 6.5/8", ROSCADO 2.1/2", MATERIAL ACERO, TRATAMIENTO SUPERFICIAL CINCADO, NORMA CONSTRUCTIVA: DIN 939</v>
      </c>
      <c r="G18" s="88">
        <f>VLOOKUP(B18,'Completar SOFSE'!$A$19:$F$501,6,0)</f>
        <v>0</v>
      </c>
      <c r="H18" s="88"/>
      <c r="I18" s="43"/>
      <c r="J18" s="49"/>
      <c r="K18" s="44">
        <f t="shared" si="0"/>
        <v>0</v>
      </c>
      <c r="L18" s="45">
        <f t="shared" si="1"/>
        <v>0</v>
      </c>
    </row>
    <row r="19" spans="2:12" ht="93" customHeight="1">
      <c r="B19" s="2">
        <f t="shared" si="2"/>
        <v>5</v>
      </c>
      <c r="C19" s="3">
        <f>VLOOKUP(B19,'Completar SOFSE'!$A$19:$E$501,2,0)</f>
        <v>200</v>
      </c>
      <c r="D19" s="122" t="s">
        <v>415</v>
      </c>
      <c r="E19" s="3">
        <f>VLOOKUP(B19,'Completar SOFSE'!$A$19:$E$501,4,0)</f>
        <v>3000000347</v>
      </c>
      <c r="F19" s="5" t="str">
        <f>VLOOKUP(B19,'Completar SOFSE'!$A$19:$E$501,5,0)</f>
        <v>ESPARRAGO TOTALMENTE ROSCADO, DIAMETRO 3/8", LONGITUD 1.3/4", TRATAMIENTO SUPERFICIAL CINCADO</v>
      </c>
      <c r="G19" s="88">
        <f>VLOOKUP(B19,'Completar SOFSE'!$A$19:$F$501,6,0)</f>
        <v>0</v>
      </c>
      <c r="H19" s="88"/>
      <c r="I19" s="43"/>
      <c r="J19" s="49"/>
      <c r="K19" s="44">
        <f t="shared" si="0"/>
        <v>0</v>
      </c>
      <c r="L19" s="45">
        <f t="shared" si="1"/>
        <v>0</v>
      </c>
    </row>
    <row r="20" spans="2:12" ht="93" customHeight="1">
      <c r="B20" s="2">
        <f t="shared" si="2"/>
        <v>6</v>
      </c>
      <c r="C20" s="3">
        <f>VLOOKUP(B20,'Completar SOFSE'!$A$19:$E$501,2,0)</f>
        <v>220</v>
      </c>
      <c r="D20" s="122" t="s">
        <v>415</v>
      </c>
      <c r="E20" s="3">
        <f>VLOOKUP(B20,'Completar SOFSE'!$A$19:$E$501,4,0)</f>
        <v>3000000348</v>
      </c>
      <c r="F20" s="5" t="str">
        <f>VLOOKUP(B20,'Completar SOFSE'!$A$19:$E$501,5,0)</f>
        <v>ESPARRAGO TOTALMENTE ROSCADO, TIPO DE ROSCA METRICA, DIAMETRO 5MM, LONGITUD 6MM, MATERIAL ACERO INOXIDABLE A2-70, NORMA DEL MATERIAL ISO 3506-1, PUNTA PLANA CON HEXAGONO INTERIOR. DIMENSIONES SEGUN DIN 913</v>
      </c>
      <c r="G20" s="88">
        <f>VLOOKUP(B20,'Completar SOFSE'!$A$19:$F$501,6,0)</f>
        <v>0</v>
      </c>
      <c r="H20" s="88"/>
      <c r="I20" s="43"/>
      <c r="J20" s="49"/>
      <c r="K20" s="44">
        <f t="shared" si="0"/>
        <v>0</v>
      </c>
      <c r="L20" s="45">
        <f t="shared" si="1"/>
        <v>0</v>
      </c>
    </row>
    <row r="21" spans="2:12" ht="93" customHeight="1">
      <c r="B21" s="2">
        <f t="shared" si="2"/>
        <v>7</v>
      </c>
      <c r="C21" s="3">
        <f>VLOOKUP(B21,'Completar SOFSE'!$A$19:$E$501,2,0)</f>
        <v>240</v>
      </c>
      <c r="D21" s="122" t="s">
        <v>415</v>
      </c>
      <c r="E21" s="3">
        <f>VLOOKUP(B21,'Completar SOFSE'!$A$19:$E$501,4,0)</f>
        <v>3000000349</v>
      </c>
      <c r="F21" s="5" t="str">
        <f>VLOOKUP(B21,'Completar SOFSE'!$A$19:$E$501,5,0)</f>
        <v>ESPARRAGO TOTALMENTE ROSCADO, TIPO DE ROSCA METRICA, DIAMETRO 6MM, PASO 1,25MM, LONGITUD 20MM, MATERIAL ACERO GRADO 8,8, NORMA CONSTRUCTIVA: DIN 939</v>
      </c>
      <c r="G21" s="88">
        <f>VLOOKUP(B21,'Completar SOFSE'!$A$19:$F$501,6,0)</f>
        <v>0</v>
      </c>
      <c r="H21" s="88"/>
      <c r="I21" s="43"/>
      <c r="J21" s="49"/>
      <c r="K21" s="44">
        <f t="shared" si="0"/>
        <v>0</v>
      </c>
      <c r="L21" s="45">
        <f t="shared" si="1"/>
        <v>0</v>
      </c>
    </row>
    <row r="22" spans="2:12" ht="93" customHeight="1">
      <c r="B22" s="2">
        <f>+'Completar SOFSE'!A28</f>
        <v>8</v>
      </c>
      <c r="C22" s="3">
        <f>VLOOKUP(B22,'Completar SOFSE'!$A$19:$E$501,2,0)</f>
        <v>820</v>
      </c>
      <c r="D22" s="122" t="s">
        <v>415</v>
      </c>
      <c r="E22" s="3">
        <f>VLOOKUP(B22,'Completar SOFSE'!$A$19:$E$501,4,0)</f>
        <v>3000000350</v>
      </c>
      <c r="F22" s="5" t="str">
        <f>VLOOKUP(B22,'Completar SOFSE'!$A$19:$E$501,5,0)</f>
        <v>ESPARRAGO TOTALMENTE ROSCADO, TIPO DE ROSCA METRICA, DIAMETRO 6MM, PASO 1MM, LONGITUD 10MM, MATERIAL ACERO INOXIDABLE GRADO A4, NORMA CONSTRUCTIVA: DIN 913</v>
      </c>
      <c r="G22" s="88">
        <f>VLOOKUP(B22,'Completar SOFSE'!$A$19:$F$501,6,0)</f>
        <v>0</v>
      </c>
      <c r="H22" s="88"/>
      <c r="I22" s="43"/>
      <c r="J22" s="49"/>
      <c r="K22" s="44">
        <f t="shared" ref="K22:K36" si="3">+(C22*I22)*J22</f>
        <v>0</v>
      </c>
      <c r="L22" s="45">
        <f t="shared" ref="L22:L36" si="4">+C22*I22</f>
        <v>0</v>
      </c>
    </row>
    <row r="23" spans="2:12" ht="93" customHeight="1">
      <c r="B23" s="2">
        <f>+'Completar SOFSE'!A29</f>
        <v>9</v>
      </c>
      <c r="C23" s="3">
        <f>VLOOKUP(B23,'Completar SOFSE'!$A$19:$E$501,2,0)</f>
        <v>270</v>
      </c>
      <c r="D23" s="122" t="s">
        <v>415</v>
      </c>
      <c r="E23" s="3">
        <f>VLOOKUP(B23,'Completar SOFSE'!$A$19:$E$501,4,0)</f>
        <v>3000000352</v>
      </c>
      <c r="F23" s="5" t="str">
        <f>VLOOKUP(B23,'Completar SOFSE'!$A$19:$E$501,5,0)</f>
        <v>ESPARRAGO DOBLE ROSCA, TIPO DE ROSCA 1 METRICA, DIAMETRO 1 8MM, PASO 1 1,25MM, LONGITUD ROSCADO 1 10MM, TIPO DE ROSCA 2 METRICA, DIAMETRO 2 8MM, PASO 2 1,25MM, LONGITUD ROSCADO 2 22MM, MATERIAL ACERO GRADO 8,8, LONGITUD TOTAL 30MM, DIN 939</v>
      </c>
      <c r="G23" s="88">
        <f>VLOOKUP(B23,'Completar SOFSE'!$A$19:$F$501,6,0)</f>
        <v>0</v>
      </c>
      <c r="H23" s="88"/>
      <c r="I23" s="43"/>
      <c r="J23" s="49"/>
      <c r="K23" s="44">
        <f t="shared" si="3"/>
        <v>0</v>
      </c>
      <c r="L23" s="45">
        <f t="shared" si="4"/>
        <v>0</v>
      </c>
    </row>
    <row r="24" spans="2:12" ht="93" customHeight="1">
      <c r="B24" s="2">
        <f>+'Completar SOFSE'!A30</f>
        <v>10</v>
      </c>
      <c r="C24" s="3">
        <f>VLOOKUP(B24,'Completar SOFSE'!$A$19:$E$501,2,0)</f>
        <v>250</v>
      </c>
      <c r="D24" s="122" t="s">
        <v>415</v>
      </c>
      <c r="E24" s="3">
        <f>VLOOKUP(B24,'Completar SOFSE'!$A$19:$E$501,4,0)</f>
        <v>3000000353</v>
      </c>
      <c r="F24" s="5" t="str">
        <f>VLOOKUP(B24,'Completar SOFSE'!$A$19:$E$501,5,0)</f>
        <v>ESPARRAGO DOBLE ROSCA, TIPO DE ROSCA 1 METRICA, DIAMETRO 1 10MM, PASO 1 1,25MM, LONGITUD ROSCADO 1 12MM, TIPO DE ROSCA 2 METRICA, DIAMETRO 2 10MM, PASO 2 1,25MM, LONGITUD ROSCADO 2 26MM, MATERIAL ACERO GRADO 8,8, LONGITUD TOTAL 30MM, DIN 939</v>
      </c>
      <c r="G24" s="88">
        <f>VLOOKUP(B24,'Completar SOFSE'!$A$19:$F$501,6,0)</f>
        <v>0</v>
      </c>
      <c r="H24" s="88"/>
      <c r="I24" s="43"/>
      <c r="J24" s="49"/>
      <c r="K24" s="44">
        <f t="shared" si="3"/>
        <v>0</v>
      </c>
      <c r="L24" s="45">
        <f t="shared" si="4"/>
        <v>0</v>
      </c>
    </row>
    <row r="25" spans="2:12" ht="93" customHeight="1">
      <c r="B25" s="2">
        <f>+'Completar SOFSE'!A31</f>
        <v>11</v>
      </c>
      <c r="C25" s="3">
        <f>VLOOKUP(B25,'Completar SOFSE'!$A$19:$E$501,2,0)</f>
        <v>535</v>
      </c>
      <c r="D25" s="122" t="s">
        <v>415</v>
      </c>
      <c r="E25" s="3">
        <f>VLOOKUP(B25,'Completar SOFSE'!$A$19:$E$501,4,0)</f>
        <v>3000000367</v>
      </c>
      <c r="F25" s="5" t="str">
        <f>VLOOKUP(B25,'Completar SOFSE'!$A$19:$E$501,5,0)</f>
        <v>VARILLA ROSCADA DE ACERO 1" X 1000 MM</v>
      </c>
      <c r="G25" s="88">
        <f>VLOOKUP(B25,'Completar SOFSE'!$A$19:$F$501,6,0)</f>
        <v>0</v>
      </c>
      <c r="H25" s="88"/>
      <c r="I25" s="43"/>
      <c r="J25" s="49"/>
      <c r="K25" s="44">
        <f t="shared" si="3"/>
        <v>0</v>
      </c>
      <c r="L25" s="45">
        <f t="shared" si="4"/>
        <v>0</v>
      </c>
    </row>
    <row r="26" spans="2:12" ht="93" customHeight="1">
      <c r="B26" s="2">
        <f>+'Completar SOFSE'!A32</f>
        <v>12</v>
      </c>
      <c r="C26" s="3">
        <f>VLOOKUP(B26,'Completar SOFSE'!$A$19:$E$501,2,0)</f>
        <v>236</v>
      </c>
      <c r="D26" s="122" t="s">
        <v>415</v>
      </c>
      <c r="E26" s="3">
        <f>VLOOKUP(B26,'Completar SOFSE'!$A$19:$E$501,4,0)</f>
        <v>3000000373</v>
      </c>
      <c r="F26" s="5" t="str">
        <f>VLOOKUP(B26,'Completar SOFSE'!$A$19:$E$501,5,0)</f>
        <v>ESPARRAGO TOTALMENTE ROSCADO, TIPO DE ROSCA METRICA, DIAMETRO 8MM, PASO 1,25MM, MATERIAL ACERO, NORMA CONSTRUCTIVA: DIN 975</v>
      </c>
      <c r="G26" s="88">
        <f>VLOOKUP(B26,'Completar SOFSE'!$A$19:$F$501,6,0)</f>
        <v>0</v>
      </c>
      <c r="H26" s="88"/>
      <c r="I26" s="43"/>
      <c r="J26" s="49"/>
      <c r="K26" s="44">
        <f t="shared" si="3"/>
        <v>0</v>
      </c>
      <c r="L26" s="45">
        <f t="shared" si="4"/>
        <v>0</v>
      </c>
    </row>
    <row r="27" spans="2:12" ht="93" customHeight="1">
      <c r="B27" s="2">
        <f>+'Completar SOFSE'!A33</f>
        <v>13</v>
      </c>
      <c r="C27" s="3">
        <f>VLOOKUP(B27,'Completar SOFSE'!$A$19:$E$501,2,0)</f>
        <v>231</v>
      </c>
      <c r="D27" s="122" t="s">
        <v>415</v>
      </c>
      <c r="E27" s="3">
        <f>VLOOKUP(B27,'Completar SOFSE'!$A$19:$E$501,4,0)</f>
        <v>3000000375</v>
      </c>
      <c r="F27" s="5" t="str">
        <f>VLOOKUP(B27,'Completar SOFSE'!$A$19:$E$501,5,0)</f>
        <v>ESPARRAGO TOTALMENTE ROSCADO, TIPO DE ROSCA METRICA, DIAMETRO 12MM, PASO 1,75MM, MATERIAL ACERO, NORMA CONSTRUCTIVA: DIN 975</v>
      </c>
      <c r="G27" s="88">
        <f>VLOOKUP(B27,'Completar SOFSE'!$A$19:$F$501,6,0)</f>
        <v>0</v>
      </c>
      <c r="H27" s="88"/>
      <c r="I27" s="43"/>
      <c r="J27" s="49"/>
      <c r="K27" s="44">
        <f t="shared" si="3"/>
        <v>0</v>
      </c>
      <c r="L27" s="45">
        <f t="shared" si="4"/>
        <v>0</v>
      </c>
    </row>
    <row r="28" spans="2:12" ht="93" customHeight="1">
      <c r="B28" s="2">
        <f>+'Completar SOFSE'!A34</f>
        <v>14</v>
      </c>
      <c r="C28" s="3">
        <f>VLOOKUP(B28,'Completar SOFSE'!$A$19:$E$501,2,0)</f>
        <v>350</v>
      </c>
      <c r="D28" s="122" t="s">
        <v>415</v>
      </c>
      <c r="E28" s="3">
        <f>VLOOKUP(B28,'Completar SOFSE'!$A$19:$E$501,4,0)</f>
        <v>3000000379</v>
      </c>
      <c r="F28" s="5" t="str">
        <f>VLOOKUP(B28,'Completar SOFSE'!$A$19:$E$501,5,0)</f>
        <v>TORNILLO PARA AJUSTE, TIPO DE CABEZA ALLEN, TIPO DE ROSCA METRICA, DIAMETRO NOMINAL 6MM, PASO 1MM, MATERIAL ACERO, NORMA DEL MATERIAL GRADO 8.8, NORMA CONSTRUCTIVA DIN 913, PRISIONERO</v>
      </c>
      <c r="G28" s="88">
        <f>VLOOKUP(B28,'Completar SOFSE'!$A$19:$F$501,6,0)</f>
        <v>0</v>
      </c>
      <c r="H28" s="88"/>
      <c r="I28" s="43"/>
      <c r="J28" s="49"/>
      <c r="K28" s="44">
        <f t="shared" si="3"/>
        <v>0</v>
      </c>
      <c r="L28" s="45">
        <f t="shared" si="4"/>
        <v>0</v>
      </c>
    </row>
    <row r="29" spans="2:12" ht="93" customHeight="1">
      <c r="B29" s="2">
        <f>+'Completar SOFSE'!A35</f>
        <v>15</v>
      </c>
      <c r="C29" s="3">
        <f>VLOOKUP(B29,'Completar SOFSE'!$A$19:$E$501,2,0)</f>
        <v>200</v>
      </c>
      <c r="D29" s="122" t="s">
        <v>415</v>
      </c>
      <c r="E29" s="3">
        <f>VLOOKUP(B29,'Completar SOFSE'!$A$19:$E$501,4,0)</f>
        <v>3000000380</v>
      </c>
      <c r="F29" s="5" t="str">
        <f>VLOOKUP(B29,'Completar SOFSE'!$A$19:$E$501,5,0)</f>
        <v>TORNILLO PARA AJUSTE, TIPO DE CABEZA ALLEN, TIPO DE ROSCA METRICA, DIAMETRO NOMINAL 10MM, PASO 1,5MM, MATERIAL ACERO, NORMA DEL MATERIAL GRADO 8.8, NORMA CONSTRUCTIVA DIN 913, PRISIONERO</v>
      </c>
      <c r="G29" s="88">
        <f>VLOOKUP(B29,'Completar SOFSE'!$A$19:$F$501,6,0)</f>
        <v>0</v>
      </c>
      <c r="H29" s="88"/>
      <c r="I29" s="43"/>
      <c r="J29" s="49"/>
      <c r="K29" s="44">
        <f t="shared" si="3"/>
        <v>0</v>
      </c>
      <c r="L29" s="45">
        <f t="shared" si="4"/>
        <v>0</v>
      </c>
    </row>
    <row r="30" spans="2:12" ht="93" customHeight="1">
      <c r="B30" s="2">
        <f>+'Completar SOFSE'!A36</f>
        <v>16</v>
      </c>
      <c r="C30" s="3">
        <f>VLOOKUP(B30,'Completar SOFSE'!$A$19:$E$501,2,0)</f>
        <v>200</v>
      </c>
      <c r="D30" s="122" t="s">
        <v>415</v>
      </c>
      <c r="E30" s="3">
        <f>VLOOKUP(B30,'Completar SOFSE'!$A$19:$E$501,4,0)</f>
        <v>3000000382</v>
      </c>
      <c r="F30" s="5" t="str">
        <f>VLOOKUP(B30,'Completar SOFSE'!$A$19:$E$501,5,0)</f>
        <v>TORNILLO PARA AJUSTE, TIPO DE CABEZA ALLEN, TIPO DE ROSCA METRICA, DIAMETRO NOMINAL 4MM, PASO 0,7MM, LONGITUD 6MM, MATERIAL ACERO INOXIDABLE, NORMA DEL MATERIAL AISI 304, NORMA CONSTRUCTIVA DIN 914, PRISIONERO</v>
      </c>
      <c r="G30" s="88">
        <f>VLOOKUP(B30,'Completar SOFSE'!$A$19:$F$501,6,0)</f>
        <v>0</v>
      </c>
      <c r="H30" s="88"/>
      <c r="I30" s="43"/>
      <c r="J30" s="49"/>
      <c r="K30" s="44">
        <f t="shared" si="3"/>
        <v>0</v>
      </c>
      <c r="L30" s="45">
        <f t="shared" si="4"/>
        <v>0</v>
      </c>
    </row>
    <row r="31" spans="2:12" ht="93" customHeight="1">
      <c r="B31" s="2">
        <f>+'Completar SOFSE'!A37</f>
        <v>17</v>
      </c>
      <c r="C31" s="3">
        <f>VLOOKUP(B31,'Completar SOFSE'!$A$19:$E$501,2,0)</f>
        <v>570</v>
      </c>
      <c r="D31" s="122" t="s">
        <v>415</v>
      </c>
      <c r="E31" s="3">
        <f>VLOOKUP(B31,'Completar SOFSE'!$A$19:$E$501,4,0)</f>
        <v>3000000385</v>
      </c>
      <c r="F31" s="5" t="str">
        <f>VLOOKUP(B31,'Completar SOFSE'!$A$19:$E$501,5,0)</f>
        <v>PASADOR DE ALETAS TIPO D CINCADO 2,5 X 35 MM DIN 94</v>
      </c>
      <c r="G31" s="88">
        <f>VLOOKUP(B31,'Completar SOFSE'!$A$19:$F$501,6,0)</f>
        <v>0</v>
      </c>
      <c r="H31" s="88"/>
      <c r="I31" s="43"/>
      <c r="J31" s="49"/>
      <c r="K31" s="44">
        <f t="shared" si="3"/>
        <v>0</v>
      </c>
      <c r="L31" s="45">
        <f t="shared" si="4"/>
        <v>0</v>
      </c>
    </row>
    <row r="32" spans="2:12" ht="93" customHeight="1">
      <c r="B32" s="2">
        <f>+'Completar SOFSE'!A38</f>
        <v>18</v>
      </c>
      <c r="C32" s="3">
        <f>VLOOKUP(B32,'Completar SOFSE'!$A$19:$E$501,2,0)</f>
        <v>1480</v>
      </c>
      <c r="D32" s="122" t="s">
        <v>415</v>
      </c>
      <c r="E32" s="3">
        <f>VLOOKUP(B32,'Completar SOFSE'!$A$19:$E$501,4,0)</f>
        <v>3000000387</v>
      </c>
      <c r="F32" s="5" t="str">
        <f>VLOOKUP(B32,'Completar SOFSE'!$A$19:$E$501,5,0)</f>
        <v>PASADOR DE ALETAS TIPO D CINCADO 3 X 50 MM DIN 94</v>
      </c>
      <c r="G32" s="88">
        <f>VLOOKUP(B32,'Completar SOFSE'!$A$19:$F$501,6,0)</f>
        <v>0</v>
      </c>
      <c r="H32" s="88"/>
      <c r="I32" s="43"/>
      <c r="J32" s="49"/>
      <c r="K32" s="44">
        <f t="shared" si="3"/>
        <v>0</v>
      </c>
      <c r="L32" s="45">
        <f t="shared" si="4"/>
        <v>0</v>
      </c>
    </row>
    <row r="33" spans="2:12" ht="93" customHeight="1">
      <c r="B33" s="2">
        <f>+'Completar SOFSE'!A39</f>
        <v>19</v>
      </c>
      <c r="C33" s="3">
        <f>VLOOKUP(B33,'Completar SOFSE'!$A$19:$E$501,2,0)</f>
        <v>170</v>
      </c>
      <c r="D33" s="122" t="s">
        <v>415</v>
      </c>
      <c r="E33" s="3">
        <f>VLOOKUP(B33,'Completar SOFSE'!$A$19:$E$501,4,0)</f>
        <v>3000000396</v>
      </c>
      <c r="F33" s="5" t="str">
        <f>VLOOKUP(B33,'Completar SOFSE'!$A$19:$E$501,5,0)</f>
        <v>PASADOR ELASTICO DE ACERO INOXIDABLE 4 X 20 MM DIN 1481</v>
      </c>
      <c r="G33" s="88">
        <f>VLOOKUP(B33,'Completar SOFSE'!$A$19:$F$501,6,0)</f>
        <v>0</v>
      </c>
      <c r="H33" s="88"/>
      <c r="I33" s="43"/>
      <c r="J33" s="49"/>
      <c r="K33" s="44">
        <f t="shared" si="3"/>
        <v>0</v>
      </c>
      <c r="L33" s="45">
        <f t="shared" si="4"/>
        <v>0</v>
      </c>
    </row>
    <row r="34" spans="2:12" ht="93" customHeight="1">
      <c r="B34" s="2">
        <f>+'Completar SOFSE'!A40</f>
        <v>20</v>
      </c>
      <c r="C34" s="3">
        <f>VLOOKUP(B34,'Completar SOFSE'!$A$19:$E$501,2,0)</f>
        <v>20</v>
      </c>
      <c r="D34" s="122" t="s">
        <v>415</v>
      </c>
      <c r="E34" s="3">
        <f>VLOOKUP(B34,'Completar SOFSE'!$A$19:$E$501,4,0)</f>
        <v>3000000397</v>
      </c>
      <c r="F34" s="5" t="str">
        <f>VLOOKUP(B34,'Completar SOFSE'!$A$19:$E$501,5,0)</f>
        <v>PASADOR ELASTICO DE ACERO INOXIDABLE RANURADO 4 X 24 MM GRADO A2 DIN 1481</v>
      </c>
      <c r="G34" s="88">
        <f>VLOOKUP(B34,'Completar SOFSE'!$A$19:$F$501,6,0)</f>
        <v>0</v>
      </c>
      <c r="H34" s="88"/>
      <c r="I34" s="43"/>
      <c r="J34" s="49"/>
      <c r="K34" s="44">
        <f t="shared" si="3"/>
        <v>0</v>
      </c>
      <c r="L34" s="45">
        <f t="shared" si="4"/>
        <v>0</v>
      </c>
    </row>
    <row r="35" spans="2:12" ht="93" customHeight="1">
      <c r="B35" s="2">
        <f>+'Completar SOFSE'!A41</f>
        <v>21</v>
      </c>
      <c r="C35" s="3">
        <f>VLOOKUP(B35,'Completar SOFSE'!$A$19:$E$501,2,0)</f>
        <v>20</v>
      </c>
      <c r="D35" s="122" t="s">
        <v>415</v>
      </c>
      <c r="E35" s="3">
        <f>VLOOKUP(B35,'Completar SOFSE'!$A$19:$E$501,4,0)</f>
        <v>3000000400</v>
      </c>
      <c r="F35" s="5" t="str">
        <f>VLOOKUP(B35,'Completar SOFSE'!$A$19:$E$501,5,0)</f>
        <v>PASADOR ELASTICO DE ACERO INOXIDABLE RANURADO 6 X 20 MM GRADO A2 DIN 1481</v>
      </c>
      <c r="G35" s="88">
        <f>VLOOKUP(B35,'Completar SOFSE'!$A$19:$F$501,6,0)</f>
        <v>0</v>
      </c>
      <c r="H35" s="88"/>
      <c r="I35" s="43"/>
      <c r="J35" s="49"/>
      <c r="K35" s="44">
        <f t="shared" si="3"/>
        <v>0</v>
      </c>
      <c r="L35" s="45">
        <f t="shared" si="4"/>
        <v>0</v>
      </c>
    </row>
    <row r="36" spans="2:12" ht="93" customHeight="1">
      <c r="B36" s="2">
        <f>+'Completar SOFSE'!A42</f>
        <v>22</v>
      </c>
      <c r="C36" s="3">
        <f>VLOOKUP(B36,'Completar SOFSE'!$A$19:$E$501,2,0)</f>
        <v>20</v>
      </c>
      <c r="D36" s="122" t="s">
        <v>415</v>
      </c>
      <c r="E36" s="3">
        <f>VLOOKUP(B36,'Completar SOFSE'!$A$19:$E$501,4,0)</f>
        <v>3000000402</v>
      </c>
      <c r="F36" s="5" t="str">
        <f>VLOOKUP(B36,'Completar SOFSE'!$A$19:$E$501,5,0)</f>
        <v>PASADOR ELASTICO DE ACERO INOXIDABLE RANURADO 6 X 28 MM GRADO A2 DIN 1481</v>
      </c>
      <c r="G36" s="88">
        <f>VLOOKUP(B36,'Completar SOFSE'!$A$19:$F$501,6,0)</f>
        <v>0</v>
      </c>
      <c r="H36" s="88"/>
      <c r="I36" s="43"/>
      <c r="J36" s="49"/>
      <c r="K36" s="44">
        <f t="shared" si="3"/>
        <v>0</v>
      </c>
      <c r="L36" s="45">
        <f t="shared" si="4"/>
        <v>0</v>
      </c>
    </row>
    <row r="37" spans="2:12" ht="93" customHeight="1">
      <c r="B37" s="2">
        <f>+'Completar SOFSE'!A43</f>
        <v>23</v>
      </c>
      <c r="C37" s="3">
        <f>VLOOKUP(B37,'Completar SOFSE'!$A$19:$E$501,2,0)</f>
        <v>120</v>
      </c>
      <c r="D37" s="122" t="s">
        <v>415</v>
      </c>
      <c r="E37" s="3">
        <f>VLOOKUP(B37,'Completar SOFSE'!$A$19:$E$501,4,0)</f>
        <v>3000000403</v>
      </c>
      <c r="F37" s="5" t="str">
        <f>VLOOKUP(B37,'Completar SOFSE'!$A$19:$E$501,5,0)</f>
        <v>PASADOR ELASTICO DE ACERO INOXIDABLE RANURADO 16 X 50 MM GRADO A4 DIN 1481</v>
      </c>
      <c r="G37" s="88">
        <f>VLOOKUP(B37,'Completar SOFSE'!$A$19:$F$501,6,0)</f>
        <v>0</v>
      </c>
      <c r="H37" s="88"/>
      <c r="I37" s="43"/>
      <c r="J37" s="49"/>
      <c r="K37" s="44">
        <f t="shared" ref="K37:K38" si="5">+(C37*I37)*J37</f>
        <v>0</v>
      </c>
      <c r="L37" s="45">
        <f t="shared" ref="L37:L38" si="6">+C37*I37</f>
        <v>0</v>
      </c>
    </row>
    <row r="38" spans="2:12" ht="93" customHeight="1">
      <c r="B38" s="2">
        <f>+'Completar SOFSE'!A44</f>
        <v>24</v>
      </c>
      <c r="C38" s="3">
        <f>VLOOKUP(B38,'Completar SOFSE'!$A$19:$E$501,2,0)</f>
        <v>3150</v>
      </c>
      <c r="D38" s="122" t="s">
        <v>415</v>
      </c>
      <c r="E38" s="3">
        <f>VLOOKUP(B38,'Completar SOFSE'!$A$19:$E$501,4,0)</f>
        <v>3000000451</v>
      </c>
      <c r="F38" s="5" t="str">
        <f>VLOOKUP(B38,'Completar SOFSE'!$A$19:$E$501,5,0)</f>
        <v>TUERCA DE CABEZA HEXAGONAL DE ACERO CINCADO DE ROSCA W 7/8" X 9 SEGUN DIN 935 SAE J 429 GRADO 8.8</v>
      </c>
      <c r="G38" s="88">
        <f>VLOOKUP(B38,'Completar SOFSE'!$A$19:$F$501,6,0)</f>
        <v>0</v>
      </c>
      <c r="H38" s="88"/>
      <c r="I38" s="43"/>
      <c r="J38" s="49"/>
      <c r="K38" s="44">
        <f t="shared" si="5"/>
        <v>0</v>
      </c>
      <c r="L38" s="45">
        <f t="shared" si="6"/>
        <v>0</v>
      </c>
    </row>
    <row r="39" spans="2:12" ht="93" customHeight="1">
      <c r="B39" s="2">
        <f>+'Completar SOFSE'!A45</f>
        <v>25</v>
      </c>
      <c r="C39" s="3">
        <f>VLOOKUP(B39,'Completar SOFSE'!$A$19:$E$501,2,0)</f>
        <v>2180</v>
      </c>
      <c r="D39" s="122" t="s">
        <v>415</v>
      </c>
      <c r="E39" s="3">
        <f>VLOOKUP(B39,'Completar SOFSE'!$A$19:$E$501,4,0)</f>
        <v>3000000458</v>
      </c>
      <c r="F39" s="5" t="str">
        <f>VLOOKUP(B39,'Completar SOFSE'!$A$19:$E$501,5,0)</f>
        <v>TUERCA HEXAGONAL ROSCA W CINCADA 5/16" 18 HILOS AUTOFRENANTE DIN 985</v>
      </c>
      <c r="G39" s="88">
        <f>VLOOKUP(B39,'Completar SOFSE'!$A$19:$F$501,6,0)</f>
        <v>0</v>
      </c>
      <c r="H39" s="88"/>
      <c r="I39" s="43"/>
      <c r="J39" s="49"/>
      <c r="K39" s="44">
        <f t="shared" ref="K39" si="7">+(C39*I39)*J39</f>
        <v>0</v>
      </c>
      <c r="L39" s="45">
        <f t="shared" ref="L39" si="8">+C39*I39</f>
        <v>0</v>
      </c>
    </row>
    <row r="40" spans="2:12" ht="93" customHeight="1">
      <c r="B40" s="2">
        <f>+'Completar SOFSE'!A46</f>
        <v>26</v>
      </c>
      <c r="C40" s="3">
        <f>VLOOKUP(B40,'Completar SOFSE'!$A$19:$E$501,2,0)</f>
        <v>6120</v>
      </c>
      <c r="D40" s="122" t="s">
        <v>415</v>
      </c>
      <c r="E40" s="3">
        <f>VLOOKUP(B40,'Completar SOFSE'!$A$19:$E$501,4,0)</f>
        <v>3000000459</v>
      </c>
      <c r="F40" s="5" t="str">
        <f>VLOOKUP(B40,'Completar SOFSE'!$A$19:$E$501,5,0)</f>
        <v>TUERCA HEXAGONAL ROSCA W CINCADA 1 1/8" 7 HILOS DIN 934</v>
      </c>
      <c r="G40" s="88">
        <f>VLOOKUP(B40,'Completar SOFSE'!$A$19:$F$501,6,0)</f>
        <v>0</v>
      </c>
      <c r="H40" s="88"/>
      <c r="I40" s="43"/>
      <c r="J40" s="49"/>
      <c r="K40" s="44">
        <f t="shared" ref="K40" si="9">+(C40*I40)*J40</f>
        <v>0</v>
      </c>
      <c r="L40" s="45">
        <f t="shared" ref="L40" si="10">+C40*I40</f>
        <v>0</v>
      </c>
    </row>
    <row r="41" spans="2:12" ht="93" customHeight="1">
      <c r="B41" s="2">
        <f>+'Completar SOFSE'!A47</f>
        <v>27</v>
      </c>
      <c r="C41" s="3">
        <f>VLOOKUP(B41,'Completar SOFSE'!$A$19:$E$501,2,0)</f>
        <v>820</v>
      </c>
      <c r="D41" s="122" t="s">
        <v>415</v>
      </c>
      <c r="E41" s="3">
        <f>VLOOKUP(B41,'Completar SOFSE'!$A$19:$E$501,4,0)</f>
        <v>3000000467</v>
      </c>
      <c r="F41" s="5" t="str">
        <f>VLOOKUP(B41,'Completar SOFSE'!$A$19:$E$501,5,0)</f>
        <v>TUERCA HEXAGONAL ROSCA W CINCADA 1/2" (12,70 MM) 12 HILOS DIN 934</v>
      </c>
      <c r="G41" s="88">
        <f>VLOOKUP(B41,'Completar SOFSE'!$A$19:$F$501,6,0)</f>
        <v>0</v>
      </c>
      <c r="H41" s="88"/>
      <c r="I41" s="43"/>
      <c r="J41" s="49"/>
      <c r="K41" s="44">
        <f t="shared" ref="K41:K104" si="11">+(C41*I41)*J41</f>
        <v>0</v>
      </c>
      <c r="L41" s="45">
        <f t="shared" ref="L41:L104" si="12">+C41*I41</f>
        <v>0</v>
      </c>
    </row>
    <row r="42" spans="2:12" ht="93" customHeight="1">
      <c r="B42" s="2">
        <f>+'Completar SOFSE'!A48</f>
        <v>28</v>
      </c>
      <c r="C42" s="3">
        <f>VLOOKUP(B42,'Completar SOFSE'!$A$19:$E$501,2,0)</f>
        <v>750</v>
      </c>
      <c r="D42" s="122" t="s">
        <v>415</v>
      </c>
      <c r="E42" s="3">
        <f>VLOOKUP(B42,'Completar SOFSE'!$A$19:$E$501,4,0)</f>
        <v>3000000471</v>
      </c>
      <c r="F42" s="5" t="str">
        <f>VLOOKUP(B42,'Completar SOFSE'!$A$19:$E$501,5,0)</f>
        <v>TUERCA, TIPO DE TUERCA HEXAGONAL AUTOFRENANTE, TIPO DE ROSCA WHITWORTH, DIAMETRO 1/2" (12,7MM), PASO 12 HILOS, NORMA CONSTRUCTIVA DIN 985, TRATAMIENTO SUPERFICIAL CINCADO</v>
      </c>
      <c r="G42" s="88">
        <f>VLOOKUP(B42,'Completar SOFSE'!$A$19:$F$501,6,0)</f>
        <v>0</v>
      </c>
      <c r="H42" s="88"/>
      <c r="I42" s="43"/>
      <c r="J42" s="49"/>
      <c r="K42" s="44">
        <f t="shared" si="11"/>
        <v>0</v>
      </c>
      <c r="L42" s="45">
        <f t="shared" si="12"/>
        <v>0</v>
      </c>
    </row>
    <row r="43" spans="2:12" ht="93" customHeight="1">
      <c r="B43" s="2">
        <f>+'Completar SOFSE'!A49</f>
        <v>29</v>
      </c>
      <c r="C43" s="3">
        <f>VLOOKUP(B43,'Completar SOFSE'!$A$19:$E$501,2,0)</f>
        <v>450</v>
      </c>
      <c r="D43" s="122" t="s">
        <v>415</v>
      </c>
      <c r="E43" s="3">
        <f>VLOOKUP(B43,'Completar SOFSE'!$A$19:$E$501,4,0)</f>
        <v>3000000490</v>
      </c>
      <c r="F43" s="5" t="str">
        <f>VLOOKUP(B43,'Completar SOFSE'!$A$19:$E$501,5,0)</f>
        <v>TORNILLO PARA AJUSTE, TIPO DE CABEZA ALLEN, TIPO DE ROSCA METRICA, DIAMETRO NOMINAL 12MM, PASO 1,75MM, LONGITUD 45MM, MATERIAL ACERO, NORMA DEL MATERIAL GRADO 10.9, TRATAMIENTO SUPERFICIAL INOXIDABLE, DIN 912 MARCAS/FABRICANTES: GB T70.1-2000</v>
      </c>
      <c r="G43" s="88">
        <f>VLOOKUP(B43,'Completar SOFSE'!$A$19:$F$501,6,0)</f>
        <v>0</v>
      </c>
      <c r="H43" s="88"/>
      <c r="I43" s="43"/>
      <c r="J43" s="49"/>
      <c r="K43" s="44">
        <f t="shared" si="11"/>
        <v>0</v>
      </c>
      <c r="L43" s="45">
        <f t="shared" si="12"/>
        <v>0</v>
      </c>
    </row>
    <row r="44" spans="2:12" ht="93" customHeight="1">
      <c r="B44" s="2">
        <f>+'Completar SOFSE'!A50</f>
        <v>30</v>
      </c>
      <c r="C44" s="3">
        <f>VLOOKUP(B44,'Completar SOFSE'!$A$19:$E$501,2,0)</f>
        <v>510</v>
      </c>
      <c r="D44" s="122" t="s">
        <v>415</v>
      </c>
      <c r="E44" s="3">
        <f>VLOOKUP(B44,'Completar SOFSE'!$A$19:$E$501,4,0)</f>
        <v>3000000494</v>
      </c>
      <c r="F44" s="5" t="str">
        <f>VLOOKUP(B44,'Completar SOFSE'!$A$19:$E$501,5,0)</f>
        <v>TUERCA, TIPO DE TUERCA HEXAGONAL AUTOFRENANTE, TIPO DE ROSCA NF, DIAMETRO 7/16", PASO 20 HILOS, MATERIAL ACERO, NORMA DEL MATERIAL GRADO 8, NORMA CONSTRUCTIVA DIN 982, TRATAMIENTO SUPERFICIAL CINCADO</v>
      </c>
      <c r="G44" s="88">
        <f>VLOOKUP(B44,'Completar SOFSE'!$A$19:$F$501,6,0)</f>
        <v>0</v>
      </c>
      <c r="H44" s="88"/>
      <c r="I44" s="43"/>
      <c r="J44" s="49"/>
      <c r="K44" s="44">
        <f t="shared" si="11"/>
        <v>0</v>
      </c>
      <c r="L44" s="45">
        <f t="shared" si="12"/>
        <v>0</v>
      </c>
    </row>
    <row r="45" spans="2:12" ht="93" customHeight="1">
      <c r="B45" s="2">
        <f>+'Completar SOFSE'!A51</f>
        <v>31</v>
      </c>
      <c r="C45" s="3">
        <f>VLOOKUP(B45,'Completar SOFSE'!$A$19:$E$501,2,0)</f>
        <v>450</v>
      </c>
      <c r="D45" s="122" t="s">
        <v>415</v>
      </c>
      <c r="E45" s="3">
        <f>VLOOKUP(B45,'Completar SOFSE'!$A$19:$E$501,4,0)</f>
        <v>3000000497</v>
      </c>
      <c r="F45" s="5" t="str">
        <f>VLOOKUP(B45,'Completar SOFSE'!$A$19:$E$501,5,0)</f>
        <v>TUERCA, TIPO DE TUERCA HEXAGONAL, TIPO DE ROSCA METRICA MA, DIAMETRO 30MM, PASO 1,5MM, MATERIAL ACERO, NORMA DEL MATERIAL GRADO 10, NORMA CONSTRUCTIVA ISO 898-1, DIN 980</v>
      </c>
      <c r="G45" s="88">
        <f>VLOOKUP(B45,'Completar SOFSE'!$A$19:$F$501,6,0)</f>
        <v>0</v>
      </c>
      <c r="H45" s="88"/>
      <c r="I45" s="43"/>
      <c r="J45" s="49"/>
      <c r="K45" s="44">
        <f t="shared" si="11"/>
        <v>0</v>
      </c>
      <c r="L45" s="45">
        <f t="shared" si="12"/>
        <v>0</v>
      </c>
    </row>
    <row r="46" spans="2:12" ht="93" customHeight="1">
      <c r="B46" s="2">
        <f>+'Completar SOFSE'!A52</f>
        <v>32</v>
      </c>
      <c r="C46" s="3">
        <f>VLOOKUP(B46,'Completar SOFSE'!$A$19:$E$501,2,0)</f>
        <v>1050</v>
      </c>
      <c r="D46" s="122" t="s">
        <v>415</v>
      </c>
      <c r="E46" s="3">
        <f>VLOOKUP(B46,'Completar SOFSE'!$A$19:$E$501,4,0)</f>
        <v>3000000498</v>
      </c>
      <c r="F46" s="5" t="str">
        <f>VLOOKUP(B46,'Completar SOFSE'!$A$19:$E$501,5,0)</f>
        <v>TUERCA HEXAGONAL ROSCA MA DE ACERO M12 PASO 1.5 MM DIN -934 GR5 CINCADO PASIVO //01/11/2016 - SE AGREGO DIN -934 GR5 CINCADO PASIVO//</v>
      </c>
      <c r="G46" s="88">
        <f>VLOOKUP(B46,'Completar SOFSE'!$A$19:$F$501,6,0)</f>
        <v>0</v>
      </c>
      <c r="H46" s="88"/>
      <c r="I46" s="43"/>
      <c r="J46" s="49"/>
      <c r="K46" s="44">
        <f t="shared" si="11"/>
        <v>0</v>
      </c>
      <c r="L46" s="45">
        <f t="shared" si="12"/>
        <v>0</v>
      </c>
    </row>
    <row r="47" spans="2:12" ht="93" customHeight="1">
      <c r="B47" s="2">
        <f>+'Completar SOFSE'!A53</f>
        <v>33</v>
      </c>
      <c r="C47" s="3">
        <f>VLOOKUP(B47,'Completar SOFSE'!$A$19:$E$501,2,0)</f>
        <v>667</v>
      </c>
      <c r="D47" s="122" t="s">
        <v>415</v>
      </c>
      <c r="E47" s="3">
        <f>VLOOKUP(B47,'Completar SOFSE'!$A$19:$E$501,4,0)</f>
        <v>3000000500</v>
      </c>
      <c r="F47" s="5" t="str">
        <f>VLOOKUP(B47,'Completar SOFSE'!$A$19:$E$501,5,0)</f>
        <v>TUERCA, TIPO DE TUERCA HEXAGONAL, TIPO DE ROSCA METRICA MA, DIAMETRO 12MM, PASO 1,75MM, MATERIAL ACERO, NORMA DEL MATERIAL GRADO 8, NORMA CONSTRUCTIVA DIN 934, ISO 4032, TRATAMIENTO SUPERFICIAL DACROMET</v>
      </c>
      <c r="G47" s="88">
        <f>VLOOKUP(B47,'Completar SOFSE'!$A$19:$F$501,6,0)</f>
        <v>0</v>
      </c>
      <c r="H47" s="88"/>
      <c r="I47" s="43"/>
      <c r="J47" s="49"/>
      <c r="K47" s="44">
        <f t="shared" si="11"/>
        <v>0</v>
      </c>
      <c r="L47" s="45">
        <f t="shared" si="12"/>
        <v>0</v>
      </c>
    </row>
    <row r="48" spans="2:12" ht="93" customHeight="1">
      <c r="B48" s="2">
        <f>+'Completar SOFSE'!A54</f>
        <v>34</v>
      </c>
      <c r="C48" s="3">
        <f>VLOOKUP(B48,'Completar SOFSE'!$A$19:$E$501,2,0)</f>
        <v>181</v>
      </c>
      <c r="D48" s="122" t="s">
        <v>415</v>
      </c>
      <c r="E48" s="3">
        <f>VLOOKUP(B48,'Completar SOFSE'!$A$19:$E$501,4,0)</f>
        <v>3000000525</v>
      </c>
      <c r="F48" s="5" t="str">
        <f>VLOOKUP(B48,'Completar SOFSE'!$A$19:$E$501,5,0)</f>
        <v>TUERCA HEXAGONAL ROSCA MA DE ACERO INOXIDABLE M6 PASO 1 MM DIN 985 AUTOFRENANTE</v>
      </c>
      <c r="G48" s="88">
        <f>VLOOKUP(B48,'Completar SOFSE'!$A$19:$F$501,6,0)</f>
        <v>0</v>
      </c>
      <c r="H48" s="88"/>
      <c r="I48" s="43"/>
      <c r="J48" s="49"/>
      <c r="K48" s="44">
        <f t="shared" si="11"/>
        <v>0</v>
      </c>
      <c r="L48" s="45">
        <f t="shared" si="12"/>
        <v>0</v>
      </c>
    </row>
    <row r="49" spans="2:12" ht="93" customHeight="1">
      <c r="B49" s="2">
        <f>+'Completar SOFSE'!A55</f>
        <v>35</v>
      </c>
      <c r="C49" s="3">
        <f>VLOOKUP(B49,'Completar SOFSE'!$A$19:$E$501,2,0)</f>
        <v>466</v>
      </c>
      <c r="D49" s="122" t="s">
        <v>415</v>
      </c>
      <c r="E49" s="3">
        <f>VLOOKUP(B49,'Completar SOFSE'!$A$19:$E$501,4,0)</f>
        <v>3000000527</v>
      </c>
      <c r="F49" s="5" t="str">
        <f>VLOOKUP(B49,'Completar SOFSE'!$A$19:$E$501,5,0)</f>
        <v>TUERCA HEXAGONAL ROSCA MA DE ACERO INOXIDABLE M8 PASO 1,25 MM GRADO A2-70 DIN 439</v>
      </c>
      <c r="G49" s="88">
        <f>VLOOKUP(B49,'Completar SOFSE'!$A$19:$F$501,6,0)</f>
        <v>0</v>
      </c>
      <c r="H49" s="88"/>
      <c r="I49" s="43"/>
      <c r="J49" s="49"/>
      <c r="K49" s="44">
        <f t="shared" si="11"/>
        <v>0</v>
      </c>
      <c r="L49" s="45">
        <f t="shared" si="12"/>
        <v>0</v>
      </c>
    </row>
    <row r="50" spans="2:12" ht="93" customHeight="1">
      <c r="B50" s="2">
        <f>+'Completar SOFSE'!A56</f>
        <v>36</v>
      </c>
      <c r="C50" s="3">
        <f>VLOOKUP(B50,'Completar SOFSE'!$A$19:$E$501,2,0)</f>
        <v>150</v>
      </c>
      <c r="D50" s="122" t="s">
        <v>415</v>
      </c>
      <c r="E50" s="3">
        <f>VLOOKUP(B50,'Completar SOFSE'!$A$19:$E$501,4,0)</f>
        <v>3000000528</v>
      </c>
      <c r="F50" s="5" t="str">
        <f>VLOOKUP(B50,'Completar SOFSE'!$A$19:$E$501,5,0)</f>
        <v>TUERCA, TIPO DE TUERCA HEXAGONAL, TIPO DE ROSCA METRICA, DIAMETRO 8MM, PASO 1,25MM, NORMA DEL MATERIAL AISI 304, NORMA CONSTRUCTIVA DIN 934</v>
      </c>
      <c r="G50" s="88">
        <f>VLOOKUP(B50,'Completar SOFSE'!$A$19:$F$501,6,0)</f>
        <v>0</v>
      </c>
      <c r="H50" s="88"/>
      <c r="I50" s="43"/>
      <c r="J50" s="49"/>
      <c r="K50" s="44">
        <f t="shared" si="11"/>
        <v>0</v>
      </c>
      <c r="L50" s="45">
        <f t="shared" si="12"/>
        <v>0</v>
      </c>
    </row>
    <row r="51" spans="2:12" ht="93" customHeight="1">
      <c r="B51" s="2">
        <f>+'Completar SOFSE'!A57</f>
        <v>37</v>
      </c>
      <c r="C51" s="3">
        <f>VLOOKUP(B51,'Completar SOFSE'!$A$19:$E$501,2,0)</f>
        <v>1190</v>
      </c>
      <c r="D51" s="122" t="s">
        <v>415</v>
      </c>
      <c r="E51" s="3">
        <f>VLOOKUP(B51,'Completar SOFSE'!$A$19:$E$501,4,0)</f>
        <v>3000000536</v>
      </c>
      <c r="F51" s="5" t="str">
        <f>VLOOKUP(B51,'Completar SOFSE'!$A$19:$E$501,5,0)</f>
        <v>TUERCA HEXAGONAL ROSCA MA DE ACERO CINCADA M6 PASO 1 MM DIN 934</v>
      </c>
      <c r="G51" s="88">
        <f>VLOOKUP(B51,'Completar SOFSE'!$A$19:$F$501,6,0)</f>
        <v>0</v>
      </c>
      <c r="H51" s="88"/>
      <c r="I51" s="43"/>
      <c r="J51" s="49"/>
      <c r="K51" s="44">
        <f t="shared" si="11"/>
        <v>0</v>
      </c>
      <c r="L51" s="45">
        <f t="shared" si="12"/>
        <v>0</v>
      </c>
    </row>
    <row r="52" spans="2:12" ht="93" customHeight="1">
      <c r="B52" s="2">
        <f>+'Completar SOFSE'!A58</f>
        <v>38</v>
      </c>
      <c r="C52" s="3">
        <f>VLOOKUP(B52,'Completar SOFSE'!$A$19:$E$501,2,0)</f>
        <v>1510</v>
      </c>
      <c r="D52" s="122" t="s">
        <v>415</v>
      </c>
      <c r="E52" s="3">
        <f>VLOOKUP(B52,'Completar SOFSE'!$A$19:$E$501,4,0)</f>
        <v>3000000537</v>
      </c>
      <c r="F52" s="5" t="str">
        <f>VLOOKUP(B52,'Completar SOFSE'!$A$19:$E$501,5,0)</f>
        <v>TUERCA HEXAGONAL ROSCA MA DE ACERO CINCADA M6 PASO 1 MM DIN 985 AUTOFRENANTE</v>
      </c>
      <c r="G52" s="88">
        <f>VLOOKUP(B52,'Completar SOFSE'!$A$19:$F$501,6,0)</f>
        <v>0</v>
      </c>
      <c r="H52" s="88"/>
      <c r="I52" s="43"/>
      <c r="J52" s="49"/>
      <c r="K52" s="44">
        <f t="shared" si="11"/>
        <v>0</v>
      </c>
      <c r="L52" s="45">
        <f t="shared" si="12"/>
        <v>0</v>
      </c>
    </row>
    <row r="53" spans="2:12" ht="93" customHeight="1">
      <c r="B53" s="2">
        <f>+'Completar SOFSE'!A59</f>
        <v>39</v>
      </c>
      <c r="C53" s="3">
        <f>VLOOKUP(B53,'Completar SOFSE'!$A$19:$E$501,2,0)</f>
        <v>30</v>
      </c>
      <c r="D53" s="122" t="s">
        <v>415</v>
      </c>
      <c r="E53" s="3">
        <f>VLOOKUP(B53,'Completar SOFSE'!$A$19:$E$501,4,0)</f>
        <v>3000000552</v>
      </c>
      <c r="F53" s="5" t="str">
        <f>VLOOKUP(B53,'Completar SOFSE'!$A$19:$E$501,5,0)</f>
        <v>TUERCA HEXAGONAL ROSCA MA IZQUIERDO DE ACERO CINCADO M30X1,5 MM ALMENADA CLASE 10 DIN 935</v>
      </c>
      <c r="G53" s="88">
        <f>VLOOKUP(B53,'Completar SOFSE'!$A$19:$F$501,6,0)</f>
        <v>0</v>
      </c>
      <c r="H53" s="88"/>
      <c r="I53" s="43"/>
      <c r="J53" s="49"/>
      <c r="K53" s="44">
        <f t="shared" si="11"/>
        <v>0</v>
      </c>
      <c r="L53" s="45">
        <f t="shared" si="12"/>
        <v>0</v>
      </c>
    </row>
    <row r="54" spans="2:12" ht="93" customHeight="1">
      <c r="B54" s="2">
        <f>+'Completar SOFSE'!A60</f>
        <v>40</v>
      </c>
      <c r="C54" s="3">
        <f>VLOOKUP(B54,'Completar SOFSE'!$A$19:$E$501,2,0)</f>
        <v>30</v>
      </c>
      <c r="D54" s="122" t="s">
        <v>415</v>
      </c>
      <c r="E54" s="3">
        <f>VLOOKUP(B54,'Completar SOFSE'!$A$19:$E$501,4,0)</f>
        <v>3000000553</v>
      </c>
      <c r="F54" s="5" t="str">
        <f>VLOOKUP(B54,'Completar SOFSE'!$A$19:$E$501,5,0)</f>
        <v>TUERCA HEXAGONAL ROSCA MA DERECHA DE ACERO CINCADO M30X1,5 MM ALMENADA CLASE 10 DIN 935</v>
      </c>
      <c r="G54" s="88">
        <f>VLOOKUP(B54,'Completar SOFSE'!$A$19:$F$501,6,0)</f>
        <v>0</v>
      </c>
      <c r="H54" s="88"/>
      <c r="I54" s="43"/>
      <c r="J54" s="49"/>
      <c r="K54" s="44">
        <f t="shared" si="11"/>
        <v>0</v>
      </c>
      <c r="L54" s="45">
        <f t="shared" si="12"/>
        <v>0</v>
      </c>
    </row>
    <row r="55" spans="2:12" ht="93" customHeight="1">
      <c r="B55" s="2">
        <f>+'Completar SOFSE'!A61</f>
        <v>41</v>
      </c>
      <c r="C55" s="3">
        <f>VLOOKUP(B55,'Completar SOFSE'!$A$19:$E$501,2,0)</f>
        <v>150</v>
      </c>
      <c r="D55" s="122" t="s">
        <v>415</v>
      </c>
      <c r="E55" s="3">
        <f>VLOOKUP(B55,'Completar SOFSE'!$A$19:$E$501,4,0)</f>
        <v>3000000560</v>
      </c>
      <c r="F55" s="5" t="str">
        <f>VLOOKUP(B55,'Completar SOFSE'!$A$19:$E$501,5,0)</f>
        <v>TUERCA CAPERUZA CIEGA ROSCA DE ACERO CLASE 8 - M16 X 2 DIN 1578 TUERCA CAPERUZA CIEGA ROSCA DE ACERO CLASE 8. M16X2 DIN 1578</v>
      </c>
      <c r="G55" s="88">
        <f>VLOOKUP(B55,'Completar SOFSE'!$A$19:$F$501,6,0)</f>
        <v>0</v>
      </c>
      <c r="H55" s="88"/>
      <c r="I55" s="43"/>
      <c r="J55" s="49"/>
      <c r="K55" s="44">
        <f t="shared" si="11"/>
        <v>0</v>
      </c>
      <c r="L55" s="45">
        <f t="shared" si="12"/>
        <v>0</v>
      </c>
    </row>
    <row r="56" spans="2:12" ht="93" customHeight="1">
      <c r="B56" s="2">
        <f>+'Completar SOFSE'!A62</f>
        <v>42</v>
      </c>
      <c r="C56" s="3">
        <f>VLOOKUP(B56,'Completar SOFSE'!$A$19:$E$501,2,0)</f>
        <v>220</v>
      </c>
      <c r="D56" s="122" t="s">
        <v>415</v>
      </c>
      <c r="E56" s="3">
        <f>VLOOKUP(B56,'Completar SOFSE'!$A$19:$E$501,4,0)</f>
        <v>3000000565</v>
      </c>
      <c r="F56" s="5" t="str">
        <f>VLOOKUP(B56,'Completar SOFSE'!$A$19:$E$501,5,0)</f>
        <v>TUERCA HEXAGONAL ROSCA MA DE ACERO INOXIDABLE M16 PASO 2 MM GRADO A4-80 DIN 985 AUTOFRENANTE</v>
      </c>
      <c r="G56" s="88">
        <f>VLOOKUP(B56,'Completar SOFSE'!$A$19:$F$501,6,0)</f>
        <v>0</v>
      </c>
      <c r="H56" s="88"/>
      <c r="I56" s="43"/>
      <c r="J56" s="49"/>
      <c r="K56" s="44">
        <f t="shared" si="11"/>
        <v>0</v>
      </c>
      <c r="L56" s="45">
        <f t="shared" si="12"/>
        <v>0</v>
      </c>
    </row>
    <row r="57" spans="2:12" ht="93" customHeight="1">
      <c r="B57" s="2">
        <f>+'Completar SOFSE'!A63</f>
        <v>43</v>
      </c>
      <c r="C57" s="3">
        <f>VLOOKUP(B57,'Completar SOFSE'!$A$19:$E$501,2,0)</f>
        <v>2900</v>
      </c>
      <c r="D57" s="122" t="s">
        <v>415</v>
      </c>
      <c r="E57" s="3">
        <f>VLOOKUP(B57,'Completar SOFSE'!$A$19:$E$501,4,0)</f>
        <v>3000000567</v>
      </c>
      <c r="F57" s="5" t="str">
        <f>VLOOKUP(B57,'Completar SOFSE'!$A$19:$E$501,5,0)</f>
        <v>TUERCA HEXAGONAL ROSCA MA DE ACERO  M16 PASO 2 MM GRADO 10 DIN 985 AUTOFRENANTE</v>
      </c>
      <c r="G57" s="88">
        <f>VLOOKUP(B57,'Completar SOFSE'!$A$19:$F$501,6,0)</f>
        <v>0</v>
      </c>
      <c r="H57" s="88"/>
      <c r="I57" s="43"/>
      <c r="J57" s="49"/>
      <c r="K57" s="44">
        <f t="shared" si="11"/>
        <v>0</v>
      </c>
      <c r="L57" s="45">
        <f t="shared" si="12"/>
        <v>0</v>
      </c>
    </row>
    <row r="58" spans="2:12" ht="93" customHeight="1">
      <c r="B58" s="2">
        <f>+'Completar SOFSE'!A64</f>
        <v>44</v>
      </c>
      <c r="C58" s="3">
        <f>VLOOKUP(B58,'Completar SOFSE'!$A$19:$E$501,2,0)</f>
        <v>30</v>
      </c>
      <c r="D58" s="122" t="s">
        <v>415</v>
      </c>
      <c r="E58" s="3">
        <f>VLOOKUP(B58,'Completar SOFSE'!$A$19:$E$501,4,0)</f>
        <v>3000000582</v>
      </c>
      <c r="F58" s="5" t="str">
        <f>VLOOKUP(B58,'Completar SOFSE'!$A$19:$E$501,5,0)</f>
        <v>TUERCA HEXAGONAL ROSCA MB DE ACERO M42 PASO 1,5 MM DIN 935 ALTO 44,3 MM ALMENADA</v>
      </c>
      <c r="G58" s="88">
        <f>VLOOKUP(B58,'Completar SOFSE'!$A$19:$F$501,6,0)</f>
        <v>0</v>
      </c>
      <c r="H58" s="88"/>
      <c r="I58" s="43"/>
      <c r="J58" s="49"/>
      <c r="K58" s="44">
        <f t="shared" si="11"/>
        <v>0</v>
      </c>
      <c r="L58" s="45">
        <f t="shared" si="12"/>
        <v>0</v>
      </c>
    </row>
    <row r="59" spans="2:12" ht="93" customHeight="1">
      <c r="B59" s="2">
        <f>+'Completar SOFSE'!A65</f>
        <v>45</v>
      </c>
      <c r="C59" s="3">
        <f>VLOOKUP(B59,'Completar SOFSE'!$A$19:$E$501,2,0)</f>
        <v>100</v>
      </c>
      <c r="D59" s="122" t="s">
        <v>415</v>
      </c>
      <c r="E59" s="3">
        <f>VLOOKUP(B59,'Completar SOFSE'!$A$19:$E$501,4,0)</f>
        <v>3000000616</v>
      </c>
      <c r="F59" s="5" t="str">
        <f>VLOOKUP(B59,'Completar SOFSE'!$A$19:$E$501,5,0)</f>
        <v>TUERCA HEXAGONAL ROSCA MB DE ACERO M42 PASO 3 MM ALMENADA BAJA DIN 937</v>
      </c>
      <c r="G59" s="88">
        <f>VLOOKUP(B59,'Completar SOFSE'!$A$19:$F$501,6,0)</f>
        <v>0</v>
      </c>
      <c r="H59" s="88"/>
      <c r="I59" s="43"/>
      <c r="J59" s="49"/>
      <c r="K59" s="44">
        <f t="shared" si="11"/>
        <v>0</v>
      </c>
      <c r="L59" s="45">
        <f t="shared" si="12"/>
        <v>0</v>
      </c>
    </row>
    <row r="60" spans="2:12" ht="93" customHeight="1">
      <c r="B60" s="2">
        <f>+'Completar SOFSE'!A66</f>
        <v>46</v>
      </c>
      <c r="C60" s="3">
        <f>VLOOKUP(B60,'Completar SOFSE'!$A$19:$E$501,2,0)</f>
        <v>130</v>
      </c>
      <c r="D60" s="122" t="s">
        <v>415</v>
      </c>
      <c r="E60" s="3">
        <f>VLOOKUP(B60,'Completar SOFSE'!$A$19:$E$501,4,0)</f>
        <v>3000000638</v>
      </c>
      <c r="F60" s="5" t="str">
        <f>VLOOKUP(B60,'Completar SOFSE'!$A$19:$E$501,5,0)</f>
        <v>TUERCA, TIPO DE TUERCA HEXAGONAL AUTOFRENANTE, TIPO DE ROSCA METRICA MA, DIAMETRO 8MM, PASO 1,25MM, MATERIAL ACERO MARCAS/FABRICANTES: GB/T6184-2000</v>
      </c>
      <c r="G60" s="88">
        <f>VLOOKUP(B60,'Completar SOFSE'!$A$19:$F$501,6,0)</f>
        <v>0</v>
      </c>
      <c r="H60" s="88"/>
      <c r="I60" s="43"/>
      <c r="J60" s="49"/>
      <c r="K60" s="44">
        <f t="shared" si="11"/>
        <v>0</v>
      </c>
      <c r="L60" s="45">
        <f t="shared" si="12"/>
        <v>0</v>
      </c>
    </row>
    <row r="61" spans="2:12" ht="93" customHeight="1">
      <c r="B61" s="2">
        <f>+'Completar SOFSE'!A67</f>
        <v>47</v>
      </c>
      <c r="C61" s="3">
        <f>VLOOKUP(B61,'Completar SOFSE'!$A$19:$E$501,2,0)</f>
        <v>1500</v>
      </c>
      <c r="D61" s="122" t="s">
        <v>415</v>
      </c>
      <c r="E61" s="3">
        <f>VLOOKUP(B61,'Completar SOFSE'!$A$19:$E$501,4,0)</f>
        <v>3000001360</v>
      </c>
      <c r="F61" s="5" t="str">
        <f>VLOOKUP(B61,'Completar SOFSE'!$A$19:$E$501,5,0)</f>
        <v>CONTRATUERCA, TIPO DE ROSCA BSC, DIAMETRO 3/4", MATERIAL ACERO, CINCADO</v>
      </c>
      <c r="G61" s="88">
        <f>VLOOKUP(B61,'Completar SOFSE'!$A$19:$F$501,6,0)</f>
        <v>0</v>
      </c>
      <c r="H61" s="88"/>
      <c r="I61" s="43"/>
      <c r="J61" s="49"/>
      <c r="K61" s="44">
        <f t="shared" si="11"/>
        <v>0</v>
      </c>
      <c r="L61" s="45">
        <f t="shared" si="12"/>
        <v>0</v>
      </c>
    </row>
    <row r="62" spans="2:12" ht="93" customHeight="1">
      <c r="B62" s="2">
        <f>+'Completar SOFSE'!A68</f>
        <v>48</v>
      </c>
      <c r="C62" s="3">
        <f>VLOOKUP(B62,'Completar SOFSE'!$A$19:$E$501,2,0)</f>
        <v>1100</v>
      </c>
      <c r="D62" s="122" t="s">
        <v>415</v>
      </c>
      <c r="E62" s="3">
        <f>VLOOKUP(B62,'Completar SOFSE'!$A$19:$E$501,4,0)</f>
        <v>3000001372</v>
      </c>
      <c r="F62" s="5" t="str">
        <f>VLOOKUP(B62,'Completar SOFSE'!$A$19:$E$501,5,0)</f>
        <v>CONTRATUERCA, DIAMETRO 3/4", MATERIAL ALUMINIO Y SILICIO</v>
      </c>
      <c r="G62" s="88">
        <f>VLOOKUP(B62,'Completar SOFSE'!$A$19:$F$501,6,0)</f>
        <v>0</v>
      </c>
      <c r="H62" s="88"/>
      <c r="I62" s="43"/>
      <c r="J62" s="49"/>
      <c r="K62" s="44">
        <f t="shared" si="11"/>
        <v>0</v>
      </c>
      <c r="L62" s="45">
        <f t="shared" si="12"/>
        <v>0</v>
      </c>
    </row>
    <row r="63" spans="2:12" ht="93" customHeight="1">
      <c r="B63" s="2">
        <f>+'Completar SOFSE'!A69</f>
        <v>49</v>
      </c>
      <c r="C63" s="3">
        <f>VLOOKUP(B63,'Completar SOFSE'!$A$19:$E$501,2,0)</f>
        <v>2400</v>
      </c>
      <c r="D63" s="122" t="s">
        <v>415</v>
      </c>
      <c r="E63" s="3">
        <f>VLOOKUP(B63,'Completar SOFSE'!$A$19:$E$501,4,0)</f>
        <v>3000015953</v>
      </c>
      <c r="F63" s="5" t="str">
        <f>VLOOKUP(B63,'Completar SOFSE'!$A$19:$E$501,5,0)</f>
        <v>TORNILLO PARA AJUSTE, TIPO DE CABEZA AVELLANADA PHILLIPS, DIAMETRO NOMINAL 6MM, DE CABEZA 12MM, PASO 2,60MM, LONGITUD 40MM, MATERIAL ACERO, PUNTA AGUJA, TIPO DE TORNILLO: FIX , USO: FIJACION DE PERFILES A MAMPOSTERIA MEDIANTE TARUGOS</v>
      </c>
      <c r="G63" s="88">
        <f>VLOOKUP(B63,'Completar SOFSE'!$A$19:$F$501,6,0)</f>
        <v>0</v>
      </c>
      <c r="H63" s="88"/>
      <c r="I63" s="43"/>
      <c r="J63" s="49"/>
      <c r="K63" s="44">
        <f t="shared" si="11"/>
        <v>0</v>
      </c>
      <c r="L63" s="45">
        <f t="shared" si="12"/>
        <v>0</v>
      </c>
    </row>
    <row r="64" spans="2:12" ht="93" customHeight="1">
      <c r="B64" s="2">
        <f>+'Completar SOFSE'!A70</f>
        <v>50</v>
      </c>
      <c r="C64" s="3">
        <f>VLOOKUP(B64,'Completar SOFSE'!$A$19:$E$501,2,0)</f>
        <v>390</v>
      </c>
      <c r="D64" s="122" t="s">
        <v>415</v>
      </c>
      <c r="E64" s="3">
        <f>VLOOKUP(B64,'Completar SOFSE'!$A$19:$E$501,4,0)</f>
        <v>3000016821</v>
      </c>
      <c r="F64" s="5" t="str">
        <f>VLOOKUP(B64,'Completar SOFSE'!$A$19:$E$501,5,0)</f>
        <v>ALEMITE, TIPO RECTO, DIAMETRO 6MM, CONEXION M6X1MM, MATERIAL ACERO INOXIDABLE, NORMA DEL MATERIAL AISI 304, NORMA CONSTRUCTIVA DIN 71412 FORMA A, PARA PANTOGRAFO CCEE CSR., EQUIPO: EMU CSR LGR</v>
      </c>
      <c r="G64" s="88">
        <f>VLOOKUP(B64,'Completar SOFSE'!$A$19:$F$501,6,0)</f>
        <v>0</v>
      </c>
      <c r="H64" s="88"/>
      <c r="I64" s="43"/>
      <c r="J64" s="49"/>
      <c r="K64" s="44">
        <f t="shared" si="11"/>
        <v>0</v>
      </c>
      <c r="L64" s="45">
        <f t="shared" si="12"/>
        <v>0</v>
      </c>
    </row>
    <row r="65" spans="2:12" ht="93" customHeight="1">
      <c r="B65" s="2">
        <f>+'Completar SOFSE'!A71</f>
        <v>51</v>
      </c>
      <c r="C65" s="3">
        <f>VLOOKUP(B65,'Completar SOFSE'!$A$19:$E$501,2,0)</f>
        <v>17115</v>
      </c>
      <c r="D65" s="122" t="s">
        <v>415</v>
      </c>
      <c r="E65" s="3">
        <f>VLOOKUP(B65,'Completar SOFSE'!$A$19:$E$501,4,0)</f>
        <v>3000019310</v>
      </c>
      <c r="F65" s="5" t="str">
        <f>VLOOKUP(B65,'Completar SOFSE'!$A$19:$E$501,5,0)</f>
        <v>TARUGO, DIAMETRO 6MM, MATERIAL NYLON</v>
      </c>
      <c r="G65" s="88">
        <f>VLOOKUP(B65,'Completar SOFSE'!$A$19:$F$501,6,0)</f>
        <v>0</v>
      </c>
      <c r="H65" s="88"/>
      <c r="I65" s="43"/>
      <c r="J65" s="49"/>
      <c r="K65" s="44">
        <f t="shared" si="11"/>
        <v>0</v>
      </c>
      <c r="L65" s="45">
        <f t="shared" si="12"/>
        <v>0</v>
      </c>
    </row>
    <row r="66" spans="2:12" ht="93" customHeight="1">
      <c r="B66" s="2">
        <f>+'Completar SOFSE'!A72</f>
        <v>52</v>
      </c>
      <c r="C66" s="3">
        <f>VLOOKUP(B66,'Completar SOFSE'!$A$19:$E$501,2,0)</f>
        <v>250</v>
      </c>
      <c r="D66" s="122" t="s">
        <v>415</v>
      </c>
      <c r="E66" s="3">
        <f>VLOOKUP(B66,'Completar SOFSE'!$A$19:$E$501,4,0)</f>
        <v>3000021837</v>
      </c>
      <c r="F66" s="5" t="str">
        <f>VLOOKUP(B66,'Completar SOFSE'!$A$19:$E$501,5,0)</f>
        <v>ARANDELA, TIPO PLANA REDONDA, DIAMETRO EXTERIOR 175MM, DIAMETRO INTERIOR 35MM, ESPESOR 1MM, MATERIAL ACERO AL CARBONO, NORMA DEL MATERIAL SAE 1020, TRATAMIENTO SUPERFICIAL CINCADO, NORMA CONSTRUCTIVA DIN 125-A, DE SUPLEMENTO DE LOS COLGADORES DE LA TIMONERIA DE FRENO MARCAS/FABRICANTES: M35, EQUIPO: BOGIE DE LOCOMOTORA GENERAL MOTORS</v>
      </c>
      <c r="G66" s="88">
        <f>VLOOKUP(B66,'Completar SOFSE'!$A$19:$F$501,6,0)</f>
        <v>0</v>
      </c>
      <c r="H66" s="88"/>
      <c r="I66" s="43"/>
      <c r="J66" s="49"/>
      <c r="K66" s="44">
        <f t="shared" si="11"/>
        <v>0</v>
      </c>
      <c r="L66" s="45">
        <f t="shared" si="12"/>
        <v>0</v>
      </c>
    </row>
    <row r="67" spans="2:12" ht="93" customHeight="1">
      <c r="B67" s="2">
        <f>+'Completar SOFSE'!A73</f>
        <v>53</v>
      </c>
      <c r="C67" s="3">
        <f>VLOOKUP(B67,'Completar SOFSE'!$A$19:$E$501,2,0)</f>
        <v>5300</v>
      </c>
      <c r="D67" s="122" t="s">
        <v>415</v>
      </c>
      <c r="E67" s="3">
        <f>VLOOKUP(B67,'Completar SOFSE'!$A$19:$E$501,4,0)</f>
        <v>3000021849</v>
      </c>
      <c r="F67" s="5" t="str">
        <f>VLOOKUP(B67,'Completar SOFSE'!$A$19:$E$501,5,0)</f>
        <v>ARANDELA, TIPO PLANA REDONDA, DIAMETRO INTERIOR 7/16", MATERIAL ACERO, NORMA CONSTRUCTIVA DIN 125</v>
      </c>
      <c r="G67" s="88">
        <f>VLOOKUP(B67,'Completar SOFSE'!$A$19:$F$501,6,0)</f>
        <v>0</v>
      </c>
      <c r="H67" s="88"/>
      <c r="I67" s="43"/>
      <c r="J67" s="49"/>
      <c r="K67" s="44">
        <f t="shared" si="11"/>
        <v>0</v>
      </c>
      <c r="L67" s="45">
        <f t="shared" si="12"/>
        <v>0</v>
      </c>
    </row>
    <row r="68" spans="2:12" ht="93" customHeight="1">
      <c r="B68" s="2">
        <f>+'Completar SOFSE'!A74</f>
        <v>54</v>
      </c>
      <c r="C68" s="3">
        <f>VLOOKUP(B68,'Completar SOFSE'!$A$19:$E$501,2,0)</f>
        <v>290</v>
      </c>
      <c r="D68" s="122" t="s">
        <v>415</v>
      </c>
      <c r="E68" s="3">
        <f>VLOOKUP(B68,'Completar SOFSE'!$A$19:$E$501,4,0)</f>
        <v>3000021856</v>
      </c>
      <c r="F68" s="5" t="str">
        <f>VLOOKUP(B68,'Completar SOFSE'!$A$19:$E$501,5,0)</f>
        <v>ARANDELA, TIPO PLANA REDONDA, DIAMETRO EXTERIOR 22MM, DIAMETRO INTERIOR 12,7MM, ESPESOR 2MM, MATERIAL COBRE, TRATAMIENTO SUPERFICIAL CINCADO, NORMA CONSTRUCTIVA DIN 125-A, 1/2"</v>
      </c>
      <c r="G68" s="88">
        <f>VLOOKUP(B68,'Completar SOFSE'!$A$19:$F$501,6,0)</f>
        <v>0</v>
      </c>
      <c r="H68" s="88"/>
      <c r="I68" s="43"/>
      <c r="J68" s="49"/>
      <c r="K68" s="44">
        <f t="shared" si="11"/>
        <v>0</v>
      </c>
      <c r="L68" s="45">
        <f t="shared" si="12"/>
        <v>0</v>
      </c>
    </row>
    <row r="69" spans="2:12" ht="93" customHeight="1">
      <c r="B69" s="2">
        <f>+'Completar SOFSE'!A75</f>
        <v>55</v>
      </c>
      <c r="C69" s="3">
        <f>VLOOKUP(B69,'Completar SOFSE'!$A$19:$E$501,2,0)</f>
        <v>1877</v>
      </c>
      <c r="D69" s="122" t="s">
        <v>415</v>
      </c>
      <c r="E69" s="3">
        <f>VLOOKUP(B69,'Completar SOFSE'!$A$19:$E$501,4,0)</f>
        <v>3000021859</v>
      </c>
      <c r="F69" s="5" t="str">
        <f>VLOOKUP(B69,'Completar SOFSE'!$A$19:$E$501,5,0)</f>
        <v>ARANDELA, TIPO PLANA REDONDA, DIAMETRO INTERIOR M8, MATERIAL ACERO INOXIDABLE, NORMA DEL MATERIAL A4 ISO 7089, NORMA CONSTRUCTIVA DIN 125</v>
      </c>
      <c r="G69" s="88">
        <f>VLOOKUP(B69,'Completar SOFSE'!$A$19:$F$501,6,0)</f>
        <v>0</v>
      </c>
      <c r="H69" s="88"/>
      <c r="I69" s="43"/>
      <c r="J69" s="49"/>
      <c r="K69" s="44">
        <f t="shared" si="11"/>
        <v>0</v>
      </c>
      <c r="L69" s="45">
        <f t="shared" si="12"/>
        <v>0</v>
      </c>
    </row>
    <row r="70" spans="2:12" ht="93" customHeight="1">
      <c r="B70" s="2">
        <f>+'Completar SOFSE'!A76</f>
        <v>56</v>
      </c>
      <c r="C70" s="3">
        <f>VLOOKUP(B70,'Completar SOFSE'!$A$19:$E$501,2,0)</f>
        <v>1165</v>
      </c>
      <c r="D70" s="122" t="s">
        <v>415</v>
      </c>
      <c r="E70" s="3">
        <f>VLOOKUP(B70,'Completar SOFSE'!$A$19:$E$501,4,0)</f>
        <v>3000021861</v>
      </c>
      <c r="F70" s="5" t="str">
        <f>VLOOKUP(B70,'Completar SOFSE'!$A$19:$E$501,5,0)</f>
        <v>ARANDELA, TIPO PLANA REDONDA, DIAMETRO INTERIOR M24, MATERIAL ACERO, TRATAMIENTO SUPERFICIAL DACROMET, NORMA CONSTRUCTIVA DIN 125</v>
      </c>
      <c r="G70" s="88">
        <f>VLOOKUP(B70,'Completar SOFSE'!$A$19:$F$501,6,0)</f>
        <v>0</v>
      </c>
      <c r="H70" s="88"/>
      <c r="I70" s="43"/>
      <c r="J70" s="49"/>
      <c r="K70" s="44">
        <f t="shared" si="11"/>
        <v>0</v>
      </c>
      <c r="L70" s="45">
        <f t="shared" si="12"/>
        <v>0</v>
      </c>
    </row>
    <row r="71" spans="2:12" ht="93" customHeight="1">
      <c r="B71" s="2">
        <f>+'Completar SOFSE'!A77</f>
        <v>57</v>
      </c>
      <c r="C71" s="3">
        <f>VLOOKUP(B71,'Completar SOFSE'!$A$19:$E$501,2,0)</f>
        <v>140</v>
      </c>
      <c r="D71" s="122" t="s">
        <v>415</v>
      </c>
      <c r="E71" s="3">
        <f>VLOOKUP(B71,'Completar SOFSE'!$A$19:$E$501,4,0)</f>
        <v>3000021876</v>
      </c>
      <c r="F71" s="5" t="str">
        <f>VLOOKUP(B71,'Completar SOFSE'!$A$19:$E$501,5,0)</f>
        <v>ARANDELA, TIPO PLANA, DIAMETRO EXTERIOR 3/8", ESPESOR 1MM, MATERIAL BRONCE, NORMA CONSTRUCTIVA DIN 125</v>
      </c>
      <c r="G71" s="88">
        <f>VLOOKUP(B71,'Completar SOFSE'!$A$19:$F$501,6,0)</f>
        <v>0</v>
      </c>
      <c r="H71" s="88"/>
      <c r="I71" s="43"/>
      <c r="J71" s="49"/>
      <c r="K71" s="44">
        <f t="shared" si="11"/>
        <v>0</v>
      </c>
      <c r="L71" s="45">
        <f t="shared" si="12"/>
        <v>0</v>
      </c>
    </row>
    <row r="72" spans="2:12" ht="93" customHeight="1">
      <c r="B72" s="2">
        <f>+'Completar SOFSE'!A78</f>
        <v>58</v>
      </c>
      <c r="C72" s="3">
        <f>VLOOKUP(B72,'Completar SOFSE'!$A$19:$E$501,2,0)</f>
        <v>250</v>
      </c>
      <c r="D72" s="122" t="s">
        <v>415</v>
      </c>
      <c r="E72" s="3">
        <f>VLOOKUP(B72,'Completar SOFSE'!$A$19:$E$501,4,0)</f>
        <v>3000021880</v>
      </c>
      <c r="F72" s="5" t="str">
        <f>VLOOKUP(B72,'Completar SOFSE'!$A$19:$E$501,5,0)</f>
        <v>ARANDELA, TIPO PLANA, DIAMETRO EXTERIOR 65MM, DIAMETRO INTERIOR 45MM, ESPESOR 1MM, MATERIAL ACERO, TRATAMIENTO SUPERFICIAL CINCADO, NORMA CONSTRUCTIVA DIN 125</v>
      </c>
      <c r="G72" s="88">
        <f>VLOOKUP(B72,'Completar SOFSE'!$A$19:$F$501,6,0)</f>
        <v>0</v>
      </c>
      <c r="H72" s="88"/>
      <c r="I72" s="43"/>
      <c r="J72" s="49"/>
      <c r="K72" s="44">
        <f t="shared" si="11"/>
        <v>0</v>
      </c>
      <c r="L72" s="45">
        <f t="shared" si="12"/>
        <v>0</v>
      </c>
    </row>
    <row r="73" spans="2:12" ht="93" customHeight="1">
      <c r="B73" s="2">
        <f>+'Completar SOFSE'!A79</f>
        <v>59</v>
      </c>
      <c r="C73" s="3">
        <f>VLOOKUP(B73,'Completar SOFSE'!$A$19:$E$501,2,0)</f>
        <v>250</v>
      </c>
      <c r="D73" s="122" t="s">
        <v>415</v>
      </c>
      <c r="E73" s="3">
        <f>VLOOKUP(B73,'Completar SOFSE'!$A$19:$E$501,4,0)</f>
        <v>3000021882</v>
      </c>
      <c r="F73" s="5" t="str">
        <f>VLOOKUP(B73,'Completar SOFSE'!$A$19:$E$501,5,0)</f>
        <v>ARANDELA, TIPO PLANA, DIAMETRO EXTERIOR 55MM, DIAMETRO INTERIOR 36MM, ESPESOR 1MM, MATERIAL ACERO, TRATAMIENTO SUPERFICIAL CINCADO, NORMA CONSTRUCTIVA DIN 125</v>
      </c>
      <c r="G73" s="88">
        <f>VLOOKUP(B73,'Completar SOFSE'!$A$19:$F$501,6,0)</f>
        <v>0</v>
      </c>
      <c r="H73" s="88"/>
      <c r="I73" s="43"/>
      <c r="J73" s="49"/>
      <c r="K73" s="44">
        <f t="shared" si="11"/>
        <v>0</v>
      </c>
      <c r="L73" s="45">
        <f t="shared" si="12"/>
        <v>0</v>
      </c>
    </row>
    <row r="74" spans="2:12" ht="93" customHeight="1">
      <c r="B74" s="2">
        <f>+'Completar SOFSE'!A80</f>
        <v>60</v>
      </c>
      <c r="C74" s="3">
        <f>VLOOKUP(B74,'Completar SOFSE'!$A$19:$E$501,2,0)</f>
        <v>640</v>
      </c>
      <c r="D74" s="122" t="s">
        <v>415</v>
      </c>
      <c r="E74" s="3">
        <f>VLOOKUP(B74,'Completar SOFSE'!$A$19:$E$501,4,0)</f>
        <v>3000021889</v>
      </c>
      <c r="F74" s="5" t="str">
        <f>VLOOKUP(B74,'Completar SOFSE'!$A$19:$E$501,5,0)</f>
        <v>ARANDELA, TIPO BISELADA, DIAMETRO INTERIOR M3, TRATAMIENTO SUPERFICIAL CINCADO, NORMA CONSTRUCTIVA DIN 9021, ALA ANCHA</v>
      </c>
      <c r="G74" s="88">
        <f>VLOOKUP(B74,'Completar SOFSE'!$A$19:$F$501,6,0)</f>
        <v>0</v>
      </c>
      <c r="H74" s="88"/>
      <c r="I74" s="43"/>
      <c r="J74" s="49"/>
      <c r="K74" s="44">
        <f t="shared" si="11"/>
        <v>0</v>
      </c>
      <c r="L74" s="45">
        <f t="shared" si="12"/>
        <v>0</v>
      </c>
    </row>
    <row r="75" spans="2:12" ht="93" customHeight="1">
      <c r="B75" s="2">
        <f>+'Completar SOFSE'!A81</f>
        <v>61</v>
      </c>
      <c r="C75" s="3">
        <f>VLOOKUP(B75,'Completar SOFSE'!$A$19:$E$501,2,0)</f>
        <v>5765</v>
      </c>
      <c r="D75" s="122" t="s">
        <v>415</v>
      </c>
      <c r="E75" s="3">
        <f>VLOOKUP(B75,'Completar SOFSE'!$A$19:$E$501,4,0)</f>
        <v>3000021897</v>
      </c>
      <c r="F75" s="5" t="str">
        <f>VLOOKUP(B75,'Completar SOFSE'!$A$19:$E$501,5,0)</f>
        <v>ARANDELA, TIPO BISELADA, DIAMETRO INTERIOR M14, TRATAMIENTO SUPERFICIAL CINCADO, NORMA CONSTRUCTIVA DIN 9021, ALA ANCHA</v>
      </c>
      <c r="G75" s="88">
        <f>VLOOKUP(B75,'Completar SOFSE'!$A$19:$F$501,6,0)</f>
        <v>0</v>
      </c>
      <c r="H75" s="88"/>
      <c r="I75" s="43"/>
      <c r="J75" s="49"/>
      <c r="K75" s="44">
        <f t="shared" si="11"/>
        <v>0</v>
      </c>
      <c r="L75" s="45">
        <f t="shared" si="12"/>
        <v>0</v>
      </c>
    </row>
    <row r="76" spans="2:12" ht="93" customHeight="1">
      <c r="B76" s="2">
        <f>+'Completar SOFSE'!A82</f>
        <v>62</v>
      </c>
      <c r="C76" s="3">
        <f>VLOOKUP(B76,'Completar SOFSE'!$A$19:$E$501,2,0)</f>
        <v>1750</v>
      </c>
      <c r="D76" s="122" t="s">
        <v>415</v>
      </c>
      <c r="E76" s="3">
        <f>VLOOKUP(B76,'Completar SOFSE'!$A$19:$E$501,4,0)</f>
        <v>3000021934</v>
      </c>
      <c r="F76" s="5" t="str">
        <f>VLOOKUP(B76,'Completar SOFSE'!$A$19:$E$501,5,0)</f>
        <v>ARANDELA, TIPO PLANA REDONDA, DIAMETRO INTERIOR 1/2", TRATAMIENTO SUPERFICIAL CINCADO, NORMA CONSTRUCTIVA DIN 125</v>
      </c>
      <c r="G76" s="88">
        <f>VLOOKUP(B76,'Completar SOFSE'!$A$19:$F$501,6,0)</f>
        <v>0</v>
      </c>
      <c r="H76" s="88"/>
      <c r="I76" s="43"/>
      <c r="J76" s="49"/>
      <c r="K76" s="44">
        <f t="shared" si="11"/>
        <v>0</v>
      </c>
      <c r="L76" s="45">
        <f t="shared" si="12"/>
        <v>0</v>
      </c>
    </row>
    <row r="77" spans="2:12" ht="93" customHeight="1">
      <c r="B77" s="2">
        <f>+'Completar SOFSE'!A83</f>
        <v>63</v>
      </c>
      <c r="C77" s="3">
        <f>VLOOKUP(B77,'Completar SOFSE'!$A$19:$E$501,2,0)</f>
        <v>3270</v>
      </c>
      <c r="D77" s="122" t="s">
        <v>415</v>
      </c>
      <c r="E77" s="3">
        <f>VLOOKUP(B77,'Completar SOFSE'!$A$19:$E$501,4,0)</f>
        <v>3000021935</v>
      </c>
      <c r="F77" s="5" t="str">
        <f>VLOOKUP(B77,'Completar SOFSE'!$A$19:$E$501,5,0)</f>
        <v>ARANDELA, TIPO PLANA REDONDA, DIAMETRO INTERIOR 7/16", TRATAMIENTO SUPERFICIAL CINCADO, NORMA CONSTRUCTIVA DIN 125</v>
      </c>
      <c r="G77" s="88">
        <f>VLOOKUP(B77,'Completar SOFSE'!$A$19:$F$501,6,0)</f>
        <v>0</v>
      </c>
      <c r="H77" s="88"/>
      <c r="I77" s="43"/>
      <c r="J77" s="49"/>
      <c r="K77" s="44">
        <f t="shared" si="11"/>
        <v>0</v>
      </c>
      <c r="L77" s="45">
        <f t="shared" si="12"/>
        <v>0</v>
      </c>
    </row>
    <row r="78" spans="2:12" ht="93" customHeight="1">
      <c r="B78" s="2">
        <f>+'Completar SOFSE'!A84</f>
        <v>64</v>
      </c>
      <c r="C78" s="3">
        <f>VLOOKUP(B78,'Completar SOFSE'!$A$19:$E$501,2,0)</f>
        <v>250</v>
      </c>
      <c r="D78" s="122" t="s">
        <v>415</v>
      </c>
      <c r="E78" s="3">
        <f>VLOOKUP(B78,'Completar SOFSE'!$A$19:$E$501,4,0)</f>
        <v>3000021950</v>
      </c>
      <c r="F78" s="5" t="str">
        <f>VLOOKUP(B78,'Completar SOFSE'!$A$19:$E$501,5,0)</f>
        <v>ARANDELA, TIPO PLANA REDONDA, DIAMETRO EXTERIOR 45MM, DIAMETRO INTERIOR 25MM, ESPESOR 4MM, MATERIAL ACERO LAMINADO, NORMA DEL MATERIAL F24, IRAM-IAS U 500-503, TRATAMIENTO SUPERFICIAL CINCADO PASIVADO AMARILLO, NORMA CONSTRUCTIVA DIN 125, IRAM 5107, USO: TUERCA HEXAGONAL M22, ROSCA WHITWORTH 7/8", DESIGNACION IRAM: 22-E</v>
      </c>
      <c r="G78" s="88">
        <f>VLOOKUP(B78,'Completar SOFSE'!$A$19:$F$501,6,0)</f>
        <v>0</v>
      </c>
      <c r="H78" s="88"/>
      <c r="I78" s="43"/>
      <c r="J78" s="49"/>
      <c r="K78" s="44">
        <f t="shared" si="11"/>
        <v>0</v>
      </c>
      <c r="L78" s="45">
        <f t="shared" si="12"/>
        <v>0</v>
      </c>
    </row>
    <row r="79" spans="2:12" ht="93" customHeight="1">
      <c r="B79" s="2">
        <f>+'Completar SOFSE'!A85</f>
        <v>65</v>
      </c>
      <c r="C79" s="3">
        <f>VLOOKUP(B79,'Completar SOFSE'!$A$19:$E$501,2,0)</f>
        <v>1540</v>
      </c>
      <c r="D79" s="122" t="s">
        <v>415</v>
      </c>
      <c r="E79" s="3">
        <f>VLOOKUP(B79,'Completar SOFSE'!$A$19:$E$501,4,0)</f>
        <v>3000021959</v>
      </c>
      <c r="F79" s="5" t="str">
        <f>VLOOKUP(B79,'Completar SOFSE'!$A$19:$E$501,5,0)</f>
        <v>ARANDELA, TIPO PLANA REDONDA, DIAMETRO INTERIOR M20, TRATAMIENTO SUPERFICIAL CINCADO, NORMA CONSTRUCTIVA DIN 125</v>
      </c>
      <c r="G79" s="88">
        <f>VLOOKUP(B79,'Completar SOFSE'!$A$19:$F$501,6,0)</f>
        <v>0</v>
      </c>
      <c r="H79" s="88"/>
      <c r="I79" s="43"/>
      <c r="J79" s="49"/>
      <c r="K79" s="44">
        <f t="shared" si="11"/>
        <v>0</v>
      </c>
      <c r="L79" s="45">
        <f t="shared" si="12"/>
        <v>0</v>
      </c>
    </row>
    <row r="80" spans="2:12" ht="93" customHeight="1">
      <c r="B80" s="2">
        <f>+'Completar SOFSE'!A86</f>
        <v>66</v>
      </c>
      <c r="C80" s="3">
        <f>VLOOKUP(B80,'Completar SOFSE'!$A$19:$E$501,2,0)</f>
        <v>15</v>
      </c>
      <c r="D80" s="122" t="s">
        <v>415</v>
      </c>
      <c r="E80" s="3">
        <f>VLOOKUP(B80,'Completar SOFSE'!$A$19:$E$501,4,0)</f>
        <v>3000021960</v>
      </c>
      <c r="F80" s="5" t="str">
        <f>VLOOKUP(B80,'Completar SOFSE'!$A$19:$E$501,5,0)</f>
        <v>ARANDELA DE SEGURIDAD, DIAMETRO INTERIOR M12, MATERIAL ACERO INOXIDABLE, NORMA CONSTRUCTIVA DIN 93, CON SOLAPA</v>
      </c>
      <c r="G80" s="88">
        <f>VLOOKUP(B80,'Completar SOFSE'!$A$19:$F$501,6,0)</f>
        <v>0</v>
      </c>
      <c r="H80" s="88"/>
      <c r="I80" s="43"/>
      <c r="J80" s="49"/>
      <c r="K80" s="44">
        <f t="shared" si="11"/>
        <v>0</v>
      </c>
      <c r="L80" s="45">
        <f t="shared" si="12"/>
        <v>0</v>
      </c>
    </row>
    <row r="81" spans="2:12" ht="93" customHeight="1">
      <c r="B81" s="2">
        <f>+'Completar SOFSE'!A87</f>
        <v>67</v>
      </c>
      <c r="C81" s="3">
        <f>VLOOKUP(B81,'Completar SOFSE'!$A$19:$E$501,2,0)</f>
        <v>15</v>
      </c>
      <c r="D81" s="122" t="s">
        <v>415</v>
      </c>
      <c r="E81" s="3">
        <f>VLOOKUP(B81,'Completar SOFSE'!$A$19:$E$501,4,0)</f>
        <v>3000021961</v>
      </c>
      <c r="F81" s="5" t="str">
        <f>VLOOKUP(B81,'Completar SOFSE'!$A$19:$E$501,5,0)</f>
        <v>ARANDELA DE SEGURIDAD, MATERIAL ACERO INOXIDABLE, NORMA CONSTRUCTIVA DIN 93, CON SOLAPA. M33</v>
      </c>
      <c r="G81" s="88">
        <f>VLOOKUP(B81,'Completar SOFSE'!$A$19:$F$501,6,0)</f>
        <v>0</v>
      </c>
      <c r="H81" s="88"/>
      <c r="I81" s="43"/>
      <c r="J81" s="49"/>
      <c r="K81" s="44">
        <f t="shared" si="11"/>
        <v>0</v>
      </c>
      <c r="L81" s="45">
        <f t="shared" si="12"/>
        <v>0</v>
      </c>
    </row>
    <row r="82" spans="2:12" ht="93" customHeight="1">
      <c r="B82" s="2">
        <f>+'Completar SOFSE'!A88</f>
        <v>68</v>
      </c>
      <c r="C82" s="3">
        <f>VLOOKUP(B82,'Completar SOFSE'!$A$19:$E$501,2,0)</f>
        <v>478</v>
      </c>
      <c r="D82" s="122" t="s">
        <v>415</v>
      </c>
      <c r="E82" s="3">
        <f>VLOOKUP(B82,'Completar SOFSE'!$A$19:$E$501,4,0)</f>
        <v>3000021979</v>
      </c>
      <c r="F82" s="5" t="str">
        <f>VLOOKUP(B82,'Completar SOFSE'!$A$19:$E$501,5,0)</f>
        <v>ARANDELA DE PRESION, TIPO/FORMA ELASTICA, DIAMETRO INTERIOR M16, 65MN GB/T93-1987 MARCAS/FABRICANTES: DACROMET</v>
      </c>
      <c r="G82" s="88">
        <f>VLOOKUP(B82,'Completar SOFSE'!$A$19:$F$501,6,0)</f>
        <v>0</v>
      </c>
      <c r="H82" s="88"/>
      <c r="I82" s="43"/>
      <c r="J82" s="49"/>
      <c r="K82" s="44">
        <f t="shared" si="11"/>
        <v>0</v>
      </c>
      <c r="L82" s="45">
        <f t="shared" si="12"/>
        <v>0</v>
      </c>
    </row>
    <row r="83" spans="2:12" ht="93" customHeight="1">
      <c r="B83" s="2">
        <f>+'Completar SOFSE'!A89</f>
        <v>69</v>
      </c>
      <c r="C83" s="3">
        <f>VLOOKUP(B83,'Completar SOFSE'!$A$19:$E$501,2,0)</f>
        <v>466</v>
      </c>
      <c r="D83" s="122" t="s">
        <v>415</v>
      </c>
      <c r="E83" s="3">
        <f>VLOOKUP(B83,'Completar SOFSE'!$A$19:$E$501,4,0)</f>
        <v>3000021981</v>
      </c>
      <c r="F83" s="5" t="str">
        <f>VLOOKUP(B83,'Completar SOFSE'!$A$19:$E$501,5,0)</f>
        <v>ARANDELA DE PRESION, TIPO/FORMA ELASTICA, DIAMETRO INTERIOR M20, NORMA CONSTRUCTIVA DIN 127, 65 MN GB/T93-1987 MARCAS/FABRICANTES: DACROMET</v>
      </c>
      <c r="G83" s="88">
        <f>VLOOKUP(B83,'Completar SOFSE'!$A$19:$F$501,6,0)</f>
        <v>0</v>
      </c>
      <c r="H83" s="88"/>
      <c r="I83" s="43"/>
      <c r="J83" s="49"/>
      <c r="K83" s="44">
        <f t="shared" si="11"/>
        <v>0</v>
      </c>
      <c r="L83" s="45">
        <f t="shared" si="12"/>
        <v>0</v>
      </c>
    </row>
    <row r="84" spans="2:12" ht="93" customHeight="1">
      <c r="B84" s="2">
        <f>+'Completar SOFSE'!A90</f>
        <v>70</v>
      </c>
      <c r="C84" s="3">
        <f>VLOOKUP(B84,'Completar SOFSE'!$A$19:$E$501,2,0)</f>
        <v>960</v>
      </c>
      <c r="D84" s="122" t="s">
        <v>415</v>
      </c>
      <c r="E84" s="3">
        <f>VLOOKUP(B84,'Completar SOFSE'!$A$19:$E$501,4,0)</f>
        <v>3000021986</v>
      </c>
      <c r="F84" s="5" t="str">
        <f>VLOOKUP(B84,'Completar SOFSE'!$A$19:$E$501,5,0)</f>
        <v>ARANDELA, TIPO PLANA REDONDA, DIAMETRO EXTERIOR 1.3/8", NORMA DEL MATERIAL 8.8, NORMA CONSTRUCTIVA DIN 125</v>
      </c>
      <c r="G84" s="88">
        <f>VLOOKUP(B84,'Completar SOFSE'!$A$19:$F$501,6,0)</f>
        <v>0</v>
      </c>
      <c r="H84" s="88"/>
      <c r="I84" s="43"/>
      <c r="J84" s="49"/>
      <c r="K84" s="44">
        <f t="shared" si="11"/>
        <v>0</v>
      </c>
      <c r="L84" s="45">
        <f t="shared" si="12"/>
        <v>0</v>
      </c>
    </row>
    <row r="85" spans="2:12" ht="93" customHeight="1">
      <c r="B85" s="2">
        <f>+'Completar SOFSE'!A91</f>
        <v>71</v>
      </c>
      <c r="C85" s="3">
        <f>VLOOKUP(B85,'Completar SOFSE'!$A$19:$E$501,2,0)</f>
        <v>110</v>
      </c>
      <c r="D85" s="122" t="s">
        <v>415</v>
      </c>
      <c r="E85" s="3">
        <f>VLOOKUP(B85,'Completar SOFSE'!$A$19:$E$501,4,0)</f>
        <v>3000022002</v>
      </c>
      <c r="F85" s="5" t="str">
        <f>VLOOKUP(B85,'Completar SOFSE'!$A$19:$E$501,5,0)</f>
        <v>ARANDELA DE SEGURIDAD, DIAMETRO INTERIOR M10, MATERIAL ACERO, NORMA CONSTRUCTIVA DIN 463, DOBLE SOLAPA</v>
      </c>
      <c r="G85" s="88">
        <f>VLOOKUP(B85,'Completar SOFSE'!$A$19:$F$501,6,0)</f>
        <v>0</v>
      </c>
      <c r="H85" s="88"/>
      <c r="I85" s="43"/>
      <c r="J85" s="49"/>
      <c r="K85" s="44">
        <f t="shared" si="11"/>
        <v>0</v>
      </c>
      <c r="L85" s="45">
        <f t="shared" si="12"/>
        <v>0</v>
      </c>
    </row>
    <row r="86" spans="2:12" ht="93" customHeight="1">
      <c r="B86" s="2">
        <f>+'Completar SOFSE'!A92</f>
        <v>72</v>
      </c>
      <c r="C86" s="3">
        <f>VLOOKUP(B86,'Completar SOFSE'!$A$19:$E$501,2,0)</f>
        <v>1160</v>
      </c>
      <c r="D86" s="122" t="s">
        <v>415</v>
      </c>
      <c r="E86" s="3">
        <f>VLOOKUP(B86,'Completar SOFSE'!$A$19:$E$501,4,0)</f>
        <v>3000022006</v>
      </c>
      <c r="F86" s="5" t="str">
        <f>VLOOKUP(B86,'Completar SOFSE'!$A$19:$E$501,5,0)</f>
        <v>ARANDELA DE PRESION, TIPO/FORMA GROWER, DIAMETRO EXTERIOR 1.3/8", NORMA DEL MATERIAL 8.8, NORMA CONSTRUCTIVA DIN 7980</v>
      </c>
      <c r="G86" s="88">
        <f>VLOOKUP(B86,'Completar SOFSE'!$A$19:$F$501,6,0)</f>
        <v>0</v>
      </c>
      <c r="H86" s="88"/>
      <c r="I86" s="43"/>
      <c r="J86" s="49"/>
      <c r="K86" s="44">
        <f t="shared" si="11"/>
        <v>0</v>
      </c>
      <c r="L86" s="45">
        <f t="shared" si="12"/>
        <v>0</v>
      </c>
    </row>
    <row r="87" spans="2:12" ht="93" customHeight="1">
      <c r="B87" s="2">
        <f>+'Completar SOFSE'!A93</f>
        <v>73</v>
      </c>
      <c r="C87" s="3">
        <f>VLOOKUP(B87,'Completar SOFSE'!$A$19:$E$501,2,0)</f>
        <v>532</v>
      </c>
      <c r="D87" s="122" t="s">
        <v>415</v>
      </c>
      <c r="E87" s="3">
        <f>VLOOKUP(B87,'Completar SOFSE'!$A$19:$E$501,4,0)</f>
        <v>3000022008</v>
      </c>
      <c r="F87" s="5" t="str">
        <f>VLOOKUP(B87,'Completar SOFSE'!$A$19:$E$501,5,0)</f>
        <v>ARANDELA DE PRESION, TIPO/FORMA GROWER, DIAMETRO INTERIOR 1.1/2", MATERIAL ACERO, NORMA DEL MATERIAL IRAM 5106</v>
      </c>
      <c r="G87" s="88">
        <f>VLOOKUP(B87,'Completar SOFSE'!$A$19:$F$501,6,0)</f>
        <v>0</v>
      </c>
      <c r="H87" s="88"/>
      <c r="I87" s="43"/>
      <c r="J87" s="49"/>
      <c r="K87" s="44">
        <f t="shared" si="11"/>
        <v>0</v>
      </c>
      <c r="L87" s="45">
        <f t="shared" si="12"/>
        <v>0</v>
      </c>
    </row>
    <row r="88" spans="2:12" ht="93" customHeight="1">
      <c r="B88" s="2">
        <f>+'Completar SOFSE'!A94</f>
        <v>74</v>
      </c>
      <c r="C88" s="3">
        <f>VLOOKUP(B88,'Completar SOFSE'!$A$19:$E$501,2,0)</f>
        <v>350</v>
      </c>
      <c r="D88" s="122" t="s">
        <v>415</v>
      </c>
      <c r="E88" s="3">
        <f>VLOOKUP(B88,'Completar SOFSE'!$A$19:$E$501,4,0)</f>
        <v>3000022012</v>
      </c>
      <c r="F88" s="5" t="str">
        <f>VLOOKUP(B88,'Completar SOFSE'!$A$19:$E$501,5,0)</f>
        <v>ARANDELA DE PRESION, TIPO/FORMA GROWER, DIAMETRO INTERIOR M16, MATERIAL ACERO INOXIDABLE, NORMA DEL MATERIAL A2-80, NORMA CONSTRUCTIVA DIN 7980, PARA FIJACION TORNILLO T/FRANC</v>
      </c>
      <c r="G88" s="88">
        <f>VLOOKUP(B88,'Completar SOFSE'!$A$19:$F$501,6,0)</f>
        <v>0</v>
      </c>
      <c r="H88" s="88"/>
      <c r="I88" s="43"/>
      <c r="J88" s="49"/>
      <c r="K88" s="44">
        <f t="shared" si="11"/>
        <v>0</v>
      </c>
      <c r="L88" s="45">
        <f t="shared" si="12"/>
        <v>0</v>
      </c>
    </row>
    <row r="89" spans="2:12" ht="93" customHeight="1">
      <c r="B89" s="2">
        <f>+'Completar SOFSE'!A95</f>
        <v>75</v>
      </c>
      <c r="C89" s="3">
        <f>VLOOKUP(B89,'Completar SOFSE'!$A$19:$E$501,2,0)</f>
        <v>1150</v>
      </c>
      <c r="D89" s="122" t="s">
        <v>415</v>
      </c>
      <c r="E89" s="3">
        <f>VLOOKUP(B89,'Completar SOFSE'!$A$19:$E$501,4,0)</f>
        <v>3000022025</v>
      </c>
      <c r="F89" s="5" t="str">
        <f>VLOOKUP(B89,'Completar SOFSE'!$A$19:$E$501,5,0)</f>
        <v>ARANDELA DE PRESION, TIPO/FORMA GROWER, DIAMETRO INTERIOR M6, DIAMETRO EXTERIOR 11,8MM, NORMA DEL MATERIAL SAE 1020, NORMA CONSTRUCTIVA DIN 1, POSICION 28</v>
      </c>
      <c r="G89" s="88">
        <f>VLOOKUP(B89,'Completar SOFSE'!$A$19:$F$501,6,0)</f>
        <v>0</v>
      </c>
      <c r="H89" s="88"/>
      <c r="I89" s="43"/>
      <c r="J89" s="87"/>
      <c r="K89" s="44">
        <f t="shared" si="11"/>
        <v>0</v>
      </c>
      <c r="L89" s="45">
        <f t="shared" si="12"/>
        <v>0</v>
      </c>
    </row>
    <row r="90" spans="2:12" ht="93" customHeight="1">
      <c r="B90" s="2">
        <f>+'Completar SOFSE'!A96</f>
        <v>76</v>
      </c>
      <c r="C90" s="3">
        <f>VLOOKUP(B90,'Completar SOFSE'!$A$19:$E$501,2,0)</f>
        <v>5915</v>
      </c>
      <c r="D90" s="122" t="s">
        <v>415</v>
      </c>
      <c r="E90" s="3">
        <f>VLOOKUP(B90,'Completar SOFSE'!$A$19:$E$501,4,0)</f>
        <v>3000022026</v>
      </c>
      <c r="F90" s="5" t="str">
        <f>VLOOKUP(B90,'Completar SOFSE'!$A$19:$E$501,5,0)</f>
        <v>ARANDELA DE PRESION, TIPO/FORMA GROWER, DIAMETRO INTERIOR M12, MATERIAL ACERO, NORMA CONSTRUCTIVA DIN 127B</v>
      </c>
      <c r="G90" s="88">
        <f>VLOOKUP(B90,'Completar SOFSE'!$A$19:$F$501,6,0)</f>
        <v>0</v>
      </c>
      <c r="H90" s="88"/>
      <c r="I90" s="43"/>
      <c r="J90" s="87"/>
      <c r="K90" s="44">
        <f t="shared" si="11"/>
        <v>0</v>
      </c>
      <c r="L90" s="45">
        <f t="shared" si="12"/>
        <v>0</v>
      </c>
    </row>
    <row r="91" spans="2:12" ht="93" customHeight="1">
      <c r="B91" s="2">
        <f>+'Completar SOFSE'!A97</f>
        <v>77</v>
      </c>
      <c r="C91" s="3">
        <f>VLOOKUP(B91,'Completar SOFSE'!$A$19:$E$501,2,0)</f>
        <v>3750</v>
      </c>
      <c r="D91" s="122" t="s">
        <v>415</v>
      </c>
      <c r="E91" s="3">
        <f>VLOOKUP(B91,'Completar SOFSE'!$A$19:$E$501,4,0)</f>
        <v>3000022027</v>
      </c>
      <c r="F91" s="5" t="str">
        <f>VLOOKUP(B91,'Completar SOFSE'!$A$19:$E$501,5,0)</f>
        <v>ARANDELA DE PRESION, TIPO/FORMA GROWER, DIAMETRO INTERIOR M14, MATERIAL ACERO, NORMA CONSTRUCTIVA DIN 127B</v>
      </c>
      <c r="G91" s="88">
        <f>VLOOKUP(B91,'Completar SOFSE'!$A$19:$F$501,6,0)</f>
        <v>0</v>
      </c>
      <c r="H91" s="88"/>
      <c r="I91" s="43"/>
      <c r="J91" s="87"/>
      <c r="K91" s="44">
        <f t="shared" si="11"/>
        <v>0</v>
      </c>
      <c r="L91" s="45">
        <f t="shared" si="12"/>
        <v>0</v>
      </c>
    </row>
    <row r="92" spans="2:12" ht="93" customHeight="1">
      <c r="B92" s="2">
        <f>+'Completar SOFSE'!A98</f>
        <v>78</v>
      </c>
      <c r="C92" s="3">
        <f>VLOOKUP(B92,'Completar SOFSE'!$A$19:$E$501,2,0)</f>
        <v>650</v>
      </c>
      <c r="D92" s="122" t="s">
        <v>415</v>
      </c>
      <c r="E92" s="3">
        <f>VLOOKUP(B92,'Completar SOFSE'!$A$19:$E$501,4,0)</f>
        <v>3000022061</v>
      </c>
      <c r="F92" s="5" t="str">
        <f>VLOOKUP(B92,'Completar SOFSE'!$A$19:$E$501,5,0)</f>
        <v>ARANDELA, TIPO PLANA REDONDA, DIAMETRO INTERIOR M12, TRATAMIENTO SUPERFICIAL CINCADO, NORMA CONSTRUCTIVA DIN 125-A</v>
      </c>
      <c r="G92" s="88">
        <f>VLOOKUP(B92,'Completar SOFSE'!$A$19:$F$501,6,0)</f>
        <v>0</v>
      </c>
      <c r="H92" s="88"/>
      <c r="I92" s="43"/>
      <c r="J92" s="87"/>
      <c r="K92" s="44">
        <f t="shared" si="11"/>
        <v>0</v>
      </c>
      <c r="L92" s="45">
        <f t="shared" si="12"/>
        <v>0</v>
      </c>
    </row>
    <row r="93" spans="2:12" ht="93" customHeight="1">
      <c r="B93" s="2">
        <f>+'Completar SOFSE'!A99</f>
        <v>79</v>
      </c>
      <c r="C93" s="3">
        <f>VLOOKUP(B93,'Completar SOFSE'!$A$19:$E$501,2,0)</f>
        <v>1880</v>
      </c>
      <c r="D93" s="122" t="s">
        <v>415</v>
      </c>
      <c r="E93" s="3">
        <f>VLOOKUP(B93,'Completar SOFSE'!$A$19:$E$501,4,0)</f>
        <v>3000022063</v>
      </c>
      <c r="F93" s="5" t="str">
        <f>VLOOKUP(B93,'Completar SOFSE'!$A$19:$E$501,5,0)</f>
        <v>ARANDELA DE PRESION, TIPO/FORMA GROWER, DIAMETRO INTERIOR 26MM, MATERIAL ACERO INOXIDABLE, NORMA CONSTRUCTIVA DIN 7980</v>
      </c>
      <c r="G93" s="88">
        <f>VLOOKUP(B93,'Completar SOFSE'!$A$19:$F$501,6,0)</f>
        <v>0</v>
      </c>
      <c r="H93" s="88"/>
      <c r="I93" s="43"/>
      <c r="J93" s="87"/>
      <c r="K93" s="44">
        <f t="shared" si="11"/>
        <v>0</v>
      </c>
      <c r="L93" s="45">
        <f t="shared" si="12"/>
        <v>0</v>
      </c>
    </row>
    <row r="94" spans="2:12" ht="93" customHeight="1">
      <c r="B94" s="2">
        <f>+'Completar SOFSE'!A100</f>
        <v>80</v>
      </c>
      <c r="C94" s="3">
        <f>VLOOKUP(B94,'Completar SOFSE'!$A$19:$E$501,2,0)</f>
        <v>200</v>
      </c>
      <c r="D94" s="122" t="s">
        <v>415</v>
      </c>
      <c r="E94" s="3">
        <f>VLOOKUP(B94,'Completar SOFSE'!$A$19:$E$501,4,0)</f>
        <v>3000022066</v>
      </c>
      <c r="F94" s="5" t="str">
        <f>VLOOKUP(B94,'Completar SOFSE'!$A$19:$E$501,5,0)</f>
        <v>ARANDELA DE SEGURIDAD, DIAMETRO INTERIOR M10, MATERIAL ACERO INOXIDABLE, NORMA DEL MATERIAL GRADO A4, NORMA CONSTRUCTIVA DIN 128 A/VSKD (BRUNIDO EN UNA DE SUS CARAS)</v>
      </c>
      <c r="G94" s="88">
        <f>VLOOKUP(B94,'Completar SOFSE'!$A$19:$F$501,6,0)</f>
        <v>0</v>
      </c>
      <c r="H94" s="88"/>
      <c r="I94" s="43"/>
      <c r="J94" s="87"/>
      <c r="K94" s="44">
        <f t="shared" si="11"/>
        <v>0</v>
      </c>
      <c r="L94" s="45">
        <f t="shared" si="12"/>
        <v>0</v>
      </c>
    </row>
    <row r="95" spans="2:12" ht="93" customHeight="1">
      <c r="B95" s="2">
        <f>+'Completar SOFSE'!A101</f>
        <v>81</v>
      </c>
      <c r="C95" s="3">
        <f>VLOOKUP(B95,'Completar SOFSE'!$A$19:$E$501,2,0)</f>
        <v>200</v>
      </c>
      <c r="D95" s="122" t="s">
        <v>415</v>
      </c>
      <c r="E95" s="3">
        <f>VLOOKUP(B95,'Completar SOFSE'!$A$19:$E$501,4,0)</f>
        <v>3000022069</v>
      </c>
      <c r="F95" s="5" t="str">
        <f>VLOOKUP(B95,'Completar SOFSE'!$A$19:$E$501,5,0)</f>
        <v>ARANDELA DE PRESION, TIPO/FORMA GROWER, DIAMETRO INTERIOR M3, MATERIAL ACERO INOXIDABLE, NORMA CONSTRUCTIVA DIN 7980</v>
      </c>
      <c r="G95" s="88">
        <f>VLOOKUP(B95,'Completar SOFSE'!$A$19:$F$501,6,0)</f>
        <v>0</v>
      </c>
      <c r="H95" s="88"/>
      <c r="I95" s="43"/>
      <c r="J95" s="87"/>
      <c r="K95" s="44">
        <f t="shared" si="11"/>
        <v>0</v>
      </c>
      <c r="L95" s="45">
        <f t="shared" si="12"/>
        <v>0</v>
      </c>
    </row>
    <row r="96" spans="2:12" ht="93" customHeight="1">
      <c r="B96" s="2">
        <f>+'Completar SOFSE'!A102</f>
        <v>82</v>
      </c>
      <c r="C96" s="3">
        <f>VLOOKUP(B96,'Completar SOFSE'!$A$19:$E$501,2,0)</f>
        <v>100</v>
      </c>
      <c r="D96" s="122" t="s">
        <v>415</v>
      </c>
      <c r="E96" s="3">
        <f>VLOOKUP(B96,'Completar SOFSE'!$A$19:$E$501,4,0)</f>
        <v>3000022088</v>
      </c>
      <c r="F96" s="5" t="str">
        <f>VLOOKUP(B96,'Completar SOFSE'!$A$19:$E$501,5,0)</f>
        <v>ANILLO DE SEGURIDAD, TIPO ELASTICO, DIAMETRO EXTERIOR DE RANURA (A) 38MM, NORMA DIN 471, DE ACERO INOXIDABLE GRADO A2</v>
      </c>
      <c r="G96" s="88">
        <f>VLOOKUP(B96,'Completar SOFSE'!$A$19:$F$501,6,0)</f>
        <v>0</v>
      </c>
      <c r="H96" s="88"/>
      <c r="I96" s="43"/>
      <c r="J96" s="87"/>
      <c r="K96" s="44">
        <f t="shared" si="11"/>
        <v>0</v>
      </c>
      <c r="L96" s="45">
        <f t="shared" si="12"/>
        <v>0</v>
      </c>
    </row>
    <row r="97" spans="2:12" ht="93" customHeight="1">
      <c r="B97" s="2">
        <f>+'Completar SOFSE'!A103</f>
        <v>83</v>
      </c>
      <c r="C97" s="3">
        <f>VLOOKUP(B97,'Completar SOFSE'!$A$19:$E$501,2,0)</f>
        <v>100</v>
      </c>
      <c r="D97" s="122" t="s">
        <v>415</v>
      </c>
      <c r="E97" s="3">
        <f>VLOOKUP(B97,'Completar SOFSE'!$A$19:$E$501,4,0)</f>
        <v>3000022090</v>
      </c>
      <c r="F97" s="5" t="str">
        <f>VLOOKUP(B97,'Completar SOFSE'!$A$19:$E$501,5,0)</f>
        <v>ANILLO DE SEGURIDAD, TIPO ELASTICO, DIAMETRO INTERNO (D3) 40MM, DIAMETRO EXTERIOR DE RANURA (A) 40MM, DIAMETRO INTERIOR DE RANURA (D5) 37,5MM, NORMA DIN 471, PARA EJE, EQUIPOS: MOTOR ELECTRICO ABB, COMPRESOR KNORR BREMSE SL22-80</v>
      </c>
      <c r="G97" s="88">
        <f>VLOOKUP(B97,'Completar SOFSE'!$A$19:$F$501,6,0)</f>
        <v>0</v>
      </c>
      <c r="H97" s="88"/>
      <c r="I97" s="43"/>
      <c r="J97" s="87"/>
      <c r="K97" s="44">
        <f t="shared" si="11"/>
        <v>0</v>
      </c>
      <c r="L97" s="45">
        <f t="shared" si="12"/>
        <v>0</v>
      </c>
    </row>
    <row r="98" spans="2:12" ht="93" customHeight="1">
      <c r="B98" s="2">
        <f>+'Completar SOFSE'!A104</f>
        <v>84</v>
      </c>
      <c r="C98" s="3">
        <f>VLOOKUP(B98,'Completar SOFSE'!$A$19:$E$501,2,0)</f>
        <v>100</v>
      </c>
      <c r="D98" s="122" t="s">
        <v>415</v>
      </c>
      <c r="E98" s="3">
        <f>VLOOKUP(B98,'Completar SOFSE'!$A$19:$E$501,4,0)</f>
        <v>3000022092</v>
      </c>
      <c r="F98" s="5" t="str">
        <f>VLOOKUP(B98,'Completar SOFSE'!$A$19:$E$501,5,0)</f>
        <v>ANILLO DE SEGURIDAD, TIPO ELASTICO, DIAMETRO EXTERIOR DE RANURA (A) 10MM, NORMA DIN 471, DE ACERO INOXIDABLE GRADO A2</v>
      </c>
      <c r="G98" s="88">
        <f>VLOOKUP(B98,'Completar SOFSE'!$A$19:$F$501,6,0)</f>
        <v>0</v>
      </c>
      <c r="H98" s="88"/>
      <c r="I98" s="43"/>
      <c r="J98" s="87"/>
      <c r="K98" s="44">
        <f t="shared" si="11"/>
        <v>0</v>
      </c>
      <c r="L98" s="45">
        <f t="shared" si="12"/>
        <v>0</v>
      </c>
    </row>
    <row r="99" spans="2:12" ht="93" customHeight="1">
      <c r="B99" s="2">
        <f>+'Completar SOFSE'!A105</f>
        <v>85</v>
      </c>
      <c r="C99" s="3">
        <f>VLOOKUP(B99,'Completar SOFSE'!$A$19:$E$501,2,0)</f>
        <v>100</v>
      </c>
      <c r="D99" s="122" t="s">
        <v>415</v>
      </c>
      <c r="E99" s="3">
        <f>VLOOKUP(B99,'Completar SOFSE'!$A$19:$E$501,4,0)</f>
        <v>3000022093</v>
      </c>
      <c r="F99" s="5" t="str">
        <f>VLOOKUP(B99,'Completar SOFSE'!$A$19:$E$501,5,0)</f>
        <v>ANILLO DE SEGURIDAD, TIPO ELASTICO, DIAMETRO EXTERIOR DE RANURA (A) 75MM, NORMA DIN 472</v>
      </c>
      <c r="G99" s="88">
        <f>VLOOKUP(B99,'Completar SOFSE'!$A$19:$F$501,6,0)</f>
        <v>0</v>
      </c>
      <c r="H99" s="88"/>
      <c r="I99" s="43"/>
      <c r="J99" s="87"/>
      <c r="K99" s="44">
        <f t="shared" si="11"/>
        <v>0</v>
      </c>
      <c r="L99" s="45">
        <f t="shared" si="12"/>
        <v>0</v>
      </c>
    </row>
    <row r="100" spans="2:12" ht="93" customHeight="1">
      <c r="B100" s="2">
        <f>+'Completar SOFSE'!A106</f>
        <v>86</v>
      </c>
      <c r="C100" s="3">
        <f>VLOOKUP(B100,'Completar SOFSE'!$A$19:$E$501,2,0)</f>
        <v>6230</v>
      </c>
      <c r="D100" s="122" t="s">
        <v>415</v>
      </c>
      <c r="E100" s="3">
        <f>VLOOKUP(B100,'Completar SOFSE'!$A$19:$E$501,4,0)</f>
        <v>3000022100</v>
      </c>
      <c r="F100" s="5" t="str">
        <f>VLOOKUP(B100,'Completar SOFSE'!$A$19:$E$501,5,0)</f>
        <v>ARANDELA, TIPO PLANA BISELADA, DIAMETRO INTERIOR M12, NORMA DEL MATERIAL SAE 1020, TRATAMIENTO SUPERFICIAL CINCADO, NORMA CONSTRUCTIVA DIN 125</v>
      </c>
      <c r="G100" s="88">
        <f>VLOOKUP(B100,'Completar SOFSE'!$A$19:$F$501,6,0)</f>
        <v>0</v>
      </c>
      <c r="H100" s="88"/>
      <c r="I100" s="43"/>
      <c r="J100" s="87"/>
      <c r="K100" s="44">
        <f t="shared" si="11"/>
        <v>0</v>
      </c>
      <c r="L100" s="45">
        <f t="shared" si="12"/>
        <v>0</v>
      </c>
    </row>
    <row r="101" spans="2:12" ht="93" customHeight="1">
      <c r="B101" s="2">
        <f>+'Completar SOFSE'!A107</f>
        <v>87</v>
      </c>
      <c r="C101" s="3">
        <f>VLOOKUP(B101,'Completar SOFSE'!$A$19:$E$501,2,0)</f>
        <v>590</v>
      </c>
      <c r="D101" s="122" t="s">
        <v>415</v>
      </c>
      <c r="E101" s="3">
        <f>VLOOKUP(B101,'Completar SOFSE'!$A$19:$E$501,4,0)</f>
        <v>3000022101</v>
      </c>
      <c r="F101" s="5" t="str">
        <f>VLOOKUP(B101,'Completar SOFSE'!$A$19:$E$501,5,0)</f>
        <v>ARANDELA DE PRESION, TIPO/FORMA ESTRELLA DENTADO EXTERIOR, DIAMETRO INTERIOR M8, NORMA CONSTRUCTIVA DIN 6798-A</v>
      </c>
      <c r="G101" s="88">
        <f>VLOOKUP(B101,'Completar SOFSE'!$A$19:$F$501,6,0)</f>
        <v>0</v>
      </c>
      <c r="H101" s="88"/>
      <c r="I101" s="43"/>
      <c r="J101" s="87"/>
      <c r="K101" s="44">
        <f t="shared" si="11"/>
        <v>0</v>
      </c>
      <c r="L101" s="45">
        <f t="shared" si="12"/>
        <v>0</v>
      </c>
    </row>
    <row r="102" spans="2:12" ht="93" customHeight="1">
      <c r="B102" s="2">
        <f>+'Completar SOFSE'!A108</f>
        <v>88</v>
      </c>
      <c r="C102" s="3">
        <f>VLOOKUP(B102,'Completar SOFSE'!$A$19:$E$501,2,0)</f>
        <v>590</v>
      </c>
      <c r="D102" s="122" t="s">
        <v>415</v>
      </c>
      <c r="E102" s="3">
        <f>VLOOKUP(B102,'Completar SOFSE'!$A$19:$E$501,4,0)</f>
        <v>3000022102</v>
      </c>
      <c r="F102" s="5" t="str">
        <f>VLOOKUP(B102,'Completar SOFSE'!$A$19:$E$501,5,0)</f>
        <v>ARANDELA DE PRESION, TIPO/FORMA ESTRELLA DENTADO EXTERIOR, DIAMETRO INTERIOR M10, NORMA CONSTRUCTIVA DIN 6798-A</v>
      </c>
      <c r="G102" s="88">
        <f>VLOOKUP(B102,'Completar SOFSE'!$A$19:$F$501,6,0)</f>
        <v>0</v>
      </c>
      <c r="H102" s="88"/>
      <c r="I102" s="43"/>
      <c r="J102" s="87"/>
      <c r="K102" s="44">
        <f t="shared" si="11"/>
        <v>0</v>
      </c>
      <c r="L102" s="45">
        <f t="shared" si="12"/>
        <v>0</v>
      </c>
    </row>
    <row r="103" spans="2:12" ht="93" customHeight="1">
      <c r="B103" s="2">
        <f>+'Completar SOFSE'!A109</f>
        <v>89</v>
      </c>
      <c r="C103" s="3">
        <f>VLOOKUP(B103,'Completar SOFSE'!$A$19:$E$501,2,0)</f>
        <v>60</v>
      </c>
      <c r="D103" s="122" t="s">
        <v>415</v>
      </c>
      <c r="E103" s="3">
        <f>VLOOKUP(B103,'Completar SOFSE'!$A$19:$E$501,4,0)</f>
        <v>3000022103</v>
      </c>
      <c r="F103" s="5" t="str">
        <f>VLOOKUP(B103,'Completar SOFSE'!$A$19:$E$501,5,0)</f>
        <v>ARANDELA, TIPO DE FIJACION DE MASA, DIAMETRO EXTERIOR 104MM, DIAMETRO INTERIOR 75MM, ESPESOR 1,5MM, MATERIAL ACERO, MB15. MEDIDA DEL CHANFLE: 90MM. ANCHO DEL DIENTE INTERNO: 8MM. ANCHO DEL DIENTE EXTERNO: 8MM</v>
      </c>
      <c r="G103" s="88">
        <f>VLOOKUP(B103,'Completar SOFSE'!$A$19:$F$501,6,0)</f>
        <v>0</v>
      </c>
      <c r="H103" s="88"/>
      <c r="I103" s="43"/>
      <c r="J103" s="87"/>
      <c r="K103" s="44">
        <f t="shared" si="11"/>
        <v>0</v>
      </c>
      <c r="L103" s="45">
        <f t="shared" si="12"/>
        <v>0</v>
      </c>
    </row>
    <row r="104" spans="2:12" ht="93" customHeight="1">
      <c r="B104" s="2">
        <f>+'Completar SOFSE'!A110</f>
        <v>90</v>
      </c>
      <c r="C104" s="3">
        <f>VLOOKUP(B104,'Completar SOFSE'!$A$19:$E$501,2,0)</f>
        <v>150</v>
      </c>
      <c r="D104" s="122" t="s">
        <v>415</v>
      </c>
      <c r="E104" s="3">
        <f>VLOOKUP(B104,'Completar SOFSE'!$A$19:$E$501,4,0)</f>
        <v>3000022118</v>
      </c>
      <c r="F104" s="5" t="str">
        <f>VLOOKUP(B104,'Completar SOFSE'!$A$19:$E$501,5,0)</f>
        <v>ARANDELA, TIPO PLANA REDONDA, DIAMETRO INTERIOR M5, MATERIAL ACERO INOXIDABLE, NORMA DEL MATERIAL GRADO A4 AISI 316, NORMA CONSTRUCTIVA DIN 125</v>
      </c>
      <c r="G104" s="88">
        <f>VLOOKUP(B104,'Completar SOFSE'!$A$19:$F$501,6,0)</f>
        <v>0</v>
      </c>
      <c r="H104" s="88"/>
      <c r="I104" s="43"/>
      <c r="J104" s="87"/>
      <c r="K104" s="44">
        <f t="shared" si="11"/>
        <v>0</v>
      </c>
      <c r="L104" s="45">
        <f t="shared" si="12"/>
        <v>0</v>
      </c>
    </row>
    <row r="105" spans="2:12" ht="93" customHeight="1">
      <c r="B105" s="2">
        <f>+'Completar SOFSE'!A111</f>
        <v>91</v>
      </c>
      <c r="C105" s="3">
        <f>VLOOKUP(B105,'Completar SOFSE'!$A$19:$E$501,2,0)</f>
        <v>2150</v>
      </c>
      <c r="D105" s="122" t="s">
        <v>415</v>
      </c>
      <c r="E105" s="3">
        <f>VLOOKUP(B105,'Completar SOFSE'!$A$19:$E$501,4,0)</f>
        <v>3000022140</v>
      </c>
      <c r="F105" s="5" t="str">
        <f>VLOOKUP(B105,'Completar SOFSE'!$A$19:$E$501,5,0)</f>
        <v>TORNILLO PARA AJUSTE, TIPO DE CABEZA HEXAGONAL, TIPO DE ROSCA UNF, DIAMETRO NOMINAL 3/8", PASO 24 HILOS, LONGITUD 89MM, MATERIAL ACERO, NORMA DEL MATERIAL GRADO 8.8, NORMA CONSTRUCTIVA DIN 931, TRATAMIENTO SUPERFICIAL CINCADO</v>
      </c>
      <c r="G105" s="88">
        <f>VLOOKUP(B105,'Completar SOFSE'!$A$19:$F$501,6,0)</f>
        <v>0</v>
      </c>
      <c r="H105" s="88"/>
      <c r="I105" s="43"/>
      <c r="J105" s="87"/>
      <c r="K105" s="44">
        <f t="shared" ref="K105:K168" si="13">+(C105*I105)*J105</f>
        <v>0</v>
      </c>
      <c r="L105" s="45">
        <f t="shared" ref="L105:L168" si="14">+C105*I105</f>
        <v>0</v>
      </c>
    </row>
    <row r="106" spans="2:12" ht="93" customHeight="1">
      <c r="B106" s="2">
        <f>+'Completar SOFSE'!A112</f>
        <v>92</v>
      </c>
      <c r="C106" s="3">
        <f>VLOOKUP(B106,'Completar SOFSE'!$A$19:$E$501,2,0)</f>
        <v>200</v>
      </c>
      <c r="D106" s="122" t="s">
        <v>415</v>
      </c>
      <c r="E106" s="3">
        <f>VLOOKUP(B106,'Completar SOFSE'!$A$19:$E$501,4,0)</f>
        <v>3000022143</v>
      </c>
      <c r="F106" s="5" t="str">
        <f>VLOOKUP(B106,'Completar SOFSE'!$A$19:$E$501,5,0)</f>
        <v>TORNILLO PARA AJUSTE, TIPO DE CABEZA HEXAGONAL, TIPO DE ROSCA UNF, DIAMETRO NOMINAL 1.1/2", PASO 12 HILOS, LONGITUD 116MM, MATERIAL ACERO, NORMA CONSTRUCTIVA DIN 933, TRATAMIENTO SUPERFICIAL CINCADO</v>
      </c>
      <c r="G106" s="88">
        <f>VLOOKUP(B106,'Completar SOFSE'!$A$19:$F$501,6,0)</f>
        <v>0</v>
      </c>
      <c r="H106" s="88"/>
      <c r="I106" s="43"/>
      <c r="J106" s="87"/>
      <c r="K106" s="44">
        <f t="shared" si="13"/>
        <v>0</v>
      </c>
      <c r="L106" s="45">
        <f t="shared" si="14"/>
        <v>0</v>
      </c>
    </row>
    <row r="107" spans="2:12" ht="93" customHeight="1">
      <c r="B107" s="2">
        <f>+'Completar SOFSE'!A113</f>
        <v>93</v>
      </c>
      <c r="C107" s="3">
        <f>VLOOKUP(B107,'Completar SOFSE'!$A$19:$E$501,2,0)</f>
        <v>3690</v>
      </c>
      <c r="D107" s="122" t="s">
        <v>415</v>
      </c>
      <c r="E107" s="3">
        <f>VLOOKUP(B107,'Completar SOFSE'!$A$19:$E$501,4,0)</f>
        <v>3000022155</v>
      </c>
      <c r="F107" s="5" t="str">
        <f>VLOOKUP(B107,'Completar SOFSE'!$A$19:$E$501,5,0)</f>
        <v>TORNILLO PARA AJUSTE, TIPO DE CABEZA HEXAGONAL, TIPO DE ROSCA UNC, DIAMETRO NOMINAL 1/4", PASO 20 HILOS, LONGITUD 12,7MM, MATERIAL ACERO, NORMA DEL MATERIAL GRADO 8.8, NORMA CONSTRUCTIVA DIN 931</v>
      </c>
      <c r="G107" s="88">
        <f>VLOOKUP(B107,'Completar SOFSE'!$A$19:$F$501,6,0)</f>
        <v>0</v>
      </c>
      <c r="H107" s="88"/>
      <c r="I107" s="43"/>
      <c r="J107" s="87"/>
      <c r="K107" s="44">
        <f t="shared" si="13"/>
        <v>0</v>
      </c>
      <c r="L107" s="45">
        <f t="shared" si="14"/>
        <v>0</v>
      </c>
    </row>
    <row r="108" spans="2:12" ht="93" customHeight="1">
      <c r="B108" s="2">
        <f>+'Completar SOFSE'!A114</f>
        <v>94</v>
      </c>
      <c r="C108" s="3">
        <f>VLOOKUP(B108,'Completar SOFSE'!$A$19:$E$501,2,0)</f>
        <v>30</v>
      </c>
      <c r="D108" s="122" t="s">
        <v>415</v>
      </c>
      <c r="E108" s="3">
        <f>VLOOKUP(B108,'Completar SOFSE'!$A$19:$E$501,4,0)</f>
        <v>3000022189</v>
      </c>
      <c r="F108" s="5" t="str">
        <f>VLOOKUP(B108,'Completar SOFSE'!$A$19:$E$501,5,0)</f>
        <v>TORNILLO PARA AJUSTE, TIPO DE CABEZA HEXAGONAL, TIPO DE ROSCA UNC, DIAMETRO NOMINAL 1.1/2", PASO 6 HILOS, LONGITUD 107,9MM, MATERIAL ACERO, NORMA DEL MATERIAL GRADO 8, NORMA CONSTRUCTIVA DIN 931, TRATAMIENTO SUPERFICIAL CINCADO</v>
      </c>
      <c r="G108" s="88">
        <f>VLOOKUP(B108,'Completar SOFSE'!$A$19:$F$501,6,0)</f>
        <v>0</v>
      </c>
      <c r="H108" s="88"/>
      <c r="I108" s="43"/>
      <c r="J108" s="87"/>
      <c r="K108" s="44">
        <f t="shared" si="13"/>
        <v>0</v>
      </c>
      <c r="L108" s="45">
        <f t="shared" si="14"/>
        <v>0</v>
      </c>
    </row>
    <row r="109" spans="2:12" ht="93" customHeight="1">
      <c r="B109" s="2">
        <f>+'Completar SOFSE'!A115</f>
        <v>95</v>
      </c>
      <c r="C109" s="3">
        <f>VLOOKUP(B109,'Completar SOFSE'!$A$19:$E$501,2,0)</f>
        <v>190</v>
      </c>
      <c r="D109" s="122" t="s">
        <v>415</v>
      </c>
      <c r="E109" s="3">
        <f>VLOOKUP(B109,'Completar SOFSE'!$A$19:$E$501,4,0)</f>
        <v>3000022218</v>
      </c>
      <c r="F109" s="5" t="str">
        <f>VLOOKUP(B109,'Completar SOFSE'!$A$19:$E$501,5,0)</f>
        <v>TORNILLO PARA AJUSTE, TIPO DE CABEZA REDONDA RANURADA, TIPO DE ROSCA WHITWORTH, DIAMETRO NOMINAL 5/32", PASO 32 HILOS, LONGITUD 38,1MM, MATERIAL ACERO, NORMA CONSTRUCTIVA DIN 9056, TRATAMIENTO SUPERFICIAL CINCADO</v>
      </c>
      <c r="G109" s="88">
        <f>VLOOKUP(B109,'Completar SOFSE'!$A$19:$F$501,6,0)</f>
        <v>0</v>
      </c>
      <c r="H109" s="88"/>
      <c r="I109" s="43"/>
      <c r="J109" s="87"/>
      <c r="K109" s="44">
        <f t="shared" si="13"/>
        <v>0</v>
      </c>
      <c r="L109" s="45">
        <f t="shared" si="14"/>
        <v>0</v>
      </c>
    </row>
    <row r="110" spans="2:12" ht="93" customHeight="1">
      <c r="B110" s="2">
        <f>+'Completar SOFSE'!A116</f>
        <v>96</v>
      </c>
      <c r="C110" s="3">
        <f>VLOOKUP(B110,'Completar SOFSE'!$A$19:$E$501,2,0)</f>
        <v>765</v>
      </c>
      <c r="D110" s="122" t="s">
        <v>415</v>
      </c>
      <c r="E110" s="3">
        <f>VLOOKUP(B110,'Completar SOFSE'!$A$19:$E$501,4,0)</f>
        <v>3000022232</v>
      </c>
      <c r="F110" s="5" t="str">
        <f>VLOOKUP(B110,'Completar SOFSE'!$A$19:$E$501,5,0)</f>
        <v>TORNILLO PARA AJUSTE, TIPO DE CABEZA HEXAGONAL, TIPO DE ROSCA METRICA MB, DIAMETRO NOMINAL 10MM, PASO 1,25MM, LONGITUD 40MM, MATERIAL ACERO, NORMA DEL MATERIAL GRADO 8.8, NORMA CONSTRUCTIVA DIN 931</v>
      </c>
      <c r="G110" s="88">
        <f>VLOOKUP(B110,'Completar SOFSE'!$A$19:$F$501,6,0)</f>
        <v>0</v>
      </c>
      <c r="H110" s="88"/>
      <c r="I110" s="43"/>
      <c r="J110" s="87"/>
      <c r="K110" s="44">
        <f t="shared" si="13"/>
        <v>0</v>
      </c>
      <c r="L110" s="45">
        <f t="shared" si="14"/>
        <v>0</v>
      </c>
    </row>
    <row r="111" spans="2:12" ht="93" customHeight="1">
      <c r="B111" s="2">
        <f>+'Completar SOFSE'!A117</f>
        <v>97</v>
      </c>
      <c r="C111" s="3">
        <f>VLOOKUP(B111,'Completar SOFSE'!$A$19:$E$501,2,0)</f>
        <v>200</v>
      </c>
      <c r="D111" s="122" t="s">
        <v>415</v>
      </c>
      <c r="E111" s="3">
        <f>VLOOKUP(B111,'Completar SOFSE'!$A$19:$E$501,4,0)</f>
        <v>3000022241</v>
      </c>
      <c r="F111" s="5" t="str">
        <f>VLOOKUP(B111,'Completar SOFSE'!$A$19:$E$501,5,0)</f>
        <v>TORNILLO PARA AJUSTE, TIPO DE CABEZA HEXAGONAL, TIPO DE ROSCA METRICA MB, DIAMETRO NOMINAL 14MM, PASO 1,5MM, LONGITUD 160MM, MATERIAL ACERO, NORMA DEL MATERIAL GRADO 8.8, NORMA CONSTRUCTIVA DIN 931</v>
      </c>
      <c r="G111" s="88">
        <f>VLOOKUP(B111,'Completar SOFSE'!$A$19:$F$501,6,0)</f>
        <v>0</v>
      </c>
      <c r="H111" s="88"/>
      <c r="I111" s="43"/>
      <c r="J111" s="87"/>
      <c r="K111" s="44">
        <f t="shared" si="13"/>
        <v>0</v>
      </c>
      <c r="L111" s="45">
        <f t="shared" si="14"/>
        <v>0</v>
      </c>
    </row>
    <row r="112" spans="2:12" ht="93" customHeight="1">
      <c r="B112" s="2">
        <f>+'Completar SOFSE'!A118</f>
        <v>98</v>
      </c>
      <c r="C112" s="3">
        <f>VLOOKUP(B112,'Completar SOFSE'!$A$19:$E$501,2,0)</f>
        <v>400</v>
      </c>
      <c r="D112" s="122" t="s">
        <v>415</v>
      </c>
      <c r="E112" s="3">
        <f>VLOOKUP(B112,'Completar SOFSE'!$A$19:$E$501,4,0)</f>
        <v>3000022266</v>
      </c>
      <c r="F112" s="5" t="str">
        <f>VLOOKUP(B112,'Completar SOFSE'!$A$19:$E$501,5,0)</f>
        <v>TORNILLO PARA AJUSTE, TIPO DE CABEZA HEXAGONAL, TIPO DE ROSCA METRICA MA, DIAMETRO NOMINAL 16MM, PASO 2MM, LONGITUD 70MM, MATERIAL ACERO, NORMA DEL MATERIAL GRADO 10.9, NORMA CONSTRUCTIVA DIN 912</v>
      </c>
      <c r="G112" s="88">
        <f>VLOOKUP(B112,'Completar SOFSE'!$A$19:$F$501,6,0)</f>
        <v>0</v>
      </c>
      <c r="H112" s="88"/>
      <c r="I112" s="43"/>
      <c r="J112" s="87"/>
      <c r="K112" s="44">
        <f t="shared" si="13"/>
        <v>0</v>
      </c>
      <c r="L112" s="45">
        <f t="shared" si="14"/>
        <v>0</v>
      </c>
    </row>
    <row r="113" spans="2:12" ht="93" customHeight="1">
      <c r="B113" s="2">
        <f>+'Completar SOFSE'!A119</f>
        <v>99</v>
      </c>
      <c r="C113" s="3">
        <f>VLOOKUP(B113,'Completar SOFSE'!$A$19:$E$501,2,0)</f>
        <v>450</v>
      </c>
      <c r="D113" s="122" t="s">
        <v>415</v>
      </c>
      <c r="E113" s="3">
        <f>VLOOKUP(B113,'Completar SOFSE'!$A$19:$E$501,4,0)</f>
        <v>3000022276</v>
      </c>
      <c r="F113" s="5" t="str">
        <f>VLOOKUP(B113,'Completar SOFSE'!$A$19:$E$501,5,0)</f>
        <v>TORNILLO PARA AJUSTE, TIPO DE CABEZA HEXAGONAL, TIPO DE ROSCA METRICA MA, DIAMETRO NOMINAL 8MM, PASO 1,25MM, LONGITUD 65MM, MATERIAL ACERO, NORMA DEL MATERIAL GRADO 8.8, NORMA CONSTRUCTIVA DIN 933</v>
      </c>
      <c r="G113" s="88">
        <f>VLOOKUP(B113,'Completar SOFSE'!$A$19:$F$501,6,0)</f>
        <v>0</v>
      </c>
      <c r="H113" s="88"/>
      <c r="I113" s="43"/>
      <c r="J113" s="87"/>
      <c r="K113" s="44">
        <f t="shared" si="13"/>
        <v>0</v>
      </c>
      <c r="L113" s="45">
        <f t="shared" si="14"/>
        <v>0</v>
      </c>
    </row>
    <row r="114" spans="2:12" ht="93" customHeight="1">
      <c r="B114" s="2">
        <f>+'Completar SOFSE'!A120</f>
        <v>100</v>
      </c>
      <c r="C114" s="3">
        <f>VLOOKUP(B114,'Completar SOFSE'!$A$19:$E$501,2,0)</f>
        <v>400</v>
      </c>
      <c r="D114" s="122" t="s">
        <v>415</v>
      </c>
      <c r="E114" s="3">
        <f>VLOOKUP(B114,'Completar SOFSE'!$A$19:$E$501,4,0)</f>
        <v>3000022278</v>
      </c>
      <c r="F114" s="5" t="str">
        <f>VLOOKUP(B114,'Completar SOFSE'!$A$19:$E$501,5,0)</f>
        <v>TORNILLO PARA AJUSTE, TIPO DE CABEZA HEXAGONAL CON AGUJERO AUTOBLOQUEANTE, TIPO DE ROSCA METRICA MA, DIAMETRO NOMINAL 20MM, PASO 2,5MM, LONGITUD 100MM, MATERIAL ACERO, NORMA DEL MATERIAL GRADO 8.8, NORMA CONSTRUCTIVA DIN 931, TRATAMIENTO SUPERFICIAL DACROMET MARCAS/FABRICANTES: 31672200024</v>
      </c>
      <c r="G114" s="88">
        <f>VLOOKUP(B114,'Completar SOFSE'!$A$19:$F$501,6,0)</f>
        <v>0</v>
      </c>
      <c r="H114" s="88"/>
      <c r="I114" s="43"/>
      <c r="J114" s="87"/>
      <c r="K114" s="44">
        <f t="shared" si="13"/>
        <v>0</v>
      </c>
      <c r="L114" s="45">
        <f t="shared" si="14"/>
        <v>0</v>
      </c>
    </row>
    <row r="115" spans="2:12" ht="93" customHeight="1">
      <c r="B115" s="2">
        <f>+'Completar SOFSE'!A121</f>
        <v>101</v>
      </c>
      <c r="C115" s="3">
        <f>VLOOKUP(B115,'Completar SOFSE'!$A$19:$E$501,2,0)</f>
        <v>565</v>
      </c>
      <c r="D115" s="122" t="s">
        <v>415</v>
      </c>
      <c r="E115" s="3">
        <f>VLOOKUP(B115,'Completar SOFSE'!$A$19:$E$501,4,0)</f>
        <v>3000022279</v>
      </c>
      <c r="F115" s="5" t="str">
        <f>VLOOKUP(B115,'Completar SOFSE'!$A$19:$E$501,5,0)</f>
        <v>TORNILLO PARA AJUSTE, TIPO DE CABEZA HEXAGONAL, TIPO DE ROSCA METRICA MA, DIAMETRO NOMINAL 12MM, PASO 1,75MM, LONGITUD 170MM, MATERIAL ACERO, NORMA DEL MATERIAL GRADO 8.8, NORMA CONSTRUCTIVA ISO 4017, DIN 933, TRATAMIENTO SUPERFICIAL DACROMET</v>
      </c>
      <c r="G115" s="88">
        <f>VLOOKUP(B115,'Completar SOFSE'!$A$19:$F$501,6,0)</f>
        <v>0</v>
      </c>
      <c r="H115" s="88"/>
      <c r="I115" s="43"/>
      <c r="J115" s="87"/>
      <c r="K115" s="44">
        <f t="shared" si="13"/>
        <v>0</v>
      </c>
      <c r="L115" s="45">
        <f t="shared" si="14"/>
        <v>0</v>
      </c>
    </row>
    <row r="116" spans="2:12" ht="93" customHeight="1">
      <c r="B116" s="2">
        <f>+'Completar SOFSE'!A122</f>
        <v>102</v>
      </c>
      <c r="C116" s="3">
        <f>VLOOKUP(B116,'Completar SOFSE'!$A$19:$E$501,2,0)</f>
        <v>15</v>
      </c>
      <c r="D116" s="122" t="s">
        <v>415</v>
      </c>
      <c r="E116" s="3">
        <f>VLOOKUP(B116,'Completar SOFSE'!$A$19:$E$501,4,0)</f>
        <v>3000022286</v>
      </c>
      <c r="F116" s="5" t="str">
        <f>VLOOKUP(B116,'Completar SOFSE'!$A$19:$E$501,5,0)</f>
        <v>TORNILLO PARA AJUSTE, TIPO DE CABEZA HEXAGONAL, TIPO DE ROSCA METRICA MA, DIAMETRO NOMINAL 8MM, PASO 1,25MM, LONGITUD 55MM, MATERIAL ACERO, NORMA DEL MATERIAL GRADO 8.8, NORMA CONSTRUCTIVA DIN 933</v>
      </c>
      <c r="G116" s="88">
        <f>VLOOKUP(B116,'Completar SOFSE'!$A$19:$F$501,6,0)</f>
        <v>0</v>
      </c>
      <c r="H116" s="88"/>
      <c r="I116" s="43"/>
      <c r="J116" s="87"/>
      <c r="K116" s="44">
        <f t="shared" si="13"/>
        <v>0</v>
      </c>
      <c r="L116" s="45">
        <f t="shared" si="14"/>
        <v>0</v>
      </c>
    </row>
    <row r="117" spans="2:12" ht="93" customHeight="1">
      <c r="B117" s="2">
        <f>+'Completar SOFSE'!A123</f>
        <v>103</v>
      </c>
      <c r="C117" s="3">
        <f>VLOOKUP(B117,'Completar SOFSE'!$A$19:$E$501,2,0)</f>
        <v>365</v>
      </c>
      <c r="D117" s="122" t="s">
        <v>415</v>
      </c>
      <c r="E117" s="3">
        <f>VLOOKUP(B117,'Completar SOFSE'!$A$19:$E$501,4,0)</f>
        <v>3000022289</v>
      </c>
      <c r="F117" s="5" t="str">
        <f>VLOOKUP(B117,'Completar SOFSE'!$A$19:$E$501,5,0)</f>
        <v>TORNILLO PARA AJUSTE, TIPO DE CABEZA HEXAGONAL, TIPO DE ROSCA METRICA MA, DIAMETRO NOMINAL 10MM, PASO 1,5MM, LONGITUD 100MM, MATERIAL ACERO, NORMA DEL MATERIAL GRADO 8.8, NORMA CONSTRUCTIVA DIN 931, TRATAMIENTO SUPERFICIAL CINCADO, BULON CABEZA HEXAGONAL ROSCA MA DE ACERO M10 X 100 MM PASO 1,5 MM GRADO 8.8 DIN 931</v>
      </c>
      <c r="G117" s="88">
        <f>VLOOKUP(B117,'Completar SOFSE'!$A$19:$F$501,6,0)</f>
        <v>0</v>
      </c>
      <c r="H117" s="88"/>
      <c r="I117" s="43"/>
      <c r="J117" s="87"/>
      <c r="K117" s="44">
        <f t="shared" si="13"/>
        <v>0</v>
      </c>
      <c r="L117" s="45">
        <f t="shared" si="14"/>
        <v>0</v>
      </c>
    </row>
    <row r="118" spans="2:12" ht="93" customHeight="1">
      <c r="B118" s="2">
        <f>+'Completar SOFSE'!A124</f>
        <v>104</v>
      </c>
      <c r="C118" s="3">
        <f>VLOOKUP(B118,'Completar SOFSE'!$A$19:$E$501,2,0)</f>
        <v>65</v>
      </c>
      <c r="D118" s="122" t="s">
        <v>415</v>
      </c>
      <c r="E118" s="3">
        <f>VLOOKUP(B118,'Completar SOFSE'!$A$19:$E$501,4,0)</f>
        <v>3000022292</v>
      </c>
      <c r="F118" s="5" t="str">
        <f>VLOOKUP(B118,'Completar SOFSE'!$A$19:$E$501,5,0)</f>
        <v>TORNILLO PARA AJUSTE, TIPO DE CABEZA HEXAGONAL, TIPO DE ROSCA METRICA MA, DIAMETRO NOMINAL 10MM, PASO 1,5MM, LONGITUD 70MM, MATERIAL ACERO, NORMA DEL MATERIAL GRADO 8.8, NORMA CONSTRUCTIVA DIN 931</v>
      </c>
      <c r="G118" s="88">
        <f>VLOOKUP(B118,'Completar SOFSE'!$A$19:$F$501,6,0)</f>
        <v>0</v>
      </c>
      <c r="H118" s="88"/>
      <c r="I118" s="43"/>
      <c r="J118" s="87"/>
      <c r="K118" s="44">
        <f t="shared" si="13"/>
        <v>0</v>
      </c>
      <c r="L118" s="45">
        <f t="shared" si="14"/>
        <v>0</v>
      </c>
    </row>
    <row r="119" spans="2:12" ht="93" customHeight="1">
      <c r="B119" s="2">
        <f>+'Completar SOFSE'!A125</f>
        <v>105</v>
      </c>
      <c r="C119" s="3">
        <f>VLOOKUP(B119,'Completar SOFSE'!$A$19:$E$501,2,0)</f>
        <v>65</v>
      </c>
      <c r="D119" s="122" t="s">
        <v>415</v>
      </c>
      <c r="E119" s="3">
        <f>VLOOKUP(B119,'Completar SOFSE'!$A$19:$E$501,4,0)</f>
        <v>3000022295</v>
      </c>
      <c r="F119" s="5" t="str">
        <f>VLOOKUP(B119,'Completar SOFSE'!$A$19:$E$501,5,0)</f>
        <v>TORNILLO PARA AJUSTE, TIPO DE CABEZA HEXAGONAL, TIPO DE ROSCA METRICA MA, DIAMETRO NOMINAL 12MM, PASO 1,75MM, LONGITUD 40MM, MATERIAL ACERO, NORMA DEL MATERIAL GRADO 8.8, NORMA CONSTRUCTIVA DIN 931</v>
      </c>
      <c r="G119" s="88">
        <f>VLOOKUP(B119,'Completar SOFSE'!$A$19:$F$501,6,0)</f>
        <v>0</v>
      </c>
      <c r="H119" s="88"/>
      <c r="I119" s="43"/>
      <c r="J119" s="87"/>
      <c r="K119" s="44">
        <f t="shared" si="13"/>
        <v>0</v>
      </c>
      <c r="L119" s="45">
        <f t="shared" si="14"/>
        <v>0</v>
      </c>
    </row>
    <row r="120" spans="2:12" ht="93" customHeight="1">
      <c r="B120" s="2">
        <f>+'Completar SOFSE'!A126</f>
        <v>106</v>
      </c>
      <c r="C120" s="3">
        <f>VLOOKUP(B120,'Completar SOFSE'!$A$19:$E$501,2,0)</f>
        <v>230</v>
      </c>
      <c r="D120" s="122" t="s">
        <v>415</v>
      </c>
      <c r="E120" s="3">
        <f>VLOOKUP(B120,'Completar SOFSE'!$A$19:$E$501,4,0)</f>
        <v>3000022302</v>
      </c>
      <c r="F120" s="5" t="str">
        <f>VLOOKUP(B120,'Completar SOFSE'!$A$19:$E$501,5,0)</f>
        <v>TORNILLO PARA AJUSTE, TIPO DE CABEZA HEXAGONAL, TIPO DE ROSCA METRICA MA, DIAMETRO NOMINAL 14MM, PASO 2MM, LONGITUD 60MM, MATERIAL ACERO, NORMA DEL MATERIAL GRADO 10.9, NORMA CONSTRUCTIVA DIN 933</v>
      </c>
      <c r="G120" s="88">
        <f>VLOOKUP(B120,'Completar SOFSE'!$A$19:$F$501,6,0)</f>
        <v>0</v>
      </c>
      <c r="H120" s="88"/>
      <c r="I120" s="43"/>
      <c r="J120" s="87"/>
      <c r="K120" s="44">
        <f t="shared" si="13"/>
        <v>0</v>
      </c>
      <c r="L120" s="45">
        <f t="shared" si="14"/>
        <v>0</v>
      </c>
    </row>
    <row r="121" spans="2:12" ht="93" customHeight="1">
      <c r="B121" s="2">
        <f>+'Completar SOFSE'!A127</f>
        <v>107</v>
      </c>
      <c r="C121" s="3">
        <f>VLOOKUP(B121,'Completar SOFSE'!$A$19:$E$501,2,0)</f>
        <v>1050</v>
      </c>
      <c r="D121" s="122" t="s">
        <v>415</v>
      </c>
      <c r="E121" s="3">
        <f>VLOOKUP(B121,'Completar SOFSE'!$A$19:$E$501,4,0)</f>
        <v>3000022303</v>
      </c>
      <c r="F121" s="5" t="str">
        <f>VLOOKUP(B121,'Completar SOFSE'!$A$19:$E$501,5,0)</f>
        <v>TORNILLO PARA AJUSTE, TIPO DE CABEZA HEXAGONAL, TIPO DE ROSCA METRICA MA, DIAMETRO NOMINAL 16MM, PASO 2MM, LONGITUD 35MM, MATERIAL ACERO, NORMA DEL MATERIAL GRADO 8.8, NORMA CONSTRUCTIVA DIN 933, TRATAMIENTO SUPERFICIAL CINCADO, BULON CABEZA HEXAGONAL ROSCA MA DE ACERO M16 X 35 MM PASO 2 MM GRADO 8.8 DIN 933</v>
      </c>
      <c r="G121" s="88">
        <f>VLOOKUP(B121,'Completar SOFSE'!$A$19:$F$501,6,0)</f>
        <v>0</v>
      </c>
      <c r="H121" s="88"/>
      <c r="I121" s="43"/>
      <c r="J121" s="87"/>
      <c r="K121" s="44">
        <f t="shared" si="13"/>
        <v>0</v>
      </c>
      <c r="L121" s="45">
        <f t="shared" si="14"/>
        <v>0</v>
      </c>
    </row>
    <row r="122" spans="2:12" ht="93" customHeight="1">
      <c r="B122" s="2">
        <f>+'Completar SOFSE'!A128</f>
        <v>108</v>
      </c>
      <c r="C122" s="3">
        <f>VLOOKUP(B122,'Completar SOFSE'!$A$19:$E$501,2,0)</f>
        <v>50</v>
      </c>
      <c r="D122" s="122" t="s">
        <v>415</v>
      </c>
      <c r="E122" s="3">
        <f>VLOOKUP(B122,'Completar SOFSE'!$A$19:$E$501,4,0)</f>
        <v>3000022306</v>
      </c>
      <c r="F122" s="5" t="str">
        <f>VLOOKUP(B122,'Completar SOFSE'!$A$19:$E$501,5,0)</f>
        <v>TORNILLO ESPECIFICO, TIPO DE CABEZA HEXAGONAL, TIPO DE ROSCA METRICA MA, DIAMETRO NOMINAL 14MM, PASO 2MM, LONGITUD 50MM, MATERIAL ACERO, NORMA DEL MATERIAL GRADO 8.8, NORMA CONSTRUCTIVA ISO 4017, DIN 933, TRATAMIENTO SUPERFICIAL DACROMET MARCAS/FABRICANTES: GB/T32.1-1988</v>
      </c>
      <c r="G122" s="88">
        <f>VLOOKUP(B122,'Completar SOFSE'!$A$19:$F$501,6,0)</f>
        <v>0</v>
      </c>
      <c r="H122" s="88"/>
      <c r="I122" s="43"/>
      <c r="J122" s="87"/>
      <c r="K122" s="44">
        <f t="shared" si="13"/>
        <v>0</v>
      </c>
      <c r="L122" s="45">
        <f t="shared" si="14"/>
        <v>0</v>
      </c>
    </row>
    <row r="123" spans="2:12" ht="93" customHeight="1">
      <c r="B123" s="2">
        <f>+'Completar SOFSE'!A129</f>
        <v>109</v>
      </c>
      <c r="C123" s="3">
        <f>VLOOKUP(B123,'Completar SOFSE'!$A$19:$E$501,2,0)</f>
        <v>3265</v>
      </c>
      <c r="D123" s="122" t="s">
        <v>415</v>
      </c>
      <c r="E123" s="3">
        <f>VLOOKUP(B123,'Completar SOFSE'!$A$19:$E$501,4,0)</f>
        <v>3000022310</v>
      </c>
      <c r="F123" s="5" t="str">
        <f>VLOOKUP(B123,'Completar SOFSE'!$A$19:$E$501,5,0)</f>
        <v>TORNILLO PARA AJUSTE, TIPO DE CABEZA HEXAGONAL, TIPO DE ROSCA METRICA MA, DIAMETRO NOMINAL 6MM, PASO 1MM, LONGITUD 20MM, MATERIAL ACERO, NORMA DEL MATERIAL GRADO 8.8, NORMA CONSTRUCTIVA DIN 931, TRATAMIENTO SUPERFICIAL CINCADO, BULON CABEZA HEXAGONAL ROSCA MA DE ACERO M6 X 20 MM PASO 1 MM GRADO 8.8 DIN 931</v>
      </c>
      <c r="G123" s="88">
        <f>VLOOKUP(B123,'Completar SOFSE'!$A$19:$F$501,6,0)</f>
        <v>0</v>
      </c>
      <c r="H123" s="88"/>
      <c r="I123" s="43"/>
      <c r="J123" s="87"/>
      <c r="K123" s="44">
        <f t="shared" si="13"/>
        <v>0</v>
      </c>
      <c r="L123" s="45">
        <f t="shared" si="14"/>
        <v>0</v>
      </c>
    </row>
    <row r="124" spans="2:12" ht="93" customHeight="1">
      <c r="B124" s="2">
        <f>+'Completar SOFSE'!A130</f>
        <v>110</v>
      </c>
      <c r="C124" s="3">
        <f>VLOOKUP(B124,'Completar SOFSE'!$A$19:$E$501,2,0)</f>
        <v>950</v>
      </c>
      <c r="D124" s="122" t="s">
        <v>415</v>
      </c>
      <c r="E124" s="3">
        <f>VLOOKUP(B124,'Completar SOFSE'!$A$19:$E$501,4,0)</f>
        <v>3000022317</v>
      </c>
      <c r="F124" s="5" t="str">
        <f>VLOOKUP(B124,'Completar SOFSE'!$A$19:$E$501,5,0)</f>
        <v>TORNILLO PARA AJUSTE, TIPO DE CABEZA HEXAGONAL, TIPO DE ROSCA METRICA MA, DIAMETRO NOMINAL 8MM, PASO 1,25MM, LONGITUD 100MM, MATERIAL ACERO, NORMA DEL MATERIAL GRADO 8.8, NORMA CONSTRUCTIVA DIN 931</v>
      </c>
      <c r="G124" s="88">
        <f>VLOOKUP(B124,'Completar SOFSE'!$A$19:$F$501,6,0)</f>
        <v>0</v>
      </c>
      <c r="H124" s="88"/>
      <c r="I124" s="43"/>
      <c r="J124" s="87"/>
      <c r="K124" s="44">
        <f t="shared" si="13"/>
        <v>0</v>
      </c>
      <c r="L124" s="45">
        <f t="shared" si="14"/>
        <v>0</v>
      </c>
    </row>
    <row r="125" spans="2:12" ht="93" customHeight="1">
      <c r="B125" s="2">
        <f>+'Completar SOFSE'!A131</f>
        <v>111</v>
      </c>
      <c r="C125" s="3">
        <f>VLOOKUP(B125,'Completar SOFSE'!$A$19:$E$501,2,0)</f>
        <v>915</v>
      </c>
      <c r="D125" s="122" t="s">
        <v>415</v>
      </c>
      <c r="E125" s="3">
        <f>VLOOKUP(B125,'Completar SOFSE'!$A$19:$E$501,4,0)</f>
        <v>3000022318</v>
      </c>
      <c r="F125" s="5" t="str">
        <f>VLOOKUP(B125,'Completar SOFSE'!$A$19:$E$501,5,0)</f>
        <v>TORNILLO PARA AJUSTE, TIPO DE CABEZA HEXAGONAL, TIPO DE ROSCA METRICA MA, DIAMETRO NOMINAL 8MM, PASO 1.25MM, LONGITUD 25MM, MATERIAL ACERO, NORMA DEL MATERIAL GRADO 8.8, NORMA CONSTRUCTIVA DIN 931, TRATAMIENTO SUPERFICIAL CINCADO/CADMIADO</v>
      </c>
      <c r="G125" s="88">
        <f>VLOOKUP(B125,'Completar SOFSE'!$A$19:$F$501,6,0)</f>
        <v>0</v>
      </c>
      <c r="H125" s="88"/>
      <c r="I125" s="43"/>
      <c r="J125" s="87"/>
      <c r="K125" s="44">
        <f t="shared" si="13"/>
        <v>0</v>
      </c>
      <c r="L125" s="45">
        <f t="shared" si="14"/>
        <v>0</v>
      </c>
    </row>
    <row r="126" spans="2:12" ht="93" customHeight="1">
      <c r="B126" s="2">
        <f>+'Completar SOFSE'!A132</f>
        <v>112</v>
      </c>
      <c r="C126" s="3">
        <f>VLOOKUP(B126,'Completar SOFSE'!$A$19:$E$501,2,0)</f>
        <v>4800</v>
      </c>
      <c r="D126" s="122" t="s">
        <v>415</v>
      </c>
      <c r="E126" s="3">
        <f>VLOOKUP(B126,'Completar SOFSE'!$A$19:$E$501,4,0)</f>
        <v>3000022319</v>
      </c>
      <c r="F126" s="5" t="str">
        <f>VLOOKUP(B126,'Completar SOFSE'!$A$19:$E$501,5,0)</f>
        <v>TORNILLO PARA AJUSTE, TIPO DE CABEZA HEXAGONAL, TIPO DE ROSCA METRICA MA, DIAMETRO NOMINAL 16MM, PASO 2MM, LONGITUD 130MM, MATERIAL ACERO, NORMA DEL MATERIAL GRADO 8.8 SEGUN IRAM 5214/ISO 898-1, NORMA CONSTRUCTIVA DIN 931, ISO 4014, LONGITUD ROSCADA PARCIAL 44MM, TRATAMIENTO SUPERFICIAL GEOMET 500 GRADO B</v>
      </c>
      <c r="G126" s="88">
        <f>VLOOKUP(B126,'Completar SOFSE'!$A$19:$F$501,6,0)</f>
        <v>0</v>
      </c>
      <c r="H126" s="88"/>
      <c r="I126" s="43"/>
      <c r="J126" s="87"/>
      <c r="K126" s="44">
        <f t="shared" si="13"/>
        <v>0</v>
      </c>
      <c r="L126" s="45">
        <f t="shared" si="14"/>
        <v>0</v>
      </c>
    </row>
    <row r="127" spans="2:12" ht="93" customHeight="1">
      <c r="B127" s="2">
        <f>+'Completar SOFSE'!A133</f>
        <v>113</v>
      </c>
      <c r="C127" s="3">
        <f>VLOOKUP(B127,'Completar SOFSE'!$A$19:$E$501,2,0)</f>
        <v>300</v>
      </c>
      <c r="D127" s="122" t="s">
        <v>415</v>
      </c>
      <c r="E127" s="3">
        <f>VLOOKUP(B127,'Completar SOFSE'!$A$19:$E$501,4,0)</f>
        <v>3000022320</v>
      </c>
      <c r="F127" s="5" t="str">
        <f>VLOOKUP(B127,'Completar SOFSE'!$A$19:$E$501,5,0)</f>
        <v>TORNILLO PARA AJUSTE, TIPO DE CABEZA HEXAGONAL, TIPO DE ROSCA METRICA MA, DIAMETRO NOMINAL 16MM, PASO 2MM, LONGITUD 150MM, MATERIAL ACERO, NORMA DEL MATERIAL GRADO 8.8, NORMA CONSTRUCTIVA DIN 912</v>
      </c>
      <c r="G127" s="88">
        <f>VLOOKUP(B127,'Completar SOFSE'!$A$19:$F$501,6,0)</f>
        <v>0</v>
      </c>
      <c r="H127" s="88"/>
      <c r="I127" s="43"/>
      <c r="J127" s="87"/>
      <c r="K127" s="44">
        <f t="shared" si="13"/>
        <v>0</v>
      </c>
      <c r="L127" s="45">
        <f t="shared" si="14"/>
        <v>0</v>
      </c>
    </row>
    <row r="128" spans="2:12" ht="93" customHeight="1">
      <c r="B128" s="2">
        <f>+'Completar SOFSE'!A134</f>
        <v>114</v>
      </c>
      <c r="C128" s="3">
        <f>VLOOKUP(B128,'Completar SOFSE'!$A$19:$E$501,2,0)</f>
        <v>450</v>
      </c>
      <c r="D128" s="122" t="s">
        <v>415</v>
      </c>
      <c r="E128" s="3">
        <f>VLOOKUP(B128,'Completar SOFSE'!$A$19:$E$501,4,0)</f>
        <v>3000022324</v>
      </c>
      <c r="F128" s="5" t="str">
        <f>VLOOKUP(B128,'Completar SOFSE'!$A$19:$E$501,5,0)</f>
        <v>TORNILLO PARA AJUSTE, TIPO DE CABEZA HEXAGONAL AUTOFRENANTE, TIPO DE ROSCA METRICA MA, DIAMETRO NOMINAL 16MM, PASO 2MM, LONGITUD 40MM, MATERIAL ACERO, NORMA DEL MATERIAL GRADO 8.8, NORMA CONSTRUCTIVA DIN 931, AUTOBLOQUEANTE EN LA CABEZA</v>
      </c>
      <c r="G128" s="88">
        <f>VLOOKUP(B128,'Completar SOFSE'!$A$19:$F$501,6,0)</f>
        <v>0</v>
      </c>
      <c r="H128" s="88"/>
      <c r="I128" s="43"/>
      <c r="J128" s="87"/>
      <c r="K128" s="44">
        <f t="shared" si="13"/>
        <v>0</v>
      </c>
      <c r="L128" s="45">
        <f t="shared" si="14"/>
        <v>0</v>
      </c>
    </row>
    <row r="129" spans="2:12" ht="93" customHeight="1">
      <c r="B129" s="2">
        <f>+'Completar SOFSE'!A135</f>
        <v>115</v>
      </c>
      <c r="C129" s="3">
        <f>VLOOKUP(B129,'Completar SOFSE'!$A$19:$E$501,2,0)</f>
        <v>1115</v>
      </c>
      <c r="D129" s="122" t="s">
        <v>415</v>
      </c>
      <c r="E129" s="3">
        <f>VLOOKUP(B129,'Completar SOFSE'!$A$19:$E$501,4,0)</f>
        <v>3000022327</v>
      </c>
      <c r="F129" s="5" t="str">
        <f>VLOOKUP(B129,'Completar SOFSE'!$A$19:$E$501,5,0)</f>
        <v>TORNILLO PARA AJUSTE, TIPO DE CABEZA HEXAGONAL, TIPO DE ROSCA METRICA MA, DIAMETRO NOMINAL 6MM, PASO 1MM, LONGITUD 20MM, MATERIAL ACERO, TRATAMIENTO SUPERFICIAL CINCADO</v>
      </c>
      <c r="G129" s="88">
        <f>VLOOKUP(B129,'Completar SOFSE'!$A$19:$F$501,6,0)</f>
        <v>0</v>
      </c>
      <c r="H129" s="88"/>
      <c r="I129" s="43"/>
      <c r="J129" s="87"/>
      <c r="K129" s="44">
        <f t="shared" si="13"/>
        <v>0</v>
      </c>
      <c r="L129" s="45">
        <f t="shared" si="14"/>
        <v>0</v>
      </c>
    </row>
    <row r="130" spans="2:12" ht="93" customHeight="1">
      <c r="B130" s="2">
        <f>+'Completar SOFSE'!A136</f>
        <v>116</v>
      </c>
      <c r="C130" s="3">
        <f>VLOOKUP(B130,'Completar SOFSE'!$A$19:$E$501,2,0)</f>
        <v>365</v>
      </c>
      <c r="D130" s="122" t="s">
        <v>415</v>
      </c>
      <c r="E130" s="3">
        <f>VLOOKUP(B130,'Completar SOFSE'!$A$19:$E$501,4,0)</f>
        <v>3000022328</v>
      </c>
      <c r="F130" s="5" t="str">
        <f>VLOOKUP(B130,'Completar SOFSE'!$A$19:$E$501,5,0)</f>
        <v>TORNILLO PARA AJUSTE, TIPO DE CABEZA HEXAGONAL, TIPO DE ROSCA METRICA MA, DIAMETRO NOMINAL 12MM, PASO 1,75MM, LONGITUD 90MM, MATERIAL ACERO, NORMA DEL MATERIAL GRADO 8.8, NORMA CONSTRUCTIVA DIN, TRATAMIENTO SUPERFICIAL CINCADO</v>
      </c>
      <c r="G130" s="88">
        <f>VLOOKUP(B130,'Completar SOFSE'!$A$19:$F$501,6,0)</f>
        <v>0</v>
      </c>
      <c r="H130" s="88"/>
      <c r="I130" s="43"/>
      <c r="J130" s="87"/>
      <c r="K130" s="44">
        <f t="shared" si="13"/>
        <v>0</v>
      </c>
      <c r="L130" s="45">
        <f t="shared" si="14"/>
        <v>0</v>
      </c>
    </row>
    <row r="131" spans="2:12" ht="93" customHeight="1">
      <c r="B131" s="2">
        <f>+'Completar SOFSE'!A137</f>
        <v>117</v>
      </c>
      <c r="C131" s="3">
        <f>VLOOKUP(B131,'Completar SOFSE'!$A$19:$E$501,2,0)</f>
        <v>1122</v>
      </c>
      <c r="D131" s="122" t="s">
        <v>415</v>
      </c>
      <c r="E131" s="3">
        <f>VLOOKUP(B131,'Completar SOFSE'!$A$19:$E$501,4,0)</f>
        <v>3000022333</v>
      </c>
      <c r="F131" s="5" t="str">
        <f>VLOOKUP(B131,'Completar SOFSE'!$A$19:$E$501,5,0)</f>
        <v>TORNILLO PARA AJUSTE, TIPO DE CABEZA HEXAGONAL, TIPO DE ROSCA METRICA MA, DIAMETRO NOMINAL 5MM, PASO 0,80MM, LONGITUD 20MM, MATERIAL ACERO INOXIDABLE, NORMA CONSTRUCTIVA DIN 933</v>
      </c>
      <c r="G131" s="88">
        <f>VLOOKUP(B131,'Completar SOFSE'!$A$19:$F$501,6,0)</f>
        <v>0</v>
      </c>
      <c r="H131" s="88"/>
      <c r="I131" s="43"/>
      <c r="J131" s="87"/>
      <c r="K131" s="44">
        <f t="shared" si="13"/>
        <v>0</v>
      </c>
      <c r="L131" s="45">
        <f t="shared" si="14"/>
        <v>0</v>
      </c>
    </row>
    <row r="132" spans="2:12" ht="93" customHeight="1">
      <c r="B132" s="2">
        <f>+'Completar SOFSE'!A138</f>
        <v>118</v>
      </c>
      <c r="C132" s="3">
        <f>VLOOKUP(B132,'Completar SOFSE'!$A$19:$E$501,2,0)</f>
        <v>750</v>
      </c>
      <c r="D132" s="122" t="s">
        <v>415</v>
      </c>
      <c r="E132" s="3">
        <f>VLOOKUP(B132,'Completar SOFSE'!$A$19:$E$501,4,0)</f>
        <v>3000022342</v>
      </c>
      <c r="F132" s="5" t="str">
        <f>VLOOKUP(B132,'Completar SOFSE'!$A$19:$E$501,5,0)</f>
        <v>TORNILLO PARA AJUSTE, TIPO DE CABEZA HEXAGONAL, TIPO DE ROSCA METRICA MA, DIAMETRO NOMINAL 8MM, PASO 1,25MM, LONGITUD 65MM, MATERIAL ACERO INOXIDABLE, NORMA DEL MATERIAL GRADO A4-80, NORMA CONSTRUCTIVA DIN 912</v>
      </c>
      <c r="G132" s="88">
        <f>VLOOKUP(B132,'Completar SOFSE'!$A$19:$F$501,6,0)</f>
        <v>0</v>
      </c>
      <c r="H132" s="88"/>
      <c r="I132" s="43"/>
      <c r="J132" s="87"/>
      <c r="K132" s="44">
        <f t="shared" si="13"/>
        <v>0</v>
      </c>
      <c r="L132" s="45">
        <f t="shared" si="14"/>
        <v>0</v>
      </c>
    </row>
    <row r="133" spans="2:12" ht="93" customHeight="1">
      <c r="B133" s="2">
        <f>+'Completar SOFSE'!A139</f>
        <v>119</v>
      </c>
      <c r="C133" s="3">
        <f>VLOOKUP(B133,'Completar SOFSE'!$A$19:$E$501,2,0)</f>
        <v>150</v>
      </c>
      <c r="D133" s="122" t="s">
        <v>415</v>
      </c>
      <c r="E133" s="3">
        <f>VLOOKUP(B133,'Completar SOFSE'!$A$19:$E$501,4,0)</f>
        <v>3000022348</v>
      </c>
      <c r="F133" s="5" t="str">
        <f>VLOOKUP(B133,'Completar SOFSE'!$A$19:$E$501,5,0)</f>
        <v>TORNILLO PARA AJUSTE, TIPO DE CABEZA HEXAGONAL, TIPO DE ROSCA METRICA MA, DIAMETRO NOMINAL 5MM, PASO 0,8MM, LONGITUD 10MM, MATERIAL ACERO INOXIDABLE, NORMA CONSTRUCTIVA DIN 933</v>
      </c>
      <c r="G133" s="88">
        <f>VLOOKUP(B133,'Completar SOFSE'!$A$19:$F$501,6,0)</f>
        <v>0</v>
      </c>
      <c r="H133" s="88"/>
      <c r="I133" s="43"/>
      <c r="J133" s="87"/>
      <c r="K133" s="44">
        <f t="shared" si="13"/>
        <v>0</v>
      </c>
      <c r="L133" s="45">
        <f t="shared" si="14"/>
        <v>0</v>
      </c>
    </row>
    <row r="134" spans="2:12" ht="93" customHeight="1">
      <c r="B134" s="2">
        <f>+'Completar SOFSE'!A140</f>
        <v>120</v>
      </c>
      <c r="C134" s="3">
        <f>VLOOKUP(B134,'Completar SOFSE'!$A$19:$E$501,2,0)</f>
        <v>100</v>
      </c>
      <c r="D134" s="122" t="s">
        <v>415</v>
      </c>
      <c r="E134" s="3">
        <f>VLOOKUP(B134,'Completar SOFSE'!$A$19:$E$501,4,0)</f>
        <v>3000022362</v>
      </c>
      <c r="F134" s="5" t="str">
        <f>VLOOKUP(B134,'Completar SOFSE'!$A$19:$E$501,5,0)</f>
        <v>TORNILLO PARA AJUSTE, TIPO DE CABEZA HEXAGONAL, TIPO DE ROSCA METRICA MA, DIAMETRO NOMINAL 10MM, PASO 1,5MM, LONGITUD 20MM, MATERIAL ACERO INOXIDABLE, NORMA DEL MATERIAL GRADO A4-80, NORMA CONSTRUCTIVA DIN 933</v>
      </c>
      <c r="G134" s="88">
        <f>VLOOKUP(B134,'Completar SOFSE'!$A$19:$F$501,6,0)</f>
        <v>0</v>
      </c>
      <c r="H134" s="88"/>
      <c r="I134" s="43"/>
      <c r="J134" s="87"/>
      <c r="K134" s="44">
        <f t="shared" si="13"/>
        <v>0</v>
      </c>
      <c r="L134" s="45">
        <f t="shared" si="14"/>
        <v>0</v>
      </c>
    </row>
    <row r="135" spans="2:12" ht="93" customHeight="1">
      <c r="B135" s="2">
        <f>+'Completar SOFSE'!A141</f>
        <v>121</v>
      </c>
      <c r="C135" s="3">
        <f>VLOOKUP(B135,'Completar SOFSE'!$A$19:$E$501,2,0)</f>
        <v>100</v>
      </c>
      <c r="D135" s="122" t="s">
        <v>415</v>
      </c>
      <c r="E135" s="3">
        <f>VLOOKUP(B135,'Completar SOFSE'!$A$19:$E$501,4,0)</f>
        <v>3000022363</v>
      </c>
      <c r="F135" s="5" t="str">
        <f>VLOOKUP(B135,'Completar SOFSE'!$A$19:$E$501,5,0)</f>
        <v>TORNILLO PARA AJUSTE, TIPO DE CABEZA HEXAGONAL, TIPO DE ROSCA METRICA MA, DIAMETRO NOMINAL 12MM, PASO 1,75MM, LONGITUD 30MM, MATERIAL ACERO INOXIDABLE, NORMA DEL MATERIAL GRADO A4-80, NORMA CONSTRUCTIVA DIN 933</v>
      </c>
      <c r="G135" s="88">
        <f>VLOOKUP(B135,'Completar SOFSE'!$A$19:$F$501,6,0)</f>
        <v>0</v>
      </c>
      <c r="H135" s="88"/>
      <c r="I135" s="43"/>
      <c r="J135" s="87"/>
      <c r="K135" s="44">
        <f t="shared" si="13"/>
        <v>0</v>
      </c>
      <c r="L135" s="45">
        <f t="shared" si="14"/>
        <v>0</v>
      </c>
    </row>
    <row r="136" spans="2:12" ht="93" customHeight="1">
      <c r="B136" s="2">
        <f>+'Completar SOFSE'!A142</f>
        <v>122</v>
      </c>
      <c r="C136" s="3">
        <f>VLOOKUP(B136,'Completar SOFSE'!$A$19:$E$501,2,0)</f>
        <v>450</v>
      </c>
      <c r="D136" s="122" t="s">
        <v>415</v>
      </c>
      <c r="E136" s="3">
        <f>VLOOKUP(B136,'Completar SOFSE'!$A$19:$E$501,4,0)</f>
        <v>3000022369</v>
      </c>
      <c r="F136" s="5" t="str">
        <f>VLOOKUP(B136,'Completar SOFSE'!$A$19:$E$501,5,0)</f>
        <v>TORNILLO PARA AJUSTE, TIPO DE CABEZA HEXAGONAL, TIPO DE ROSCA METRICA MA, DIAMETRO NOMINAL 10MM, PASO 1,5MM, LONGITUD 60MM, MATERIAL ACERO INOXIDABLE, NORMA DEL MATERIAL GRADO A4-80, NORMA CONSTRUCTIVA DIN 931</v>
      </c>
      <c r="G136" s="88">
        <f>VLOOKUP(B136,'Completar SOFSE'!$A$19:$F$501,6,0)</f>
        <v>0</v>
      </c>
      <c r="H136" s="88"/>
      <c r="I136" s="43"/>
      <c r="J136" s="87"/>
      <c r="K136" s="44">
        <f t="shared" si="13"/>
        <v>0</v>
      </c>
      <c r="L136" s="45">
        <f t="shared" si="14"/>
        <v>0</v>
      </c>
    </row>
    <row r="137" spans="2:12" ht="93" customHeight="1">
      <c r="B137" s="2">
        <f>+'Completar SOFSE'!A143</f>
        <v>123</v>
      </c>
      <c r="C137" s="3">
        <f>VLOOKUP(B137,'Completar SOFSE'!$A$19:$E$501,2,0)</f>
        <v>465</v>
      </c>
      <c r="D137" s="122" t="s">
        <v>415</v>
      </c>
      <c r="E137" s="3">
        <f>VLOOKUP(B137,'Completar SOFSE'!$A$19:$E$501,4,0)</f>
        <v>3000022376</v>
      </c>
      <c r="F137" s="5" t="str">
        <f>VLOOKUP(B137,'Completar SOFSE'!$A$19:$E$501,5,0)</f>
        <v>TORNILLO PARA AJUSTE, TIPO DE CABEZA HEXAGONAL, TIPO DE ROSCA METRICA MA, DIAMETRO NOMINAL 6MM, PASO 1MM, LONGITUD 50MM, MATERIAL ACERO, NORMA DEL MATERIAL GRADO 8.8, TRATAMIENTO SUPERFICIAL CINCADO, BULON CABEZA HEXAGONAL ROSCA MA DE ACERO M6 X 50 MM PASO 1 MM GRADO 8.8</v>
      </c>
      <c r="G137" s="88">
        <f>VLOOKUP(B137,'Completar SOFSE'!$A$19:$F$501,6,0)</f>
        <v>0</v>
      </c>
      <c r="H137" s="88"/>
      <c r="I137" s="43"/>
      <c r="J137" s="87"/>
      <c r="K137" s="44">
        <f t="shared" si="13"/>
        <v>0</v>
      </c>
      <c r="L137" s="45">
        <f t="shared" si="14"/>
        <v>0</v>
      </c>
    </row>
    <row r="138" spans="2:12" ht="93" customHeight="1">
      <c r="B138" s="2">
        <f>+'Completar SOFSE'!A144</f>
        <v>124</v>
      </c>
      <c r="C138" s="3">
        <f>VLOOKUP(B138,'Completar SOFSE'!$A$19:$E$501,2,0)</f>
        <v>880</v>
      </c>
      <c r="D138" s="122" t="s">
        <v>415</v>
      </c>
      <c r="E138" s="3">
        <f>VLOOKUP(B138,'Completar SOFSE'!$A$19:$E$501,4,0)</f>
        <v>3000022378</v>
      </c>
      <c r="F138" s="5" t="str">
        <f>VLOOKUP(B138,'Completar SOFSE'!$A$19:$E$501,5,0)</f>
        <v>TORNILLO PARA AJUSTE, TIPO DE CABEZA HEXAGONAL, TIPO DE ROSCA METRICA MA, DIAMETRO NOMINAL 6MM, PASO 1MM, LONGITUD 25MM, MATERIAL ACERO, NORMA DEL MATERIAL GRADO 8.8, NORMA CONSTRUCTIVA DIN 933, TRATAMIENTO SUPERFICIAL CINCADO, BULON CABEZA HEXAGONAL ROSCA MA DE ACERO M6 X 25 MM PASO 1 MM GRADO 8.8 DIN 933</v>
      </c>
      <c r="G138" s="88">
        <f>VLOOKUP(B138,'Completar SOFSE'!$A$19:$F$501,6,0)</f>
        <v>0</v>
      </c>
      <c r="H138" s="88"/>
      <c r="I138" s="43"/>
      <c r="J138" s="87"/>
      <c r="K138" s="44">
        <f t="shared" si="13"/>
        <v>0</v>
      </c>
      <c r="L138" s="45">
        <f t="shared" si="14"/>
        <v>0</v>
      </c>
    </row>
    <row r="139" spans="2:12" ht="93" customHeight="1">
      <c r="B139" s="2">
        <f>+'Completar SOFSE'!A145</f>
        <v>125</v>
      </c>
      <c r="C139" s="3">
        <f>VLOOKUP(B139,'Completar SOFSE'!$A$19:$E$501,2,0)</f>
        <v>100</v>
      </c>
      <c r="D139" s="122" t="s">
        <v>415</v>
      </c>
      <c r="E139" s="3">
        <f>VLOOKUP(B139,'Completar SOFSE'!$A$19:$E$501,4,0)</f>
        <v>3000022382</v>
      </c>
      <c r="F139" s="5" t="str">
        <f>VLOOKUP(B139,'Completar SOFSE'!$A$19:$E$501,5,0)</f>
        <v>TORNILLO PARA AJUSTE, TIPO DE CABEZA HEXAGONAL, TIPO DE ROSCA METRICA MA, DIAMETRO NOMINAL 6MM, PASO 1MM, LONGITUD 16MM, MATERIAL ACERO INOXIDABLE, NORMA DEL MATERIAL GRADO A4-80, NORMA CONSTRUCTIVA DIN 933</v>
      </c>
      <c r="G139" s="88">
        <f>VLOOKUP(B139,'Completar SOFSE'!$A$19:$F$501,6,0)</f>
        <v>0</v>
      </c>
      <c r="H139" s="88"/>
      <c r="I139" s="43"/>
      <c r="J139" s="87"/>
      <c r="K139" s="44">
        <f t="shared" si="13"/>
        <v>0</v>
      </c>
      <c r="L139" s="45">
        <f t="shared" si="14"/>
        <v>0</v>
      </c>
    </row>
    <row r="140" spans="2:12" ht="93" customHeight="1">
      <c r="B140" s="2">
        <f>+'Completar SOFSE'!A146</f>
        <v>126</v>
      </c>
      <c r="C140" s="3">
        <f>VLOOKUP(B140,'Completar SOFSE'!$A$19:$E$501,2,0)</f>
        <v>100</v>
      </c>
      <c r="D140" s="122" t="s">
        <v>415</v>
      </c>
      <c r="E140" s="3">
        <f>VLOOKUP(B140,'Completar SOFSE'!$A$19:$E$501,4,0)</f>
        <v>3000022384</v>
      </c>
      <c r="F140" s="5" t="str">
        <f>VLOOKUP(B140,'Completar SOFSE'!$A$19:$E$501,5,0)</f>
        <v>TORNILLO PARA AJUSTE, TIPO DE CABEZA HEXAGONAL, TIPO DE ROSCA METRICA MA, DIAMETRO NOMINAL 6MM, PASO 1MM, LONGITUD 14MM, MATERIAL ACERO INOXIDABLE, NORMA DEL MATERIAL GRADO A4-80, NORMA CONSTRUCTIVA DIN 912</v>
      </c>
      <c r="G140" s="88">
        <f>VLOOKUP(B140,'Completar SOFSE'!$A$19:$F$501,6,0)</f>
        <v>0</v>
      </c>
      <c r="H140" s="88"/>
      <c r="I140" s="43"/>
      <c r="J140" s="87"/>
      <c r="K140" s="44">
        <f t="shared" si="13"/>
        <v>0</v>
      </c>
      <c r="L140" s="45">
        <f t="shared" si="14"/>
        <v>0</v>
      </c>
    </row>
    <row r="141" spans="2:12" ht="93" customHeight="1">
      <c r="B141" s="2">
        <f>+'Completar SOFSE'!A147</f>
        <v>127</v>
      </c>
      <c r="C141" s="3">
        <f>VLOOKUP(B141,'Completar SOFSE'!$A$19:$E$501,2,0)</f>
        <v>250</v>
      </c>
      <c r="D141" s="122" t="s">
        <v>415</v>
      </c>
      <c r="E141" s="3">
        <f>VLOOKUP(B141,'Completar SOFSE'!$A$19:$E$501,4,0)</f>
        <v>3000022393</v>
      </c>
      <c r="F141" s="5" t="str">
        <f>VLOOKUP(B141,'Completar SOFSE'!$A$19:$E$501,5,0)</f>
        <v>TORNILLO PARA AJUSTE, TIPO DE CABEZA CILINDRICA ALLEN, TIPO DE ROSCA METRICA MA, DIAMETRO NOMINAL 18MM, PASO 1,5MM, LONGITUD 98MM, MATERIAL ACERO, NORMA DEL MATERIAL GRADO 10.9, NORMA CONSTRUCTIVA DIN 912, LONGITUD ROSCADA 50MM, TRATAMIENTO SUPERFICIAL PAVONADO</v>
      </c>
      <c r="G141" s="88">
        <f>VLOOKUP(B141,'Completar SOFSE'!$A$19:$F$501,6,0)</f>
        <v>0</v>
      </c>
      <c r="H141" s="88"/>
      <c r="I141" s="43"/>
      <c r="J141" s="87"/>
      <c r="K141" s="44">
        <f t="shared" si="13"/>
        <v>0</v>
      </c>
      <c r="L141" s="45">
        <f t="shared" si="14"/>
        <v>0</v>
      </c>
    </row>
    <row r="142" spans="2:12" ht="93" customHeight="1">
      <c r="B142" s="2">
        <f>+'Completar SOFSE'!A148</f>
        <v>128</v>
      </c>
      <c r="C142" s="3">
        <f>VLOOKUP(B142,'Completar SOFSE'!$A$19:$E$501,2,0)</f>
        <v>7200</v>
      </c>
      <c r="D142" s="122" t="s">
        <v>415</v>
      </c>
      <c r="E142" s="3">
        <f>VLOOKUP(B142,'Completar SOFSE'!$A$19:$E$501,4,0)</f>
        <v>3000022395</v>
      </c>
      <c r="F142" s="5" t="str">
        <f>VLOOKUP(B142,'Completar SOFSE'!$A$19:$E$501,5,0)</f>
        <v>TORNILLO PARA AJUSTE, TIPO DE CABEZA HEXAGONAL, TIPO DE ROSCA WHITWORTH, DIAMETRO NOMINAL 1/4", PASO 20 HILOS, LONGITUD 50,8MM, MATERIAL ACERO, NORMA DEL MATERIAL GRADO 8.8, TRATAMIENTO SUPERFICIAL CINCADO, BULON CABEZA HEXAGONAL ROSCA W DE ACERO 1/4" X 50,8 MM 20 HILOS GRADO 8.8</v>
      </c>
      <c r="G142" s="88">
        <f>VLOOKUP(B142,'Completar SOFSE'!$A$19:$F$501,6,0)</f>
        <v>0</v>
      </c>
      <c r="H142" s="88"/>
      <c r="I142" s="43"/>
      <c r="J142" s="87"/>
      <c r="K142" s="44">
        <f t="shared" si="13"/>
        <v>0</v>
      </c>
      <c r="L142" s="45">
        <f t="shared" si="14"/>
        <v>0</v>
      </c>
    </row>
    <row r="143" spans="2:12" ht="93" customHeight="1">
      <c r="B143" s="2">
        <f>+'Completar SOFSE'!A149</f>
        <v>129</v>
      </c>
      <c r="C143" s="3">
        <f>VLOOKUP(B143,'Completar SOFSE'!$A$19:$E$501,2,0)</f>
        <v>500</v>
      </c>
      <c r="D143" s="122" t="s">
        <v>415</v>
      </c>
      <c r="E143" s="3">
        <f>VLOOKUP(B143,'Completar SOFSE'!$A$19:$E$501,4,0)</f>
        <v>3000022405</v>
      </c>
      <c r="F143" s="5" t="str">
        <f>VLOOKUP(B143,'Completar SOFSE'!$A$19:$E$501,5,0)</f>
        <v>TORNILLO PARA AJUSTE, TIPO DE CABEZA HEXAGONAL, TIPO DE ROSCA WHITWORTH, DIAMETRO NOMINAL 1/2", PASO 12 HILOS, LONGITUD 50,8MM, MATERIAL ACERO, NORMA DEL MATERIAL GRADO 8.8, TRATAMIENTO SUPERFICIAL CINCADO, BULON CABEZA HEXAGONAL ROSCA W DE ACERO 1/2" X 50,8 MM 12 HILOS GRADO 8.8</v>
      </c>
      <c r="G143" s="88">
        <f>VLOOKUP(B143,'Completar SOFSE'!$A$19:$F$501,6,0)</f>
        <v>0</v>
      </c>
      <c r="H143" s="88"/>
      <c r="I143" s="43"/>
      <c r="J143" s="87"/>
      <c r="K143" s="44">
        <f t="shared" si="13"/>
        <v>0</v>
      </c>
      <c r="L143" s="45">
        <f t="shared" si="14"/>
        <v>0</v>
      </c>
    </row>
    <row r="144" spans="2:12" ht="93" customHeight="1">
      <c r="B144" s="2">
        <f>+'Completar SOFSE'!A150</f>
        <v>130</v>
      </c>
      <c r="C144" s="3">
        <f>VLOOKUP(B144,'Completar SOFSE'!$A$19:$E$501,2,0)</f>
        <v>5050</v>
      </c>
      <c r="D144" s="122" t="s">
        <v>415</v>
      </c>
      <c r="E144" s="3">
        <f>VLOOKUP(B144,'Completar SOFSE'!$A$19:$E$501,4,0)</f>
        <v>3000022406</v>
      </c>
      <c r="F144" s="5" t="str">
        <f>VLOOKUP(B144,'Completar SOFSE'!$A$19:$E$501,5,0)</f>
        <v>TORNILLO PARA AJUSTE, TIPO DE CABEZA HEXAGONAL, TIPO DE ROSCA WHITWORTH, DIAMETRO NOMINAL 1/2", PASO 12 HILOS, LONGITUD 63,5MM, MATERIAL ACERO, NORMA DEL MATERIAL GRADO 8.8, TRATAMIENTO SUPERFICIAL CINCADO, BULON CABEZA HEXAGONAL ROSCA W DE ACERO 1/2" X 63,5 MM 12 HILOS GRADO 8.8</v>
      </c>
      <c r="G144" s="88">
        <f>VLOOKUP(B144,'Completar SOFSE'!$A$19:$F$501,6,0)</f>
        <v>0</v>
      </c>
      <c r="H144" s="88"/>
      <c r="I144" s="43"/>
      <c r="J144" s="87"/>
      <c r="K144" s="44">
        <f t="shared" si="13"/>
        <v>0</v>
      </c>
      <c r="L144" s="45">
        <f t="shared" si="14"/>
        <v>0</v>
      </c>
    </row>
    <row r="145" spans="2:12" ht="93" customHeight="1">
      <c r="B145" s="2">
        <f>+'Completar SOFSE'!A151</f>
        <v>131</v>
      </c>
      <c r="C145" s="3">
        <f>VLOOKUP(B145,'Completar SOFSE'!$A$19:$E$501,2,0)</f>
        <v>1070</v>
      </c>
      <c r="D145" s="122" t="s">
        <v>415</v>
      </c>
      <c r="E145" s="3">
        <f>VLOOKUP(B145,'Completar SOFSE'!$A$19:$E$501,4,0)</f>
        <v>3000022408</v>
      </c>
      <c r="F145" s="5" t="str">
        <f>VLOOKUP(B145,'Completar SOFSE'!$A$19:$E$501,5,0)</f>
        <v>TORNILLO PARA AJUSTE, TIPO DE CABEZA HEXAGONAL, TIPO DE ROSCA WHITWORTH, DIAMETRO NOMINAL 1/2", PASO 12 HILOS, LONGITUD 38,1MM, MATERIAL ACERO, NORMA DEL MATERIAL GRADO 5, NORMA CONSTRUCTIVA DIN 933, TRATAMIENTO SUPERFICIAL CINCADO, BULON CABEZA HEXAGONAL ROSCA W DE ACERO 1/2" X 38,1 MM 12 HILOS GRADO 5 DIN 933</v>
      </c>
      <c r="G145" s="88">
        <f>VLOOKUP(B145,'Completar SOFSE'!$A$19:$F$501,6,0)</f>
        <v>0</v>
      </c>
      <c r="H145" s="88"/>
      <c r="I145" s="43"/>
      <c r="J145" s="87"/>
      <c r="K145" s="44">
        <f t="shared" si="13"/>
        <v>0</v>
      </c>
      <c r="L145" s="45">
        <f t="shared" si="14"/>
        <v>0</v>
      </c>
    </row>
    <row r="146" spans="2:12" ht="93" customHeight="1">
      <c r="B146" s="2">
        <f>+'Completar SOFSE'!A152</f>
        <v>132</v>
      </c>
      <c r="C146" s="3">
        <f>VLOOKUP(B146,'Completar SOFSE'!$A$19:$E$501,2,0)</f>
        <v>3100</v>
      </c>
      <c r="D146" s="122" t="s">
        <v>415</v>
      </c>
      <c r="E146" s="3">
        <f>VLOOKUP(B146,'Completar SOFSE'!$A$19:$E$501,4,0)</f>
        <v>3000022409</v>
      </c>
      <c r="F146" s="5" t="str">
        <f>VLOOKUP(B146,'Completar SOFSE'!$A$19:$E$501,5,0)</f>
        <v>TORNILLO PARA AJUSTE, TIPO DE CABEZA HEXAGONAL, TIPO DE ROSCA WHITWORTH, DIAMETRO NOMINAL 1/4", PASO 20 HILOS, LONGITUD 38,1MM, MATERIAL ACERO, NORMA DEL MATERIAL GRADO 5, TRATAMIENTO SUPERFICIAL CINCADO, BULON CABEZA HEXAGONAL ROSCA W DE ACERO 1/4" X 38,1 MM 20 HILOS GRADO 5</v>
      </c>
      <c r="G146" s="88">
        <f>VLOOKUP(B146,'Completar SOFSE'!$A$19:$F$501,6,0)</f>
        <v>0</v>
      </c>
      <c r="H146" s="88"/>
      <c r="I146" s="43"/>
      <c r="J146" s="87"/>
      <c r="K146" s="44">
        <f t="shared" si="13"/>
        <v>0</v>
      </c>
      <c r="L146" s="45">
        <f t="shared" si="14"/>
        <v>0</v>
      </c>
    </row>
    <row r="147" spans="2:12" ht="93" customHeight="1">
      <c r="B147" s="2">
        <f>+'Completar SOFSE'!A153</f>
        <v>133</v>
      </c>
      <c r="C147" s="3">
        <f>VLOOKUP(B147,'Completar SOFSE'!$A$19:$E$501,2,0)</f>
        <v>30</v>
      </c>
      <c r="D147" s="122" t="s">
        <v>415</v>
      </c>
      <c r="E147" s="3">
        <f>VLOOKUP(B147,'Completar SOFSE'!$A$19:$E$501,4,0)</f>
        <v>3000022415</v>
      </c>
      <c r="F147" s="5" t="str">
        <f>VLOOKUP(B147,'Completar SOFSE'!$A$19:$E$501,5,0)</f>
        <v>TORNILLO PARA AJUSTE, TIPO DE CABEZA HEXAGONAL, TIPO DE ROSCA WHITWORTH, DIAMETRO NOMINAL 3/4", PASO 10 HILOS, LONGITUD 127MM, MATERIAL ACERO, NORMA DEL MATERIAL GRADO 8.8, TRATAMIENTO SUPERFICIAL CADMIADO, BULON CABEZA HEXAGONAL ROSCA W DE ACERO CADMIADO 3/4" X 127 MM 10 HILOS GRADO 8.8</v>
      </c>
      <c r="G147" s="88">
        <f>VLOOKUP(B147,'Completar SOFSE'!$A$19:$F$501,6,0)</f>
        <v>0</v>
      </c>
      <c r="H147" s="88"/>
      <c r="I147" s="43"/>
      <c r="J147" s="87"/>
      <c r="K147" s="44">
        <f t="shared" si="13"/>
        <v>0</v>
      </c>
      <c r="L147" s="45">
        <f t="shared" si="14"/>
        <v>0</v>
      </c>
    </row>
    <row r="148" spans="2:12" ht="93" customHeight="1">
      <c r="B148" s="2">
        <f>+'Completar SOFSE'!A154</f>
        <v>134</v>
      </c>
      <c r="C148" s="3">
        <f>VLOOKUP(B148,'Completar SOFSE'!$A$19:$E$501,2,0)</f>
        <v>5330</v>
      </c>
      <c r="D148" s="122" t="s">
        <v>415</v>
      </c>
      <c r="E148" s="3">
        <f>VLOOKUP(B148,'Completar SOFSE'!$A$19:$E$501,4,0)</f>
        <v>3000022418</v>
      </c>
      <c r="F148" s="5" t="str">
        <f>VLOOKUP(B148,'Completar SOFSE'!$A$19:$E$501,5,0)</f>
        <v>TORNILLO PARA AJUSTE, TIPO DE CABEZA HEXAGONAL, TIPO DE ROSCA WHITWORTH, DIAMETRO NOMINAL 3/8", PASO 16 HILOS, LONGITUD 50,8MM, MATERIAL ACERO, NORMA DEL MATERIAL GRADO 5</v>
      </c>
      <c r="G148" s="88">
        <f>VLOOKUP(B148,'Completar SOFSE'!$A$19:$F$501,6,0)</f>
        <v>0</v>
      </c>
      <c r="H148" s="88"/>
      <c r="I148" s="43"/>
      <c r="J148" s="87"/>
      <c r="K148" s="44">
        <f t="shared" si="13"/>
        <v>0</v>
      </c>
      <c r="L148" s="45">
        <f t="shared" si="14"/>
        <v>0</v>
      </c>
    </row>
    <row r="149" spans="2:12" ht="93" customHeight="1">
      <c r="B149" s="2">
        <f>+'Completar SOFSE'!A155</f>
        <v>135</v>
      </c>
      <c r="C149" s="3">
        <f>VLOOKUP(B149,'Completar SOFSE'!$A$19:$E$501,2,0)</f>
        <v>530</v>
      </c>
      <c r="D149" s="122" t="s">
        <v>415</v>
      </c>
      <c r="E149" s="3">
        <f>VLOOKUP(B149,'Completar SOFSE'!$A$19:$E$501,4,0)</f>
        <v>3000022419</v>
      </c>
      <c r="F149" s="5" t="str">
        <f>VLOOKUP(B149,'Completar SOFSE'!$A$19:$E$501,5,0)</f>
        <v>TORNILLO PARA AJUSTE, TIPO DE CABEZA HEXAGONAL, TIPO DE ROSCA WHITWORTH, DIAMETRO NOMINAL 3/8", PASO 16 HILOS, LONGITUD 88,9MM, MATERIAL ACERO, NORMA DEL MATERIAL GRADO 5, TRATAMIENTO SUPERFICIAL CINCADO, BULON CABEZA HEXAGONAL ROSCA W DE ACERO 3/8" X 88,9 MM 16 HILOS GRADO 5</v>
      </c>
      <c r="G149" s="88">
        <f>VLOOKUP(B149,'Completar SOFSE'!$A$19:$F$501,6,0)</f>
        <v>0</v>
      </c>
      <c r="H149" s="88"/>
      <c r="I149" s="43"/>
      <c r="J149" s="87"/>
      <c r="K149" s="44">
        <f t="shared" si="13"/>
        <v>0</v>
      </c>
      <c r="L149" s="45">
        <f t="shared" si="14"/>
        <v>0</v>
      </c>
    </row>
    <row r="150" spans="2:12" ht="93" customHeight="1">
      <c r="B150" s="2">
        <f>+'Completar SOFSE'!A156</f>
        <v>136</v>
      </c>
      <c r="C150" s="3">
        <f>VLOOKUP(B150,'Completar SOFSE'!$A$19:$E$501,2,0)</f>
        <v>4800</v>
      </c>
      <c r="D150" s="122" t="s">
        <v>415</v>
      </c>
      <c r="E150" s="3">
        <f>VLOOKUP(B150,'Completar SOFSE'!$A$19:$E$501,4,0)</f>
        <v>3000022420</v>
      </c>
      <c r="F150" s="5" t="str">
        <f>VLOOKUP(B150,'Completar SOFSE'!$A$19:$E$501,5,0)</f>
        <v>TORNILLO PARA AJUSTE, TIPO DE CABEZA HEXAGONAL, TIPO DE ROSCA WHITWORTH, DIAMETRO NOMINAL 5/16", PASO 18 HILOS, LONGITUD 50,8MM, MATERIAL ACERO, NORMA DEL MATERIAL GRADO 5, TRATAMIENTO SUPERFICIAL CINCADO, BULON CABEZA HEXAGONAL ROSCA W DE ACERO 5/16" X 50,8 MM 18 HILOS GRADO 5</v>
      </c>
      <c r="G150" s="88">
        <f>VLOOKUP(B150,'Completar SOFSE'!$A$19:$F$501,6,0)</f>
        <v>0</v>
      </c>
      <c r="H150" s="88"/>
      <c r="I150" s="43"/>
      <c r="J150" s="87"/>
      <c r="K150" s="44">
        <f t="shared" si="13"/>
        <v>0</v>
      </c>
      <c r="L150" s="45">
        <f t="shared" si="14"/>
        <v>0</v>
      </c>
    </row>
    <row r="151" spans="2:12" ht="93" customHeight="1">
      <c r="B151" s="2">
        <f>+'Completar SOFSE'!A157</f>
        <v>137</v>
      </c>
      <c r="C151" s="3">
        <f>VLOOKUP(B151,'Completar SOFSE'!$A$19:$E$501,2,0)</f>
        <v>228</v>
      </c>
      <c r="D151" s="122" t="s">
        <v>415</v>
      </c>
      <c r="E151" s="3">
        <f>VLOOKUP(B151,'Completar SOFSE'!$A$19:$E$501,4,0)</f>
        <v>3000022436</v>
      </c>
      <c r="F151" s="5" t="str">
        <f>VLOOKUP(B151,'Completar SOFSE'!$A$19:$E$501,5,0)</f>
        <v>TORNILLO PARA AJUSTE, TIPO DE CABEZA HEXAGONAL, TIPO DE ROSCA WHITWORTH, DIAMETRO NOMINAL 1", PASO 8 HILOS, LONGITUD 114,3MM, MATERIAL ACERO, LONGITUD ROSCADA 57,2MM, TRATAMIENTO SUPERFICIAL CINCADO</v>
      </c>
      <c r="G151" s="88">
        <f>VLOOKUP(B151,'Completar SOFSE'!$A$19:$F$501,6,0)</f>
        <v>0</v>
      </c>
      <c r="H151" s="88"/>
      <c r="I151" s="43"/>
      <c r="J151" s="87"/>
      <c r="K151" s="44">
        <f t="shared" si="13"/>
        <v>0</v>
      </c>
      <c r="L151" s="45">
        <f t="shared" si="14"/>
        <v>0</v>
      </c>
    </row>
    <row r="152" spans="2:12" ht="93" customHeight="1">
      <c r="B152" s="2">
        <f>+'Completar SOFSE'!A158</f>
        <v>138</v>
      </c>
      <c r="C152" s="3">
        <f>VLOOKUP(B152,'Completar SOFSE'!$A$19:$E$501,2,0)</f>
        <v>180</v>
      </c>
      <c r="D152" s="122" t="s">
        <v>415</v>
      </c>
      <c r="E152" s="3">
        <f>VLOOKUP(B152,'Completar SOFSE'!$A$19:$E$501,4,0)</f>
        <v>3000022437</v>
      </c>
      <c r="F152" s="5" t="str">
        <f>VLOOKUP(B152,'Completar SOFSE'!$A$19:$E$501,5,0)</f>
        <v>TORNILLO PARA AJUSTE, TIPO DE CABEZA HEXAGONAL, TIPO DE ROSCA WHITWORTH, DIAMETRO NOMINAL 1", PASO 8 HILOS, LONGITUD 111,1MM, MATERIAL ACERO, LONGITUD ROSCADA 57,2MM, TRATAMIENTO SUPERFICIAL CINCADO</v>
      </c>
      <c r="G152" s="88">
        <f>VLOOKUP(B152,'Completar SOFSE'!$A$19:$F$501,6,0)</f>
        <v>0</v>
      </c>
      <c r="H152" s="88"/>
      <c r="I152" s="43"/>
      <c r="J152" s="87"/>
      <c r="K152" s="44">
        <f t="shared" si="13"/>
        <v>0</v>
      </c>
      <c r="L152" s="45">
        <f t="shared" si="14"/>
        <v>0</v>
      </c>
    </row>
    <row r="153" spans="2:12" ht="93" customHeight="1">
      <c r="B153" s="2">
        <f>+'Completar SOFSE'!A159</f>
        <v>139</v>
      </c>
      <c r="C153" s="3">
        <f>VLOOKUP(B153,'Completar SOFSE'!$A$19:$E$501,2,0)</f>
        <v>525</v>
      </c>
      <c r="D153" s="122" t="s">
        <v>415</v>
      </c>
      <c r="E153" s="3">
        <f>VLOOKUP(B153,'Completar SOFSE'!$A$19:$E$501,4,0)</f>
        <v>3000022439</v>
      </c>
      <c r="F153" s="5" t="str">
        <f>VLOOKUP(B153,'Completar SOFSE'!$A$19:$E$501,5,0)</f>
        <v>TORNILLO PARA AJUSTE, TIPO DE CABEZA HEXAGONAL, TIPO DE ROSCA WHITWORTH, DIAMETRO NOMINAL 1.1/8", PASO 7 HILOS, LONGITUD 209,6MM, MATERIAL ACERO, NORMA CONSTRUCTIVA DIN 931, LONGITUD ROSCADA 50,8MM, TRATAMIENTO SUPERFICIAL CINCADO</v>
      </c>
      <c r="G153" s="88">
        <f>VLOOKUP(B153,'Completar SOFSE'!$A$19:$F$501,6,0)</f>
        <v>0</v>
      </c>
      <c r="H153" s="88"/>
      <c r="I153" s="43"/>
      <c r="J153" s="87"/>
      <c r="K153" s="44">
        <f t="shared" si="13"/>
        <v>0</v>
      </c>
      <c r="L153" s="45">
        <f t="shared" si="14"/>
        <v>0</v>
      </c>
    </row>
    <row r="154" spans="2:12" ht="93" customHeight="1">
      <c r="B154" s="2">
        <f>+'Completar SOFSE'!A160</f>
        <v>140</v>
      </c>
      <c r="C154" s="3">
        <f>VLOOKUP(B154,'Completar SOFSE'!$A$19:$E$501,2,0)</f>
        <v>600</v>
      </c>
      <c r="D154" s="122" t="s">
        <v>415</v>
      </c>
      <c r="E154" s="3">
        <f>VLOOKUP(B154,'Completar SOFSE'!$A$19:$E$501,4,0)</f>
        <v>3000022440</v>
      </c>
      <c r="F154" s="5" t="str">
        <f>VLOOKUP(B154,'Completar SOFSE'!$A$19:$E$501,5,0)</f>
        <v>TORNILLO PARA AJUSTE, TIPO DE CABEZA HEXAGONAL, TIPO DE ROSCA WHITWORTH, DIAMETRO NOMINAL 3/16", PASO 24 HILOS, LONGITUD 76,2MM, MATERIAL ACERO, NORMA DEL MATERIAL GRADO 5, NORMA CONSTRUCTIVA DIN 933, TRATAMIENTO SUPERFICIAL CINCADO</v>
      </c>
      <c r="G154" s="88">
        <f>VLOOKUP(B154,'Completar SOFSE'!$A$19:$F$501,6,0)</f>
        <v>0</v>
      </c>
      <c r="H154" s="88"/>
      <c r="I154" s="43"/>
      <c r="J154" s="87"/>
      <c r="K154" s="44">
        <f t="shared" si="13"/>
        <v>0</v>
      </c>
      <c r="L154" s="45">
        <f t="shared" si="14"/>
        <v>0</v>
      </c>
    </row>
    <row r="155" spans="2:12" ht="93" customHeight="1">
      <c r="B155" s="2">
        <f>+'Completar SOFSE'!A161</f>
        <v>141</v>
      </c>
      <c r="C155" s="3">
        <f>VLOOKUP(B155,'Completar SOFSE'!$A$19:$E$501,2,0)</f>
        <v>84</v>
      </c>
      <c r="D155" s="122" t="s">
        <v>415</v>
      </c>
      <c r="E155" s="3">
        <f>VLOOKUP(B155,'Completar SOFSE'!$A$19:$E$501,4,0)</f>
        <v>3000022447</v>
      </c>
      <c r="F155" s="5" t="str">
        <f>VLOOKUP(B155,'Completar SOFSE'!$A$19:$E$501,5,0)</f>
        <v>TORNILLO PARA AJUSTE, TIPO DE CABEZA HEXAGONAL, TIPO DE ROSCA WHITWORTH, DIAMETRO NOMINAL 1.3/8", PASO 8 HILOS, LONGITUD 196,9MM, MATERIAL ACERO, NORMA CONSTRUCTIVA DIN 931, TRATAMIENTO SUPERFICIAL CINCADO</v>
      </c>
      <c r="G155" s="88">
        <f>VLOOKUP(B155,'Completar SOFSE'!$A$19:$F$501,6,0)</f>
        <v>0</v>
      </c>
      <c r="H155" s="88"/>
      <c r="I155" s="43"/>
      <c r="J155" s="87"/>
      <c r="K155" s="44">
        <f t="shared" si="13"/>
        <v>0</v>
      </c>
      <c r="L155" s="45">
        <f t="shared" si="14"/>
        <v>0</v>
      </c>
    </row>
    <row r="156" spans="2:12" ht="93" customHeight="1">
      <c r="B156" s="2">
        <f>+'Completar SOFSE'!A162</f>
        <v>142</v>
      </c>
      <c r="C156" s="3">
        <f>VLOOKUP(B156,'Completar SOFSE'!$A$19:$E$501,2,0)</f>
        <v>4500</v>
      </c>
      <c r="D156" s="122" t="s">
        <v>415</v>
      </c>
      <c r="E156" s="3">
        <f>VLOOKUP(B156,'Completar SOFSE'!$A$19:$E$501,4,0)</f>
        <v>3000022450</v>
      </c>
      <c r="F156" s="5" t="str">
        <f>VLOOKUP(B156,'Completar SOFSE'!$A$19:$E$501,5,0)</f>
        <v>TORNILLO PARA AJUSTE, TIPO DE CABEZA HEXAGONAL, TIPO DE ROSCA WHITWORTH, DIAMETRO NOMINAL 5/8", PASO 11 HILOS, LONGITUD 19,05MM, MATERIAL ACERO, NORMA DEL MATERIAL GRADO 8.8, NORMA CONSTRUCTIVA DIN 933, TRATAMIENTO SUPERFICIAL CINCADO</v>
      </c>
      <c r="G156" s="88">
        <f>VLOOKUP(B156,'Completar SOFSE'!$A$19:$F$501,6,0)</f>
        <v>0</v>
      </c>
      <c r="H156" s="88"/>
      <c r="I156" s="43"/>
      <c r="J156" s="87"/>
      <c r="K156" s="44">
        <f t="shared" si="13"/>
        <v>0</v>
      </c>
      <c r="L156" s="45">
        <f t="shared" si="14"/>
        <v>0</v>
      </c>
    </row>
    <row r="157" spans="2:12" ht="93" customHeight="1">
      <c r="B157" s="2">
        <f>+'Completar SOFSE'!A163</f>
        <v>143</v>
      </c>
      <c r="C157" s="3">
        <f>VLOOKUP(B157,'Completar SOFSE'!$A$19:$E$501,2,0)</f>
        <v>1500</v>
      </c>
      <c r="D157" s="122" t="s">
        <v>415</v>
      </c>
      <c r="E157" s="3">
        <f>VLOOKUP(B157,'Completar SOFSE'!$A$19:$E$501,4,0)</f>
        <v>3000022459</v>
      </c>
      <c r="F157" s="5" t="str">
        <f>VLOOKUP(B157,'Completar SOFSE'!$A$19:$E$501,5,0)</f>
        <v>TORNILLO PARA AJUSTE, TIPO DE CABEZA HEXAGONAL, TIPO DE ROSCA WHITWORTH, DIAMETRO NOMINAL 7/8", PASO 9 HILOS, LONGITUD 25,4MM, MATERIAL ACERO, NORMA DEL MATERIAL GRADO 8.8, NORMA CONSTRUCTIVA DIN 933, TRATAMIENTO SUPERFICIAL CINCADO</v>
      </c>
      <c r="G157" s="88">
        <f>VLOOKUP(B157,'Completar SOFSE'!$A$19:$F$501,6,0)</f>
        <v>0</v>
      </c>
      <c r="H157" s="88"/>
      <c r="I157" s="43"/>
      <c r="J157" s="87"/>
      <c r="K157" s="44">
        <f t="shared" si="13"/>
        <v>0</v>
      </c>
      <c r="L157" s="45">
        <f t="shared" si="14"/>
        <v>0</v>
      </c>
    </row>
    <row r="158" spans="2:12" ht="93" customHeight="1">
      <c r="B158" s="2">
        <f>+'Completar SOFSE'!A164</f>
        <v>144</v>
      </c>
      <c r="C158" s="3">
        <f>VLOOKUP(B158,'Completar SOFSE'!$A$19:$E$501,2,0)</f>
        <v>300</v>
      </c>
      <c r="D158" s="122" t="s">
        <v>415</v>
      </c>
      <c r="E158" s="3">
        <f>VLOOKUP(B158,'Completar SOFSE'!$A$19:$E$501,4,0)</f>
        <v>3000022463</v>
      </c>
      <c r="F158" s="5" t="str">
        <f>VLOOKUP(B158,'Completar SOFSE'!$A$19:$E$501,5,0)</f>
        <v>TORNILLO PARA AJUSTE, TIPO DE CABEZA HEXAGONAL, TIPO DE ROSCA WHITWORTH, DIAMETRO NOMINAL 7/8", PASO 9 HILOS, LONGITUD 76,2MM, MATERIAL ACERO, NORMA DEL MATERIAL GRADO 8.8, NORMA CONSTRUCTIVA DIN 933, TRATAMIENTO SUPERFICIAL CINCADO, BULON CABEZA HEXAGONAL ROSCA W DE ACERO CINCADO 7/8" X 76,2 MM 9 HILOS GRADO 8.8 DIN 933</v>
      </c>
      <c r="G158" s="88">
        <f>VLOOKUP(B158,'Completar SOFSE'!$A$19:$F$501,6,0)</f>
        <v>0</v>
      </c>
      <c r="H158" s="88"/>
      <c r="I158" s="43"/>
      <c r="J158" s="87"/>
      <c r="K158" s="44">
        <f t="shared" si="13"/>
        <v>0</v>
      </c>
      <c r="L158" s="45">
        <f t="shared" si="14"/>
        <v>0</v>
      </c>
    </row>
    <row r="159" spans="2:12" ht="93" customHeight="1">
      <c r="B159" s="2">
        <f>+'Completar SOFSE'!A165</f>
        <v>145</v>
      </c>
      <c r="C159" s="3">
        <f>VLOOKUP(B159,'Completar SOFSE'!$A$19:$E$501,2,0)</f>
        <v>330</v>
      </c>
      <c r="D159" s="122" t="s">
        <v>415</v>
      </c>
      <c r="E159" s="3">
        <f>VLOOKUP(B159,'Completar SOFSE'!$A$19:$E$501,4,0)</f>
        <v>3000022499</v>
      </c>
      <c r="F159" s="5" t="str">
        <f>VLOOKUP(B159,'Completar SOFSE'!$A$19:$E$501,5,0)</f>
        <v>TORNILLO PARA AJUSTE, TIPO DE CABEZA HEXAGONAL, TIPO DE ROSCA WHITWORTH, DIAMETRO NOMINAL 3/8", PASO 16 HILOS, LONGITUD 127MM, MATERIAL ACERO, NORMA DEL MATERIAL GRADO 8.8, TRATAMIENTO SUPERFICIAL CADMIADO, BULON CABEZA HEXAGONAL ROSCA W DE ACERO CADMIADO 3/8" X 127 MM 16 HILOS</v>
      </c>
      <c r="G159" s="88">
        <f>VLOOKUP(B159,'Completar SOFSE'!$A$19:$F$501,6,0)</f>
        <v>0</v>
      </c>
      <c r="H159" s="88"/>
      <c r="I159" s="43"/>
      <c r="J159" s="87"/>
      <c r="K159" s="44">
        <f t="shared" si="13"/>
        <v>0</v>
      </c>
      <c r="L159" s="45">
        <f t="shared" si="14"/>
        <v>0</v>
      </c>
    </row>
    <row r="160" spans="2:12" ht="93" customHeight="1">
      <c r="B160" s="2">
        <f>+'Completar SOFSE'!A166</f>
        <v>146</v>
      </c>
      <c r="C160" s="3">
        <f>VLOOKUP(B160,'Completar SOFSE'!$A$19:$E$501,2,0)</f>
        <v>300</v>
      </c>
      <c r="D160" s="122" t="s">
        <v>415</v>
      </c>
      <c r="E160" s="3">
        <f>VLOOKUP(B160,'Completar SOFSE'!$A$19:$E$501,4,0)</f>
        <v>3000022574</v>
      </c>
      <c r="F160" s="5" t="str">
        <f>VLOOKUP(B160,'Completar SOFSE'!$A$19:$E$501,5,0)</f>
        <v>TORNILLO PARA AJUSTE, TIPO DE CABEZA HEXAGONAL, TIPO DE ROSCA WHITWORTH, DIAMETRO NOMINAL 7/8", LONGITUD 38,1MM, MATERIAL ACERO, NORMA DEL MATERIAL GRADO 8.8</v>
      </c>
      <c r="G160" s="88">
        <f>VLOOKUP(B160,'Completar SOFSE'!$A$19:$F$501,6,0)</f>
        <v>0</v>
      </c>
      <c r="H160" s="88"/>
      <c r="I160" s="43"/>
      <c r="J160" s="87"/>
      <c r="K160" s="44">
        <f t="shared" si="13"/>
        <v>0</v>
      </c>
      <c r="L160" s="45">
        <f t="shared" si="14"/>
        <v>0</v>
      </c>
    </row>
    <row r="161" spans="2:12" ht="93" customHeight="1">
      <c r="B161" s="2">
        <f>+'Completar SOFSE'!A167</f>
        <v>147</v>
      </c>
      <c r="C161" s="3">
        <f>VLOOKUP(B161,'Completar SOFSE'!$A$19:$E$501,2,0)</f>
        <v>869</v>
      </c>
      <c r="D161" s="122" t="s">
        <v>415</v>
      </c>
      <c r="E161" s="3">
        <f>VLOOKUP(B161,'Completar SOFSE'!$A$19:$E$501,4,0)</f>
        <v>3000022616</v>
      </c>
      <c r="F161" s="5" t="str">
        <f>VLOOKUP(B161,'Completar SOFSE'!$A$19:$E$501,5,0)</f>
        <v>TORNILLO PARA AJUSTE, TIPO DE CABEZA HEXAGONAL, TIPO DE ROSCA METRICA MA, DIAMETRO NOMINAL 8MM, PASO 1,25MM, LONGITUD 60MM, MATERIAL ACERO, NORMA DEL MATERIAL GRADO 8.8, NORMA CONSTRUCTIVA DIN 932, TRATAMIENTO SUPERFICIAL CINCADO, BULON CABEZA HEXAGONAL ROSCA MA DE ACERO CINCADO M8 X 60 MM PASO 1,25 MM GRADO 8,8 DIN 932</v>
      </c>
      <c r="G161" s="88">
        <f>VLOOKUP(B161,'Completar SOFSE'!$A$19:$F$501,6,0)</f>
        <v>0</v>
      </c>
      <c r="H161" s="88"/>
      <c r="I161" s="43"/>
      <c r="J161" s="87"/>
      <c r="K161" s="44">
        <f t="shared" si="13"/>
        <v>0</v>
      </c>
      <c r="L161" s="45">
        <f t="shared" si="14"/>
        <v>0</v>
      </c>
    </row>
    <row r="162" spans="2:12" ht="93" customHeight="1">
      <c r="B162" s="2">
        <f>+'Completar SOFSE'!A168</f>
        <v>148</v>
      </c>
      <c r="C162" s="3">
        <f>VLOOKUP(B162,'Completar SOFSE'!$A$19:$E$501,2,0)</f>
        <v>350</v>
      </c>
      <c r="D162" s="122" t="s">
        <v>415</v>
      </c>
      <c r="E162" s="3">
        <f>VLOOKUP(B162,'Completar SOFSE'!$A$19:$E$501,4,0)</f>
        <v>3000022619</v>
      </c>
      <c r="F162" s="5" t="str">
        <f>VLOOKUP(B162,'Completar SOFSE'!$A$19:$E$501,5,0)</f>
        <v>TORNILLO PARA AJUSTE, TIPO DE CABEZA HEXAGONAL, TIPO DE ROSCA METRICA MA, DIAMETRO NOMINAL 10MM, PASO 1,5MM, LONGITUD 80MM, MATERIAL ACERO, NORMA DEL MATERIAL GRADO 8.8, TRATAMIENTO SUPERFICIAL CINCADO, BULON CABEZA HEXAGONAL ROSCA MA DE ACERO CINCADO M10 X 80 MM PASO 1,5 MM GRADO 8.8</v>
      </c>
      <c r="G162" s="88">
        <f>VLOOKUP(B162,'Completar SOFSE'!$A$19:$F$501,6,0)</f>
        <v>0</v>
      </c>
      <c r="H162" s="88"/>
      <c r="I162" s="43"/>
      <c r="J162" s="87"/>
      <c r="K162" s="44">
        <f t="shared" si="13"/>
        <v>0</v>
      </c>
      <c r="L162" s="45">
        <f t="shared" si="14"/>
        <v>0</v>
      </c>
    </row>
    <row r="163" spans="2:12" ht="93" customHeight="1">
      <c r="B163" s="2">
        <f>+'Completar SOFSE'!A169</f>
        <v>149</v>
      </c>
      <c r="C163" s="3">
        <f>VLOOKUP(B163,'Completar SOFSE'!$A$19:$E$501,2,0)</f>
        <v>400</v>
      </c>
      <c r="D163" s="122" t="s">
        <v>415</v>
      </c>
      <c r="E163" s="3">
        <f>VLOOKUP(B163,'Completar SOFSE'!$A$19:$E$501,4,0)</f>
        <v>3000022620</v>
      </c>
      <c r="F163" s="5" t="str">
        <f>VLOOKUP(B163,'Completar SOFSE'!$A$19:$E$501,5,0)</f>
        <v>TORNILLO PARA AJUSTE, TIPO DE CABEZA HEXAGONAL, TIPO DE ROSCA METRICA MA, DIAMETRO NOMINAL 4MM, PASO 0,7MM, LONGITUD 14MM, MATERIAL ACERO, NORMA DEL MATERIAL GRADO 8.8, TRATAMIENTO SUPERFICIAL CINCADO, BULON CABEZA HEXAGONAL ROSCA MA DE ACERO CINCADO M4 X 14 MM PASO 0,7 MM</v>
      </c>
      <c r="G163" s="88">
        <f>VLOOKUP(B163,'Completar SOFSE'!$A$19:$F$501,6,0)</f>
        <v>0</v>
      </c>
      <c r="H163" s="88"/>
      <c r="I163" s="43"/>
      <c r="J163" s="87"/>
      <c r="K163" s="44">
        <f t="shared" si="13"/>
        <v>0</v>
      </c>
      <c r="L163" s="45">
        <f t="shared" si="14"/>
        <v>0</v>
      </c>
    </row>
    <row r="164" spans="2:12" ht="93" customHeight="1">
      <c r="B164" s="2">
        <f>+'Completar SOFSE'!A170</f>
        <v>150</v>
      </c>
      <c r="C164" s="3">
        <f>VLOOKUP(B164,'Completar SOFSE'!$A$19:$E$501,2,0)</f>
        <v>100</v>
      </c>
      <c r="D164" s="122" t="s">
        <v>415</v>
      </c>
      <c r="E164" s="3">
        <f>VLOOKUP(B164,'Completar SOFSE'!$A$19:$E$501,4,0)</f>
        <v>3000022624</v>
      </c>
      <c r="F164" s="5" t="str">
        <f>VLOOKUP(B164,'Completar SOFSE'!$A$19:$E$501,5,0)</f>
        <v>TORNILLO PARA AJUSTE, TIPO DE CABEZA HEXAGONAL, TIPO DE ROSCA WHITWORTH, DIAMETRO NOMINAL 3/4", PASO 10 HILOS, LONGITUD 63,5MM, MATERIAL ACERO, NORMA DEL MATERIAL GRADO 8.8, TRATAMIENTO SUPERFICIAL CADMIADO, BULON CABEZA HEXAGONAL ROSCA W DE ACERO CADMIADO 3/4" X 63.5 MM 10 HILOS GRADO 8.8</v>
      </c>
      <c r="G164" s="88">
        <f>VLOOKUP(B164,'Completar SOFSE'!$A$19:$F$501,6,0)</f>
        <v>0</v>
      </c>
      <c r="H164" s="88"/>
      <c r="I164" s="43"/>
      <c r="J164" s="87"/>
      <c r="K164" s="44">
        <f t="shared" si="13"/>
        <v>0</v>
      </c>
      <c r="L164" s="45">
        <f t="shared" si="14"/>
        <v>0</v>
      </c>
    </row>
    <row r="165" spans="2:12" ht="93" customHeight="1">
      <c r="B165" s="2">
        <f>+'Completar SOFSE'!A171</f>
        <v>151</v>
      </c>
      <c r="C165" s="3">
        <f>VLOOKUP(B165,'Completar SOFSE'!$A$19:$E$501,2,0)</f>
        <v>100</v>
      </c>
      <c r="D165" s="122" t="s">
        <v>415</v>
      </c>
      <c r="E165" s="3">
        <f>VLOOKUP(B165,'Completar SOFSE'!$A$19:$E$501,4,0)</f>
        <v>3000022636</v>
      </c>
      <c r="F165" s="5" t="str">
        <f>VLOOKUP(B165,'Completar SOFSE'!$A$19:$E$501,5,0)</f>
        <v>TORNILLO PARA AJUSTE, TIPO DE CABEZA HEXAGONAL, TIPO DE ROSCA METRICA MA, DIAMETRO NOMINAL 24MM, PASO 2MM, LONGITUD 180MM, MATERIAL ACERO, NORMA DEL MATERIAL GRADO 10.9, TRATAMIENTO SUPERFICIAL CINCADO AMARILLO</v>
      </c>
      <c r="G165" s="88">
        <f>VLOOKUP(B165,'Completar SOFSE'!$A$19:$F$501,6,0)</f>
        <v>0</v>
      </c>
      <c r="H165" s="88"/>
      <c r="I165" s="43"/>
      <c r="J165" s="87"/>
      <c r="K165" s="44">
        <f t="shared" si="13"/>
        <v>0</v>
      </c>
      <c r="L165" s="45">
        <f t="shared" si="14"/>
        <v>0</v>
      </c>
    </row>
    <row r="166" spans="2:12" ht="93" customHeight="1">
      <c r="B166" s="2">
        <f>+'Completar SOFSE'!A172</f>
        <v>152</v>
      </c>
      <c r="C166" s="3">
        <f>VLOOKUP(B166,'Completar SOFSE'!$A$19:$E$501,2,0)</f>
        <v>400</v>
      </c>
      <c r="D166" s="122" t="s">
        <v>415</v>
      </c>
      <c r="E166" s="3">
        <f>VLOOKUP(B166,'Completar SOFSE'!$A$19:$E$501,4,0)</f>
        <v>3000022638</v>
      </c>
      <c r="F166" s="5" t="str">
        <f>VLOOKUP(B166,'Completar SOFSE'!$A$19:$E$501,5,0)</f>
        <v>TORNILLO PARA AJUSTE, TIPO DE CABEZA HEXAGONAL, TIPO DE ROSCA METRICA MA, DIAMETRO NOMINAL 30MM, PASO 3,5 HILOS, LONGITUD 80MM, MATERIAL ACERO, NORMA DEL MATERIAL GRADO 10.9 MARCAS/FABRICANTES: GB/T5783-2000</v>
      </c>
      <c r="G166" s="88">
        <f>VLOOKUP(B166,'Completar SOFSE'!$A$19:$F$501,6,0)</f>
        <v>0</v>
      </c>
      <c r="H166" s="88"/>
      <c r="I166" s="43"/>
      <c r="J166" s="87"/>
      <c r="K166" s="44">
        <f t="shared" si="13"/>
        <v>0</v>
      </c>
      <c r="L166" s="45">
        <f t="shared" si="14"/>
        <v>0</v>
      </c>
    </row>
    <row r="167" spans="2:12" ht="93" customHeight="1">
      <c r="B167" s="2">
        <f>+'Completar SOFSE'!A173</f>
        <v>153</v>
      </c>
      <c r="C167" s="3">
        <f>VLOOKUP(B167,'Completar SOFSE'!$A$19:$E$501,2,0)</f>
        <v>300</v>
      </c>
      <c r="D167" s="122" t="s">
        <v>415</v>
      </c>
      <c r="E167" s="3">
        <f>VLOOKUP(B167,'Completar SOFSE'!$A$19:$E$501,4,0)</f>
        <v>3000022644</v>
      </c>
      <c r="F167" s="5" t="str">
        <f>VLOOKUP(B167,'Completar SOFSE'!$A$19:$E$501,5,0)</f>
        <v>TORNILLO PARA AJUSTE, TIPO DE CABEZA HEXAGONAL, TIPO DE ROSCA WHITWORTH, DIAMETRO NOMINAL 5/8", PASO 11 HILOS, LONGITUD 228,6MM, MATERIAL ACERO, NORMA DEL MATERIAL GRADO 8.8, TRATAMIENTO SUPERFICIAL CINCADO, BULON CABEZA HEXAGONAL ROSCA W DE ACERO 5/8" X 228,6 MM 11 HILOS GRADO 8.8</v>
      </c>
      <c r="G167" s="88">
        <f>VLOOKUP(B167,'Completar SOFSE'!$A$19:$F$501,6,0)</f>
        <v>0</v>
      </c>
      <c r="H167" s="88"/>
      <c r="I167" s="43"/>
      <c r="J167" s="87"/>
      <c r="K167" s="44">
        <f t="shared" si="13"/>
        <v>0</v>
      </c>
      <c r="L167" s="45">
        <f t="shared" si="14"/>
        <v>0</v>
      </c>
    </row>
    <row r="168" spans="2:12" ht="93" customHeight="1">
      <c r="B168" s="2">
        <f>+'Completar SOFSE'!A174</f>
        <v>154</v>
      </c>
      <c r="C168" s="3">
        <f>VLOOKUP(B168,'Completar SOFSE'!$A$19:$E$501,2,0)</f>
        <v>250</v>
      </c>
      <c r="D168" s="122" t="s">
        <v>415</v>
      </c>
      <c r="E168" s="3">
        <f>VLOOKUP(B168,'Completar SOFSE'!$A$19:$E$501,4,0)</f>
        <v>3000022674</v>
      </c>
      <c r="F168" s="5" t="str">
        <f>VLOOKUP(B168,'Completar SOFSE'!$A$19:$E$501,5,0)</f>
        <v>TORNILLO PARA AJUSTE, TIPO DE CABEZA FRESADA ALLEN, TIPO DE ROSCA WHITWORTH, DIAMETRO NOMINAL 3/8", PASO 16 HILOS, LONGITUD 25,4MM, MATERIAL ACERO</v>
      </c>
      <c r="G168" s="88">
        <f>VLOOKUP(B168,'Completar SOFSE'!$A$19:$F$501,6,0)</f>
        <v>0</v>
      </c>
      <c r="H168" s="88"/>
      <c r="I168" s="43"/>
      <c r="J168" s="87"/>
      <c r="K168" s="44">
        <f t="shared" si="13"/>
        <v>0</v>
      </c>
      <c r="L168" s="45">
        <f t="shared" si="14"/>
        <v>0</v>
      </c>
    </row>
    <row r="169" spans="2:12" ht="93" customHeight="1">
      <c r="B169" s="2">
        <f>+'Completar SOFSE'!A175</f>
        <v>155</v>
      </c>
      <c r="C169" s="3">
        <f>VLOOKUP(B169,'Completar SOFSE'!$A$19:$E$501,2,0)</f>
        <v>320</v>
      </c>
      <c r="D169" s="122" t="s">
        <v>415</v>
      </c>
      <c r="E169" s="3">
        <f>VLOOKUP(B169,'Completar SOFSE'!$A$19:$E$501,4,0)</f>
        <v>3000022679</v>
      </c>
      <c r="F169" s="5" t="str">
        <f>VLOOKUP(B169,'Completar SOFSE'!$A$19:$E$501,5,0)</f>
        <v>TORNILLO PARA AJUSTE, TIPO DE CABEZA REDONDA ALLEN, TIPO DE ROSCA METRICA MA, DIAMETRO NOMINAL 6MM, PASO 1MM, LONGITUD 25MM, MATERIAL ACERO INOXIDABLE, NORMA CONSTRUCTIVA ISO 4062</v>
      </c>
      <c r="G169" s="88">
        <f>VLOOKUP(B169,'Completar SOFSE'!$A$19:$F$501,6,0)</f>
        <v>0</v>
      </c>
      <c r="H169" s="88"/>
      <c r="I169" s="43"/>
      <c r="J169" s="87"/>
      <c r="K169" s="44">
        <f t="shared" ref="K169:K181" si="15">+(C169*I169)*J169</f>
        <v>0</v>
      </c>
      <c r="L169" s="45">
        <f t="shared" ref="L169:L181" si="16">+C169*I169</f>
        <v>0</v>
      </c>
    </row>
    <row r="170" spans="2:12" ht="93" customHeight="1">
      <c r="B170" s="2">
        <f>+'Completar SOFSE'!A176</f>
        <v>156</v>
      </c>
      <c r="C170" s="3">
        <f>VLOOKUP(B170,'Completar SOFSE'!$A$19:$E$501,2,0)</f>
        <v>1760</v>
      </c>
      <c r="D170" s="122" t="s">
        <v>415</v>
      </c>
      <c r="E170" s="3">
        <f>VLOOKUP(B170,'Completar SOFSE'!$A$19:$E$501,4,0)</f>
        <v>3000022686</v>
      </c>
      <c r="F170" s="5" t="str">
        <f>VLOOKUP(B170,'Completar SOFSE'!$A$19:$E$501,5,0)</f>
        <v>TORNILLO PARA AJUSTE, TIPO DE CABEZA TANQUE PHILLIPS, TIPO DE ROSCA METRICA, DIAMETRO NOMINAL 4MM, PASO 0,7MM, LONGITUD 20MM, MATERIAL ACERO INOXIDABLE, NORMA DEL MATERIAL A2-70, TRATAMIENTO SUPERFICIAL SIN TRATAMIENTO</v>
      </c>
      <c r="G170" s="88">
        <f>VLOOKUP(B170,'Completar SOFSE'!$A$19:$F$501,6,0)</f>
        <v>0</v>
      </c>
      <c r="H170" s="88"/>
      <c r="I170" s="43"/>
      <c r="J170" s="87"/>
      <c r="K170" s="44">
        <f t="shared" si="15"/>
        <v>0</v>
      </c>
      <c r="L170" s="45">
        <f t="shared" si="16"/>
        <v>0</v>
      </c>
    </row>
    <row r="171" spans="2:12" ht="93" customHeight="1">
      <c r="B171" s="2">
        <f>+'Completar SOFSE'!A177</f>
        <v>157</v>
      </c>
      <c r="C171" s="3">
        <f>VLOOKUP(B171,'Completar SOFSE'!$A$19:$E$501,2,0)</f>
        <v>1350</v>
      </c>
      <c r="D171" s="122" t="s">
        <v>415</v>
      </c>
      <c r="E171" s="3">
        <f>VLOOKUP(B171,'Completar SOFSE'!$A$19:$E$501,4,0)</f>
        <v>3000022696</v>
      </c>
      <c r="F171" s="5" t="str">
        <f>VLOOKUP(B171,'Completar SOFSE'!$A$19:$E$501,5,0)</f>
        <v>TORNILLO PARA AJUSTE, TIPO DE CABEZA TANQUE PHILLIPS, TIPO DE ROSCA METRICA, DIAMETRO NOMINAL 5MM, PASO 0,8MM, LONGITUD 35MM, MATERIAL ACERO INOXIDABLE, NORMA DEL MATERIAL A2-70, TRATAMIENTO SUPERFICIAL SIN TRATAMIENTO</v>
      </c>
      <c r="G171" s="88">
        <f>VLOOKUP(B171,'Completar SOFSE'!$A$19:$F$501,6,0)</f>
        <v>0</v>
      </c>
      <c r="H171" s="88"/>
      <c r="I171" s="43"/>
      <c r="J171" s="87"/>
      <c r="K171" s="44">
        <f t="shared" si="15"/>
        <v>0</v>
      </c>
      <c r="L171" s="45">
        <f t="shared" si="16"/>
        <v>0</v>
      </c>
    </row>
    <row r="172" spans="2:12" ht="93" customHeight="1">
      <c r="B172" s="2">
        <f>+'Completar SOFSE'!A178</f>
        <v>158</v>
      </c>
      <c r="C172" s="3">
        <f>VLOOKUP(B172,'Completar SOFSE'!$A$19:$E$501,2,0)</f>
        <v>1050</v>
      </c>
      <c r="D172" s="122" t="s">
        <v>415</v>
      </c>
      <c r="E172" s="3">
        <f>VLOOKUP(B172,'Completar SOFSE'!$A$19:$E$501,4,0)</f>
        <v>3000022697</v>
      </c>
      <c r="F172" s="5" t="str">
        <f>VLOOKUP(B172,'Completar SOFSE'!$A$19:$E$501,5,0)</f>
        <v>TORNILLO PARA AJUSTE ; TIPO DE CABEZA FRESADA PHILLIPS; TIPO DE ROSCA METRICA; DIAMETRO NOMINAL 5MM; PASO 0,8MM; LONGITUD 35MM; MATERIAL ACERO INOXIDABLE; NORMA DEL MATERIAL AISI 304; NORMA CONSTRUCTIVA DIN 965; TRATAMIENTO SUPERFICIAL GRADO 8.8; LONGITUD ROSCADA COMPLETA</v>
      </c>
      <c r="G172" s="88">
        <f>VLOOKUP(B172,'Completar SOFSE'!$A$19:$F$501,6,0)</f>
        <v>0</v>
      </c>
      <c r="H172" s="88"/>
      <c r="I172" s="43"/>
      <c r="J172" s="87"/>
      <c r="K172" s="44">
        <f t="shared" si="15"/>
        <v>0</v>
      </c>
      <c r="L172" s="45">
        <f t="shared" si="16"/>
        <v>0</v>
      </c>
    </row>
    <row r="173" spans="2:12" ht="93" customHeight="1">
      <c r="B173" s="2">
        <f>+'Completar SOFSE'!A179</f>
        <v>159</v>
      </c>
      <c r="C173" s="3">
        <f>VLOOKUP(B173,'Completar SOFSE'!$A$19:$E$501,2,0)</f>
        <v>5815</v>
      </c>
      <c r="D173" s="122" t="s">
        <v>415</v>
      </c>
      <c r="E173" s="3">
        <f>VLOOKUP(B173,'Completar SOFSE'!$A$19:$E$501,4,0)</f>
        <v>3000022725</v>
      </c>
      <c r="F173" s="5" t="str">
        <f>VLOOKUP(B173,'Completar SOFSE'!$A$19:$E$501,5,0)</f>
        <v>TORNILLO PARA AJUSTE, TIPO DE CABEZA FRESADA PHILLIPS, TIPO DE ROSCA METRICA MA, DIAMETRO NOMINAL 8MM, PASO 1,25MM, LONGITUD 16MM, MATERIAL ACERO INOXIDABLE, NORMA DEL MATERIAL A2-70, TORNILLO CABEZA FRESADA PHILLIPS ROSCA MA DE ACERO INOXIDABLE M8 X 16 MM PASO 1,25 MM</v>
      </c>
      <c r="G173" s="88">
        <f>VLOOKUP(B173,'Completar SOFSE'!$A$19:$F$501,6,0)</f>
        <v>0</v>
      </c>
      <c r="H173" s="88"/>
      <c r="I173" s="43"/>
      <c r="J173" s="87"/>
      <c r="K173" s="44">
        <f t="shared" si="15"/>
        <v>0</v>
      </c>
      <c r="L173" s="45">
        <f t="shared" si="16"/>
        <v>0</v>
      </c>
    </row>
    <row r="174" spans="2:12" ht="93" customHeight="1">
      <c r="B174" s="2">
        <f>+'Completar SOFSE'!A180</f>
        <v>160</v>
      </c>
      <c r="C174" s="3">
        <f>VLOOKUP(B174,'Completar SOFSE'!$A$19:$E$501,2,0)</f>
        <v>1250</v>
      </c>
      <c r="D174" s="122" t="s">
        <v>415</v>
      </c>
      <c r="E174" s="3">
        <f>VLOOKUP(B174,'Completar SOFSE'!$A$19:$E$501,4,0)</f>
        <v>3000022741</v>
      </c>
      <c r="F174" s="5" t="str">
        <f>VLOOKUP(B174,'Completar SOFSE'!$A$19:$E$501,5,0)</f>
        <v>TORNILLO PARA AJUSTE, TIPO DE CABEZA TANQUE PHILLIPS, TIPO DE ROSCA METRICA, DIAMETRO NOMINAL 4MM, PASO 0,7MM, LONGITUD 10MM, MATERIAL ACERO INOXIDABLE, NORMA DEL MATERIAL A2-70, TRATAMIENTO SUPERFICIAL SIN TRATAMIENTO</v>
      </c>
      <c r="G174" s="88">
        <f>VLOOKUP(B174,'Completar SOFSE'!$A$19:$F$501,6,0)</f>
        <v>0</v>
      </c>
      <c r="H174" s="88"/>
      <c r="I174" s="43"/>
      <c r="J174" s="87"/>
      <c r="K174" s="44">
        <f t="shared" si="15"/>
        <v>0</v>
      </c>
      <c r="L174" s="45">
        <f t="shared" si="16"/>
        <v>0</v>
      </c>
    </row>
    <row r="175" spans="2:12" ht="93" customHeight="1">
      <c r="B175" s="2">
        <f>+'Completar SOFSE'!A181</f>
        <v>161</v>
      </c>
      <c r="C175" s="3">
        <f>VLOOKUP(B175,'Completar SOFSE'!$A$19:$E$501,2,0)</f>
        <v>210</v>
      </c>
      <c r="D175" s="122" t="s">
        <v>415</v>
      </c>
      <c r="E175" s="3">
        <f>VLOOKUP(B175,'Completar SOFSE'!$A$19:$E$501,4,0)</f>
        <v>3000022744</v>
      </c>
      <c r="F175" s="5" t="str">
        <f>VLOOKUP(B175,'Completar SOFSE'!$A$19:$E$501,5,0)</f>
        <v>TORNILLO PARA AJUSTE, TIPO DE CABEZA HEXAGONAL RANURADA, TIPO DE ROSCA METRICA, DIAMETRO NOMINAL 8MM, PASO 1,25MM, LONGITUD 100MM, MATERIAL ACERO INOXIDABLE, LONGITUD ROSCADA 25MM</v>
      </c>
      <c r="G175" s="88">
        <f>VLOOKUP(B175,'Completar SOFSE'!$A$19:$F$501,6,0)</f>
        <v>0</v>
      </c>
      <c r="H175" s="88"/>
      <c r="I175" s="43"/>
      <c r="J175" s="87"/>
      <c r="K175" s="44">
        <f t="shared" si="15"/>
        <v>0</v>
      </c>
      <c r="L175" s="45">
        <f t="shared" si="16"/>
        <v>0</v>
      </c>
    </row>
    <row r="176" spans="2:12" ht="93" customHeight="1">
      <c r="B176" s="2">
        <f>+'Completar SOFSE'!A182</f>
        <v>162</v>
      </c>
      <c r="C176" s="3">
        <f>VLOOKUP(B176,'Completar SOFSE'!$A$19:$E$501,2,0)</f>
        <v>110</v>
      </c>
      <c r="D176" s="122" t="s">
        <v>415</v>
      </c>
      <c r="E176" s="3">
        <f>VLOOKUP(B176,'Completar SOFSE'!$A$19:$E$501,4,0)</f>
        <v>3000022745</v>
      </c>
      <c r="F176" s="5" t="str">
        <f>VLOOKUP(B176,'Completar SOFSE'!$A$19:$E$501,5,0)</f>
        <v>TORNILLO PARA AJUSTE, TIPO DE CABEZA HEXAGONAL RANURADA, TIPO DE ROSCA METRICA, DIAMETRO NOMINAL 8MM, PASO 1,25MM, LONGITUD 90MM, MATERIAL ACERO INOXIDABLE, LONGITUD ROSCADA 25MM</v>
      </c>
      <c r="G176" s="88">
        <f>VLOOKUP(B176,'Completar SOFSE'!$A$19:$F$501,6,0)</f>
        <v>0</v>
      </c>
      <c r="H176" s="88"/>
      <c r="I176" s="43"/>
      <c r="J176" s="87"/>
      <c r="K176" s="44">
        <f t="shared" si="15"/>
        <v>0</v>
      </c>
      <c r="L176" s="45">
        <f t="shared" si="16"/>
        <v>0</v>
      </c>
    </row>
    <row r="177" spans="2:12" ht="93" customHeight="1">
      <c r="B177" s="2">
        <f>+'Completar SOFSE'!A183</f>
        <v>163</v>
      </c>
      <c r="C177" s="3">
        <f>VLOOKUP(B177,'Completar SOFSE'!$A$19:$E$501,2,0)</f>
        <v>110</v>
      </c>
      <c r="D177" s="122" t="s">
        <v>415</v>
      </c>
      <c r="E177" s="3">
        <f>VLOOKUP(B177,'Completar SOFSE'!$A$19:$E$501,4,0)</f>
        <v>3000022746</v>
      </c>
      <c r="F177" s="5" t="str">
        <f>VLOOKUP(B177,'Completar SOFSE'!$A$19:$E$501,5,0)</f>
        <v>TORNILLO PARA AJUSTE, TIPO DE CABEZA HEXAGONAL RANURADA, TIPO DE ROSCA METRICA, DIAMETRO NOMINAL 8MM, PASO 1,25MM, LONGITUD 80MM, MATERIAL ACERO INOXIDABLE, NORMA DEL MATERIAL A2-70, LONGITUD ROSCADA 25MM, TORNILLO CABEZA HEXAGONAL RANURADA DE ACERO INOXIDABLE M8 X 80 MM PASO 1,25 MM ROSCADO 25 MM</v>
      </c>
      <c r="G177" s="88">
        <f>VLOOKUP(B177,'Completar SOFSE'!$A$19:$F$501,6,0)</f>
        <v>0</v>
      </c>
      <c r="H177" s="88"/>
      <c r="I177" s="43"/>
      <c r="J177" s="87"/>
      <c r="K177" s="44">
        <f t="shared" si="15"/>
        <v>0</v>
      </c>
      <c r="L177" s="45">
        <f t="shared" si="16"/>
        <v>0</v>
      </c>
    </row>
    <row r="178" spans="2:12" ht="93" customHeight="1">
      <c r="B178" s="2">
        <f>+'Completar SOFSE'!A184</f>
        <v>164</v>
      </c>
      <c r="C178" s="3">
        <f>VLOOKUP(B178,'Completar SOFSE'!$A$19:$E$501,2,0)</f>
        <v>120</v>
      </c>
      <c r="D178" s="122" t="s">
        <v>415</v>
      </c>
      <c r="E178" s="3">
        <f>VLOOKUP(B178,'Completar SOFSE'!$A$19:$E$501,4,0)</f>
        <v>3000022747</v>
      </c>
      <c r="F178" s="5" t="str">
        <f>VLOOKUP(B178,'Completar SOFSE'!$A$19:$E$501,5,0)</f>
        <v>TORNILLO PARA AJUSTE, TIPO DE CABEZA HEXAGONAL RANURADA, TIPO DE ROSCA METRICA, DIAMETRO NOMINAL 8MM, PASO 1,25MM, LONGITUD 65MM, MATERIAL ACERO INOXIDABLE, NORMA DEL MATERIAL A2-70, LONGITUD ROSCADA 25MM, TORNILLO CABEZA HEXAGONAL RANURADA DE ACERO INOXIDABLE M8 X 65 MM PASO 1,25 MM ROSCADO 25 MM</v>
      </c>
      <c r="G178" s="88">
        <f>VLOOKUP(B178,'Completar SOFSE'!$A$19:$F$501,6,0)</f>
        <v>0</v>
      </c>
      <c r="H178" s="88"/>
      <c r="I178" s="43"/>
      <c r="J178" s="87"/>
      <c r="K178" s="44">
        <f t="shared" si="15"/>
        <v>0</v>
      </c>
      <c r="L178" s="45">
        <f t="shared" si="16"/>
        <v>0</v>
      </c>
    </row>
    <row r="179" spans="2:12" ht="93" customHeight="1">
      <c r="B179" s="2">
        <f>+'Completar SOFSE'!A185</f>
        <v>165</v>
      </c>
      <c r="C179" s="3">
        <f>VLOOKUP(B179,'Completar SOFSE'!$A$19:$E$501,2,0)</f>
        <v>110</v>
      </c>
      <c r="D179" s="122" t="s">
        <v>415</v>
      </c>
      <c r="E179" s="3">
        <f>VLOOKUP(B179,'Completar SOFSE'!$A$19:$E$501,4,0)</f>
        <v>3000022748</v>
      </c>
      <c r="F179" s="5" t="str">
        <f>VLOOKUP(B179,'Completar SOFSE'!$A$19:$E$501,5,0)</f>
        <v>TORNILLO PARA AJUSTE, TIPO DE CABEZA HEXAGONAL RANURADA, TIPO DE ROSCA METRICA, DIAMETRO NOMINAL 8MM, PASO 1,25MM, LONGITUD 45MM, MATERIAL ACERO INOXIDABLE, LONGITUD ROSCADA 25MM</v>
      </c>
      <c r="G179" s="88">
        <f>VLOOKUP(B179,'Completar SOFSE'!$A$19:$F$501,6,0)</f>
        <v>0</v>
      </c>
      <c r="H179" s="88"/>
      <c r="I179" s="43"/>
      <c r="J179" s="87"/>
      <c r="K179" s="44">
        <f t="shared" si="15"/>
        <v>0</v>
      </c>
      <c r="L179" s="45">
        <f t="shared" si="16"/>
        <v>0</v>
      </c>
    </row>
    <row r="180" spans="2:12" ht="93" customHeight="1">
      <c r="B180" s="2">
        <f>+'Completar SOFSE'!A186</f>
        <v>166</v>
      </c>
      <c r="C180" s="3">
        <f>VLOOKUP(B180,'Completar SOFSE'!$A$19:$E$501,2,0)</f>
        <v>100</v>
      </c>
      <c r="D180" s="122" t="s">
        <v>415</v>
      </c>
      <c r="E180" s="3">
        <f>VLOOKUP(B180,'Completar SOFSE'!$A$19:$E$501,4,0)</f>
        <v>3000022750</v>
      </c>
      <c r="F180" s="5" t="str">
        <f>VLOOKUP(B180,'Completar SOFSE'!$A$19:$E$501,5,0)</f>
        <v>TORNILLO PARA AJUSTE, TIPO DE CABEZA HEXAGONAL RANURADA, TIPO DE ROSCA METRICA, DIAMETRO NOMINAL 8MM, PASO 1,25MM, LONGITUD 35MM, MATERIAL ACERO INOXIDABLE, NORMA DEL MATERIAL A2-70, LONGITUD ROSCADA 35MM, TORNILLO CABEZA HEXAGONAL RANURADA DE ACERO INOXIDABLE M8 X 35 MM PASO 1,25 MM ROSCADO 25 MM</v>
      </c>
      <c r="G180" s="88">
        <f>VLOOKUP(B180,'Completar SOFSE'!$A$19:$F$501,6,0)</f>
        <v>0</v>
      </c>
      <c r="H180" s="88"/>
      <c r="I180" s="43"/>
      <c r="J180" s="87"/>
      <c r="K180" s="44">
        <f t="shared" si="15"/>
        <v>0</v>
      </c>
      <c r="L180" s="45">
        <f t="shared" si="16"/>
        <v>0</v>
      </c>
    </row>
    <row r="181" spans="2:12" ht="93" customHeight="1">
      <c r="B181" s="2">
        <f>+'Completar SOFSE'!A187</f>
        <v>167</v>
      </c>
      <c r="C181" s="3">
        <f>VLOOKUP(B181,'Completar SOFSE'!$A$19:$E$501,2,0)</f>
        <v>60</v>
      </c>
      <c r="D181" s="122" t="s">
        <v>415</v>
      </c>
      <c r="E181" s="3">
        <f>VLOOKUP(B181,'Completar SOFSE'!$A$19:$E$501,4,0)</f>
        <v>3000022752</v>
      </c>
      <c r="F181" s="5" t="str">
        <f>VLOOKUP(B181,'Completar SOFSE'!$A$19:$E$501,5,0)</f>
        <v>TORNILLO PARA AJUSTE, TIPO DE CABEZA HEXAGONAL RANURADA, TIPO DE ROSCA METRICA, DIAMETRO NOMINAL 6MM, PASO 1MM, LONGITUD 40MM, MATERIAL ACERO INOXIDABLE, LONGITUD ROSCADA 22MM</v>
      </c>
      <c r="G181" s="88">
        <f>VLOOKUP(B181,'Completar SOFSE'!$A$19:$F$501,6,0)</f>
        <v>0</v>
      </c>
      <c r="H181" s="88"/>
      <c r="I181" s="43"/>
      <c r="J181" s="87"/>
      <c r="K181" s="44">
        <f t="shared" si="15"/>
        <v>0</v>
      </c>
      <c r="L181" s="45">
        <f t="shared" si="16"/>
        <v>0</v>
      </c>
    </row>
    <row r="182" spans="2:12" ht="93" customHeight="1">
      <c r="B182" s="2">
        <f>+'Completar SOFSE'!A188</f>
        <v>168</v>
      </c>
      <c r="C182" s="3">
        <f>VLOOKUP(B182,'Completar SOFSE'!$A$19:$E$501,2,0)</f>
        <v>360</v>
      </c>
      <c r="D182" s="122" t="s">
        <v>415</v>
      </c>
      <c r="E182" s="3">
        <f>VLOOKUP(B182,'Completar SOFSE'!$A$19:$E$501,4,0)</f>
        <v>3000022757</v>
      </c>
      <c r="F182" s="5" t="str">
        <f>VLOOKUP(B182,'Completar SOFSE'!$A$19:$E$501,5,0)</f>
        <v>TORNILLO PARA AJUSTE, TIPO DE CABEZA HEXAGONAL, TIPO DE ROSCA METRICA MA, DIAMETRO NOMINAL 12MM, PASO 1,75MM, LONGITUD 35MM, MATERIAL ACERO INOXIDABLE, NORMA DEL MATERIAL A2-70, BULON CABEZA HEXAGONAL ROSCA MA DE ACERO INOXIDABLE M12 X 35 MM PASO 1.75 MM</v>
      </c>
      <c r="G182" s="88">
        <f>VLOOKUP(B182,'Completar SOFSE'!$A$19:$F$501,6,0)</f>
        <v>0</v>
      </c>
      <c r="H182" s="113"/>
      <c r="I182" s="43"/>
      <c r="J182" s="49"/>
      <c r="K182" s="44">
        <f>+(C182*I182)*J182</f>
        <v>0</v>
      </c>
      <c r="L182" s="45">
        <f>+C182*I182</f>
        <v>0</v>
      </c>
    </row>
    <row r="183" spans="2:12" ht="93" customHeight="1">
      <c r="B183" s="2">
        <f>+B182+1</f>
        <v>169</v>
      </c>
      <c r="C183" s="3">
        <f>VLOOKUP(B183,'Completar SOFSE'!$A$19:$E$501,2,0)</f>
        <v>4000</v>
      </c>
      <c r="D183" s="122" t="s">
        <v>415</v>
      </c>
      <c r="E183" s="3">
        <f>VLOOKUP(B183,'Completar SOFSE'!$A$19:$E$501,4,0)</f>
        <v>3000022758</v>
      </c>
      <c r="F183" s="5" t="str">
        <f>VLOOKUP(B183,'Completar SOFSE'!$A$19:$E$501,5,0)</f>
        <v>TORNILLO PARA AJUSTE, TIPO DE CABEZA HEXAGONAL, TIPO DE ROSCA METRICA MA, DIAMETRO NOMINAL 8MM, PASO 1,25MM, LONGITUD 16MM, MATERIAL ACERO, NORMA DEL MATERIAL GRADO 8.8, TRATAMIENTO SUPERFICIAL CINCADO, BULON CABEZA HEXAGONAL ROSCA MA DE ACERO M8 X 16 MM PASO 1,25 MM GRADO 8.8 GB/T5783-2000 MARCAS/FABRICANTES: GB/T5783-2000</v>
      </c>
      <c r="G183" s="88">
        <f>VLOOKUP(B183,'Completar SOFSE'!$A$19:$F$501,6,0)</f>
        <v>0</v>
      </c>
      <c r="H183" s="113"/>
      <c r="I183" s="43"/>
      <c r="J183" s="49"/>
      <c r="K183" s="44">
        <f t="shared" ref="K183:K246" si="17">+(C183*I183)*J183</f>
        <v>0</v>
      </c>
      <c r="L183" s="45">
        <f t="shared" ref="L183:L246" si="18">+C183*I183</f>
        <v>0</v>
      </c>
    </row>
    <row r="184" spans="2:12" ht="93" customHeight="1">
      <c r="B184" s="2">
        <f t="shared" ref="B184:B188" si="19">+B183+1</f>
        <v>170</v>
      </c>
      <c r="C184" s="3">
        <f>VLOOKUP(B184,'Completar SOFSE'!$A$19:$E$501,2,0)</f>
        <v>100</v>
      </c>
      <c r="D184" s="122" t="s">
        <v>415</v>
      </c>
      <c r="E184" s="3">
        <f>VLOOKUP(B184,'Completar SOFSE'!$A$19:$E$501,4,0)</f>
        <v>3000022763</v>
      </c>
      <c r="F184" s="5" t="str">
        <f>VLOOKUP(B184,'Completar SOFSE'!$A$19:$E$501,5,0)</f>
        <v>TORNILLO PARA AJUSTE, TIPO DE CABEZA HEXAGONAL, TIPO DE ROSCA METRICA MB, DIAMETRO NOMINAL 10MM, PASO 1MM, LONGITUD 30MM, MATERIAL ACERO, NORMA DEL MATERIAL GRADO 8.8 MARCAS/FABRICANTES: GB/T5783-2000</v>
      </c>
      <c r="G184" s="88">
        <f>VLOOKUP(B184,'Completar SOFSE'!$A$19:$F$501,6,0)</f>
        <v>0</v>
      </c>
      <c r="H184" s="113"/>
      <c r="I184" s="43"/>
      <c r="J184" s="49"/>
      <c r="K184" s="44">
        <f t="shared" si="17"/>
        <v>0</v>
      </c>
      <c r="L184" s="45">
        <f t="shared" si="18"/>
        <v>0</v>
      </c>
    </row>
    <row r="185" spans="2:12" ht="93" customHeight="1">
      <c r="B185" s="2">
        <f t="shared" si="19"/>
        <v>171</v>
      </c>
      <c r="C185" s="3">
        <f>VLOOKUP(B185,'Completar SOFSE'!$A$19:$E$501,2,0)</f>
        <v>100</v>
      </c>
      <c r="D185" s="122" t="s">
        <v>415</v>
      </c>
      <c r="E185" s="3">
        <f>VLOOKUP(B185,'Completar SOFSE'!$A$19:$E$501,4,0)</f>
        <v>3000022766</v>
      </c>
      <c r="F185" s="5" t="str">
        <f>VLOOKUP(B185,'Completar SOFSE'!$A$19:$E$501,5,0)</f>
        <v>TORNILLO PARA AJUSTE, TIPO DE CABEZA AVELLANADA PLANA RANURADA, TIPO DE ROSCA METRICA, DIAMETRO NOMINAL 6MM, PASO 1MM, LONGITUD 12MM, NORMA DEL MATERIAL GRADO 8.8, GB/T68-2000</v>
      </c>
      <c r="G185" s="88">
        <f>VLOOKUP(B185,'Completar SOFSE'!$A$19:$F$501,6,0)</f>
        <v>0</v>
      </c>
      <c r="H185" s="88"/>
      <c r="I185" s="43"/>
      <c r="J185" s="49"/>
      <c r="K185" s="44">
        <f t="shared" si="17"/>
        <v>0</v>
      </c>
      <c r="L185" s="45">
        <f t="shared" si="18"/>
        <v>0</v>
      </c>
    </row>
    <row r="186" spans="2:12" ht="93" customHeight="1">
      <c r="B186" s="2">
        <f t="shared" si="19"/>
        <v>172</v>
      </c>
      <c r="C186" s="3">
        <f>VLOOKUP(B186,'Completar SOFSE'!$A$19:$E$501,2,0)</f>
        <v>60</v>
      </c>
      <c r="D186" s="122" t="s">
        <v>415</v>
      </c>
      <c r="E186" s="3">
        <f>VLOOKUP(B186,'Completar SOFSE'!$A$19:$E$501,4,0)</f>
        <v>3000022768</v>
      </c>
      <c r="F186" s="5" t="str">
        <f>VLOOKUP(B186,'Completar SOFSE'!$A$19:$E$501,5,0)</f>
        <v>TORNILLO PARA AJUSTE, TIPO DE CABEZA HEXAGONAL, TIPO DE ROSCA METRICA MA, DIAMETRO NOMINAL 12MM, PASO 1,75MM, LONGITUD 16MM, MATERIAL ACERO, NORMA DEL MATERIAL GRADO 8.8 MARCAS/FABRICANTES: GB/T5783-2000</v>
      </c>
      <c r="G186" s="88">
        <f>VLOOKUP(B186,'Completar SOFSE'!$A$19:$F$501,6,0)</f>
        <v>0</v>
      </c>
      <c r="H186" s="88"/>
      <c r="I186" s="43"/>
      <c r="J186" s="49"/>
      <c r="K186" s="44">
        <f t="shared" si="17"/>
        <v>0</v>
      </c>
      <c r="L186" s="45">
        <f t="shared" si="18"/>
        <v>0</v>
      </c>
    </row>
    <row r="187" spans="2:12" ht="93" customHeight="1">
      <c r="B187" s="2">
        <f t="shared" si="19"/>
        <v>173</v>
      </c>
      <c r="C187" s="3">
        <f>VLOOKUP(B187,'Completar SOFSE'!$A$19:$E$501,2,0)</f>
        <v>50</v>
      </c>
      <c r="D187" s="122" t="s">
        <v>415</v>
      </c>
      <c r="E187" s="3">
        <f>VLOOKUP(B187,'Completar SOFSE'!$A$19:$E$501,4,0)</f>
        <v>3000022769</v>
      </c>
      <c r="F187" s="5" t="str">
        <f>VLOOKUP(B187,'Completar SOFSE'!$A$19:$E$501,5,0)</f>
        <v>TORNILLO PARA AJUSTE, TIPO DE CABEZA HEXAGONAL, TIPO DE ROSCA METRICA MA, DIAMETRO NOMINAL 12MM, PASO 1,75MM, LONGITUD 35MM, MATERIAL ACERO, NORMA DEL MATERIAL GRADO 8.8</v>
      </c>
      <c r="G187" s="88">
        <f>VLOOKUP(B187,'Completar SOFSE'!$A$19:$F$501,6,0)</f>
        <v>0</v>
      </c>
      <c r="H187" s="88"/>
      <c r="I187" s="43"/>
      <c r="J187" s="49"/>
      <c r="K187" s="44">
        <f t="shared" si="17"/>
        <v>0</v>
      </c>
      <c r="L187" s="45">
        <f t="shared" si="18"/>
        <v>0</v>
      </c>
    </row>
    <row r="188" spans="2:12" ht="93" customHeight="1">
      <c r="B188" s="2">
        <f t="shared" si="19"/>
        <v>174</v>
      </c>
      <c r="C188" s="3">
        <f>VLOOKUP(B188,'Completar SOFSE'!$A$19:$E$501,2,0)</f>
        <v>738</v>
      </c>
      <c r="D188" s="122" t="s">
        <v>415</v>
      </c>
      <c r="E188" s="3">
        <f>VLOOKUP(B188,'Completar SOFSE'!$A$19:$E$501,4,0)</f>
        <v>3000022772</v>
      </c>
      <c r="F188" s="5" t="str">
        <f>VLOOKUP(B188,'Completar SOFSE'!$A$19:$E$501,5,0)</f>
        <v>TUERCA, TIPO DE TUERCA HEXAGONAL, TIPO DE ROSCA METRICA MA, DIAMETRO 10MM, PASO 1,5MM, MATERIAL ACERO INOXIDABLE</v>
      </c>
      <c r="G188" s="88">
        <f>VLOOKUP(B188,'Completar SOFSE'!$A$19:$F$501,6,0)</f>
        <v>0</v>
      </c>
      <c r="H188" s="88"/>
      <c r="I188" s="43"/>
      <c r="J188" s="49"/>
      <c r="K188" s="44">
        <f t="shared" si="17"/>
        <v>0</v>
      </c>
      <c r="L188" s="45">
        <f t="shared" si="18"/>
        <v>0</v>
      </c>
    </row>
    <row r="189" spans="2:12" ht="93" customHeight="1">
      <c r="B189" s="2">
        <f>+'Completar SOFSE'!A195</f>
        <v>175</v>
      </c>
      <c r="C189" s="3">
        <f>VLOOKUP(B189,'Completar SOFSE'!$A$19:$E$501,2,0)</f>
        <v>350</v>
      </c>
      <c r="D189" s="122" t="s">
        <v>415</v>
      </c>
      <c r="E189" s="3">
        <f>VLOOKUP(B189,'Completar SOFSE'!$A$19:$E$501,4,0)</f>
        <v>3000022777</v>
      </c>
      <c r="F189" s="5" t="str">
        <f>VLOOKUP(B189,'Completar SOFSE'!$A$19:$E$501,5,0)</f>
        <v>TORNILLO PARA AJUSTE, TIPO DE CABEZA HEXAGONAL RANURADA, TIPO DE ROSCA METRICA, DIAMETRO NOMINAL 5MM, PASO 0,8MM, LONGITUD 15MM, MATERIAL ACERO, TRATAMIENTO SUPERFICIAL CINCADO</v>
      </c>
      <c r="G189" s="88">
        <f>VLOOKUP(B189,'Completar SOFSE'!$A$19:$F$501,6,0)</f>
        <v>0</v>
      </c>
      <c r="H189" s="88"/>
      <c r="I189" s="43"/>
      <c r="J189" s="49"/>
      <c r="K189" s="44">
        <f t="shared" si="17"/>
        <v>0</v>
      </c>
      <c r="L189" s="45">
        <f t="shared" si="18"/>
        <v>0</v>
      </c>
    </row>
    <row r="190" spans="2:12" ht="93" customHeight="1">
      <c r="B190" s="2">
        <f>+'Completar SOFSE'!A196</f>
        <v>176</v>
      </c>
      <c r="C190" s="3">
        <f>VLOOKUP(B190,'Completar SOFSE'!$A$19:$E$501,2,0)</f>
        <v>210</v>
      </c>
      <c r="D190" s="122" t="s">
        <v>415</v>
      </c>
      <c r="E190" s="3">
        <f>VLOOKUP(B190,'Completar SOFSE'!$A$19:$E$501,4,0)</f>
        <v>3000022794</v>
      </c>
      <c r="F190" s="5" t="str">
        <f>VLOOKUP(B190,'Completar SOFSE'!$A$19:$E$501,5,0)</f>
        <v>TORNILLO PARA AJUSTE, TIPO DE CABEZA HEXAGONAL, TIPO DE ROSCA METRICA MA, DIAMETRO NOMINAL 6MM, PASO 1MM, LONGITUD 25MM, MATERIAL ACERO INOXIDABLE, NORMA DEL MATERIAL GRADO 8.8, LONGITUD ROSCADA 22MM</v>
      </c>
      <c r="G190" s="88">
        <f>VLOOKUP(B190,'Completar SOFSE'!$A$19:$F$501,6,0)</f>
        <v>0</v>
      </c>
      <c r="H190" s="88"/>
      <c r="I190" s="43"/>
      <c r="J190" s="49"/>
      <c r="K190" s="44">
        <f t="shared" si="17"/>
        <v>0</v>
      </c>
      <c r="L190" s="45">
        <f t="shared" si="18"/>
        <v>0</v>
      </c>
    </row>
    <row r="191" spans="2:12" ht="93" customHeight="1">
      <c r="B191" s="2">
        <f>+'Completar SOFSE'!A197</f>
        <v>177</v>
      </c>
      <c r="C191" s="3">
        <f>VLOOKUP(B191,'Completar SOFSE'!$A$19:$E$501,2,0)</f>
        <v>300</v>
      </c>
      <c r="D191" s="122" t="s">
        <v>415</v>
      </c>
      <c r="E191" s="3">
        <f>VLOOKUP(B191,'Completar SOFSE'!$A$19:$E$501,4,0)</f>
        <v>3000022800</v>
      </c>
      <c r="F191" s="5" t="str">
        <f>VLOOKUP(B191,'Completar SOFSE'!$A$19:$E$501,5,0)</f>
        <v>TORNILLO PARA AJUSTE, TIPO DE CABEZA HEXAGONAL, TIPO DE ROSCA METRICA MB, DIAMETRO NOMINAL 20MM, PASO 1,5MM, LONGITUD 60MM, MATERIAL ACERO, NORMA DEL MATERIAL GRADO 8.8</v>
      </c>
      <c r="G191" s="88">
        <f>VLOOKUP(B191,'Completar SOFSE'!$A$19:$F$501,6,0)</f>
        <v>0</v>
      </c>
      <c r="H191" s="88"/>
      <c r="I191" s="43"/>
      <c r="J191" s="49"/>
      <c r="K191" s="44">
        <f t="shared" si="17"/>
        <v>0</v>
      </c>
      <c r="L191" s="45">
        <f t="shared" si="18"/>
        <v>0</v>
      </c>
    </row>
    <row r="192" spans="2:12" ht="93" customHeight="1">
      <c r="B192" s="2">
        <f>+'Completar SOFSE'!A198</f>
        <v>178</v>
      </c>
      <c r="C192" s="3">
        <f>VLOOKUP(B192,'Completar SOFSE'!$A$19:$E$501,2,0)</f>
        <v>180</v>
      </c>
      <c r="D192" s="122" t="s">
        <v>415</v>
      </c>
      <c r="E192" s="3">
        <f>VLOOKUP(B192,'Completar SOFSE'!$A$19:$E$501,4,0)</f>
        <v>3000022803</v>
      </c>
      <c r="F192" s="5" t="str">
        <f>VLOOKUP(B192,'Completar SOFSE'!$A$19:$E$501,5,0)</f>
        <v>TORNILLO PARA AJUSTE, TIPO DE CABEZA HEXAGONAL, TIPO DE ROSCA METRICA MA, DIAMETRO NOMINAL 20MM, PASO 2,5MM, LONGITUD 40MM, MATERIAL ACERO, NORMA DEL MATERIAL GRADO 8.8 MARCAS/FABRICANTES: GB/T5783-2000</v>
      </c>
      <c r="G192" s="88">
        <f>VLOOKUP(B192,'Completar SOFSE'!$A$19:$F$501,6,0)</f>
        <v>0</v>
      </c>
      <c r="H192" s="88"/>
      <c r="I192" s="43"/>
      <c r="J192" s="49"/>
      <c r="K192" s="44">
        <f t="shared" si="17"/>
        <v>0</v>
      </c>
      <c r="L192" s="45">
        <f t="shared" si="18"/>
        <v>0</v>
      </c>
    </row>
    <row r="193" spans="2:12" ht="93" customHeight="1">
      <c r="B193" s="2">
        <f>+'Completar SOFSE'!A199</f>
        <v>179</v>
      </c>
      <c r="C193" s="3">
        <f>VLOOKUP(B193,'Completar SOFSE'!$A$19:$E$501,2,0)</f>
        <v>632</v>
      </c>
      <c r="D193" s="122" t="s">
        <v>415</v>
      </c>
      <c r="E193" s="3">
        <f>VLOOKUP(B193,'Completar SOFSE'!$A$19:$E$501,4,0)</f>
        <v>3000022820</v>
      </c>
      <c r="F193" s="5" t="str">
        <f>VLOOKUP(B193,'Completar SOFSE'!$A$19:$E$501,5,0)</f>
        <v>TORNILLO PARA AJUSTE, TIPO DE CABEZA HEXAGONAL, TIPO DE ROSCA METRICA MA, DIAMETRO NOMINAL 10MM, PASO 1,5MM, LONGITUD 35MM, MATERIAL ACERO, NORMA DEL MATERIAL GRADO 8.8, NORMA CONSTRUCTIVA DIN 933, TRATAMIENTO SUPERFICIAL PAVONADO, BULON CABEZA HEXAGONAL ROSCA MA DE ACERO PAVONADO M10 X 35 MM PASO 1,5 MM GRADO 8.8 DIN 933</v>
      </c>
      <c r="G193" s="88">
        <f>VLOOKUP(B193,'Completar SOFSE'!$A$19:$F$501,6,0)</f>
        <v>0</v>
      </c>
      <c r="H193" s="88"/>
      <c r="I193" s="43"/>
      <c r="J193" s="49"/>
      <c r="K193" s="44">
        <f t="shared" si="17"/>
        <v>0</v>
      </c>
      <c r="L193" s="45">
        <f t="shared" si="18"/>
        <v>0</v>
      </c>
    </row>
    <row r="194" spans="2:12" ht="93" customHeight="1">
      <c r="B194" s="2">
        <f>+'Completar SOFSE'!A200</f>
        <v>180</v>
      </c>
      <c r="C194" s="3">
        <f>VLOOKUP(B194,'Completar SOFSE'!$A$19:$E$501,2,0)</f>
        <v>420</v>
      </c>
      <c r="D194" s="122" t="s">
        <v>415</v>
      </c>
      <c r="E194" s="3">
        <f>VLOOKUP(B194,'Completar SOFSE'!$A$19:$E$501,4,0)</f>
        <v>3000022847</v>
      </c>
      <c r="F194" s="5" t="str">
        <f>VLOOKUP(B194,'Completar SOFSE'!$A$19:$E$501,5,0)</f>
        <v>TORNILLO PARA AJUSTE, TIPO DE CABEZA HEXAGONAL, TIPO DE ROSCA METRICA MA, DIAMETRO NOMINAL 12MM, LONGITUD 40MM, MATERIAL ACERO, NORMA CONSTRUCTIVA DIN 933, TRATAMIENTO SUPERFICIAL GALVANIZADO MARCAS/FABRICANTES: 11010260284</v>
      </c>
      <c r="G194" s="88">
        <f>VLOOKUP(B194,'Completar SOFSE'!$A$19:$F$501,6,0)</f>
        <v>0</v>
      </c>
      <c r="H194" s="88"/>
      <c r="I194" s="43"/>
      <c r="J194" s="49"/>
      <c r="K194" s="44">
        <f t="shared" si="17"/>
        <v>0</v>
      </c>
      <c r="L194" s="45">
        <f t="shared" si="18"/>
        <v>0</v>
      </c>
    </row>
    <row r="195" spans="2:12" ht="93" customHeight="1">
      <c r="B195" s="2">
        <f>+'Completar SOFSE'!A201</f>
        <v>181</v>
      </c>
      <c r="C195" s="3">
        <f>VLOOKUP(B195,'Completar SOFSE'!$A$19:$E$501,2,0)</f>
        <v>806</v>
      </c>
      <c r="D195" s="122" t="s">
        <v>416</v>
      </c>
      <c r="E195" s="3">
        <f>VLOOKUP(B195,'Completar SOFSE'!$A$19:$E$501,4,0)</f>
        <v>3000022888</v>
      </c>
      <c r="F195" s="5" t="str">
        <f>VLOOKUP(B195,'Completar SOFSE'!$A$19:$E$501,5,0)</f>
        <v>CLAVO, DIAMETRO 2,2MM, LONGITUD 50MM, CABEZA CHATA, MATERIAL ACERO COMUN</v>
      </c>
      <c r="G195" s="88">
        <f>VLOOKUP(B195,'Completar SOFSE'!$A$19:$F$501,6,0)</f>
        <v>0</v>
      </c>
      <c r="H195" s="88"/>
      <c r="I195" s="43"/>
      <c r="J195" s="49"/>
      <c r="K195" s="44">
        <f t="shared" si="17"/>
        <v>0</v>
      </c>
      <c r="L195" s="45">
        <f t="shared" si="18"/>
        <v>0</v>
      </c>
    </row>
    <row r="196" spans="2:12" ht="93" customHeight="1">
      <c r="B196" s="2">
        <f>+'Completar SOFSE'!A202</f>
        <v>182</v>
      </c>
      <c r="C196" s="3">
        <f>VLOOKUP(B196,'Completar SOFSE'!$A$19:$E$501,2,0)</f>
        <v>95</v>
      </c>
      <c r="D196" s="122" t="s">
        <v>416</v>
      </c>
      <c r="E196" s="3">
        <f>VLOOKUP(B196,'Completar SOFSE'!$A$19:$E$501,4,0)</f>
        <v>3000022889</v>
      </c>
      <c r="F196" s="5" t="str">
        <f>VLOOKUP(B196,'Completar SOFSE'!$A$19:$E$501,5,0)</f>
        <v>SIN CLAVE, CLAVO CABEZA CHATA 63X2,7MM AC</v>
      </c>
      <c r="G196" s="88">
        <f>VLOOKUP(B196,'Completar SOFSE'!$A$19:$F$501,6,0)</f>
        <v>0</v>
      </c>
      <c r="H196" s="88"/>
      <c r="I196" s="43"/>
      <c r="J196" s="49"/>
      <c r="K196" s="44">
        <f t="shared" si="17"/>
        <v>0</v>
      </c>
      <c r="L196" s="45">
        <f t="shared" si="18"/>
        <v>0</v>
      </c>
    </row>
    <row r="197" spans="2:12" ht="93" customHeight="1">
      <c r="B197" s="2">
        <f>+'Completar SOFSE'!A203</f>
        <v>183</v>
      </c>
      <c r="C197" s="3">
        <f>VLOOKUP(B197,'Completar SOFSE'!$A$19:$E$501,2,0)</f>
        <v>175</v>
      </c>
      <c r="D197" s="122" t="s">
        <v>416</v>
      </c>
      <c r="E197" s="3">
        <f>VLOOKUP(B197,'Completar SOFSE'!$A$19:$E$501,4,0)</f>
        <v>3000022898</v>
      </c>
      <c r="F197" s="5" t="str">
        <f>VLOOKUP(B197,'Completar SOFSE'!$A$19:$E$501,5,0)</f>
        <v>SIN CLAVE, CLAVO CON CABEZA 1 1/2 "</v>
      </c>
      <c r="G197" s="88">
        <f>VLOOKUP(B197,'Completar SOFSE'!$A$19:$F$501,6,0)</f>
        <v>0</v>
      </c>
      <c r="H197" s="88"/>
      <c r="I197" s="43"/>
      <c r="J197" s="49"/>
      <c r="K197" s="44">
        <f t="shared" si="17"/>
        <v>0</v>
      </c>
      <c r="L197" s="45">
        <f t="shared" si="18"/>
        <v>0</v>
      </c>
    </row>
    <row r="198" spans="2:12" ht="93" customHeight="1">
      <c r="B198" s="2">
        <f>+'Completar SOFSE'!A204</f>
        <v>184</v>
      </c>
      <c r="C198" s="3">
        <f>VLOOKUP(B198,'Completar SOFSE'!$A$19:$E$501,2,0)</f>
        <v>220</v>
      </c>
      <c r="D198" s="122" t="s">
        <v>416</v>
      </c>
      <c r="E198" s="3">
        <f>VLOOKUP(B198,'Completar SOFSE'!$A$19:$E$501,4,0)</f>
        <v>3000022902</v>
      </c>
      <c r="F198" s="5" t="str">
        <f>VLOOKUP(B198,'Completar SOFSE'!$A$19:$E$501,5,0)</f>
        <v>SIN CLAVE, CLAVO CON CABEZA 2"</v>
      </c>
      <c r="G198" s="88">
        <f>VLOOKUP(B198,'Completar SOFSE'!$A$19:$F$501,6,0)</f>
        <v>0</v>
      </c>
      <c r="H198" s="88"/>
      <c r="I198" s="43"/>
      <c r="J198" s="49"/>
      <c r="K198" s="44">
        <f t="shared" si="17"/>
        <v>0</v>
      </c>
      <c r="L198" s="45">
        <f t="shared" si="18"/>
        <v>0</v>
      </c>
    </row>
    <row r="199" spans="2:12" ht="93" customHeight="1">
      <c r="B199" s="2">
        <f>+'Completar SOFSE'!A205</f>
        <v>185</v>
      </c>
      <c r="C199" s="3">
        <f>VLOOKUP(B199,'Completar SOFSE'!$A$19:$E$501,2,0)</f>
        <v>80</v>
      </c>
      <c r="D199" s="122" t="s">
        <v>416</v>
      </c>
      <c r="E199" s="3">
        <f>VLOOKUP(B199,'Completar SOFSE'!$A$19:$E$501,4,0)</f>
        <v>3000022918</v>
      </c>
      <c r="F199" s="5" t="str">
        <f>VLOOKUP(B199,'Completar SOFSE'!$A$19:$E$501,5,0)</f>
        <v>SIN CLAVE, CLAVOS PUNTA PARIS 88 X 4,5MM. -</v>
      </c>
      <c r="G199" s="88">
        <f>VLOOKUP(B199,'Completar SOFSE'!$A$19:$F$501,6,0)</f>
        <v>0</v>
      </c>
      <c r="H199" s="88"/>
      <c r="I199" s="43"/>
      <c r="J199" s="49"/>
      <c r="K199" s="44">
        <f t="shared" si="17"/>
        <v>0</v>
      </c>
      <c r="L199" s="45">
        <f t="shared" si="18"/>
        <v>0</v>
      </c>
    </row>
    <row r="200" spans="2:12" ht="93" customHeight="1">
      <c r="B200" s="2">
        <f>+'Completar SOFSE'!A206</f>
        <v>186</v>
      </c>
      <c r="C200" s="3">
        <f>VLOOKUP(B200,'Completar SOFSE'!$A$19:$E$501,2,0)</f>
        <v>60</v>
      </c>
      <c r="D200" s="122" t="s">
        <v>416</v>
      </c>
      <c r="E200" s="3">
        <f>VLOOKUP(B200,'Completar SOFSE'!$A$19:$E$501,4,0)</f>
        <v>3000022922</v>
      </c>
      <c r="F200" s="5" t="str">
        <f>VLOOKUP(B200,'Completar SOFSE'!$A$19:$E$501,5,0)</f>
        <v>CLAVO, DIAMETRO 4,1MM, LONGITUD 50MM, CABEZA DE PLOMO LISO, MATERIAL ACERO SAE 1010, PARA TECHO. PESO X 1000: 9KG</v>
      </c>
      <c r="G200" s="88">
        <f>VLOOKUP(B200,'Completar SOFSE'!$A$19:$F$501,6,0)</f>
        <v>0</v>
      </c>
      <c r="H200" s="88"/>
      <c r="I200" s="43"/>
      <c r="J200" s="49"/>
      <c r="K200" s="44">
        <f t="shared" si="17"/>
        <v>0</v>
      </c>
      <c r="L200" s="45">
        <f t="shared" si="18"/>
        <v>0</v>
      </c>
    </row>
    <row r="201" spans="2:12" ht="93" customHeight="1">
      <c r="B201" s="2">
        <f>+'Completar SOFSE'!A207</f>
        <v>187</v>
      </c>
      <c r="C201" s="3">
        <f>VLOOKUP(B201,'Completar SOFSE'!$A$19:$E$501,2,0)</f>
        <v>1150</v>
      </c>
      <c r="D201" s="122" t="s">
        <v>415</v>
      </c>
      <c r="E201" s="3">
        <f>VLOOKUP(B201,'Completar SOFSE'!$A$19:$E$501,4,0)</f>
        <v>3000022934</v>
      </c>
      <c r="F201" s="5" t="str">
        <f>VLOOKUP(B201,'Completar SOFSE'!$A$19:$E$501,5,0)</f>
        <v>PASADOR, DIAMETRO 2MM, LONGITUD 60MM, MATERIAL ACERO, TIPO D</v>
      </c>
      <c r="G201" s="88">
        <f>VLOOKUP(B201,'Completar SOFSE'!$A$19:$F$501,6,0)</f>
        <v>0</v>
      </c>
      <c r="H201" s="88"/>
      <c r="I201" s="43"/>
      <c r="J201" s="49"/>
      <c r="K201" s="44">
        <f t="shared" si="17"/>
        <v>0</v>
      </c>
      <c r="L201" s="45">
        <f t="shared" si="18"/>
        <v>0</v>
      </c>
    </row>
    <row r="202" spans="2:12" ht="93" customHeight="1">
      <c r="B202" s="2">
        <f>+'Completar SOFSE'!A208</f>
        <v>188</v>
      </c>
      <c r="C202" s="3">
        <f>VLOOKUP(B202,'Completar SOFSE'!$A$19:$E$501,2,0)</f>
        <v>500</v>
      </c>
      <c r="D202" s="122" t="s">
        <v>415</v>
      </c>
      <c r="E202" s="3">
        <f>VLOOKUP(B202,'Completar SOFSE'!$A$19:$E$501,4,0)</f>
        <v>3000022957</v>
      </c>
      <c r="F202" s="5" t="str">
        <f>VLOOKUP(B202,'Completar SOFSE'!$A$19:$E$501,5,0)</f>
        <v>PASADOR DE ALETAS, LONGITUD 28MM, DIAMETRO 5MM, MATERIAL ACERO, TIPO: D</v>
      </c>
      <c r="G202" s="88">
        <f>VLOOKUP(B202,'Completar SOFSE'!$A$19:$F$501,6,0)</f>
        <v>0</v>
      </c>
      <c r="H202" s="88"/>
      <c r="I202" s="43"/>
      <c r="J202" s="49"/>
      <c r="K202" s="44">
        <f t="shared" si="17"/>
        <v>0</v>
      </c>
      <c r="L202" s="45">
        <f t="shared" si="18"/>
        <v>0</v>
      </c>
    </row>
    <row r="203" spans="2:12" ht="93" customHeight="1">
      <c r="B203" s="2">
        <f>+'Completar SOFSE'!A209</f>
        <v>189</v>
      </c>
      <c r="C203" s="3">
        <f>VLOOKUP(B203,'Completar SOFSE'!$A$19:$E$501,2,0)</f>
        <v>1700</v>
      </c>
      <c r="D203" s="122" t="s">
        <v>415</v>
      </c>
      <c r="E203" s="3">
        <f>VLOOKUP(B203,'Completar SOFSE'!$A$19:$E$501,4,0)</f>
        <v>3000022964</v>
      </c>
      <c r="F203" s="5" t="str">
        <f>VLOOKUP(B203,'Completar SOFSE'!$A$19:$E$501,5,0)</f>
        <v>PASADOR, DIAMETRO 5MM, LONGITUD 70MM, MATERIAL ACERO, TIPO D</v>
      </c>
      <c r="G203" s="88">
        <f>VLOOKUP(B203,'Completar SOFSE'!$A$19:$F$501,6,0)</f>
        <v>0</v>
      </c>
      <c r="H203" s="88"/>
      <c r="I203" s="43"/>
      <c r="J203" s="49"/>
      <c r="K203" s="44">
        <f t="shared" si="17"/>
        <v>0</v>
      </c>
      <c r="L203" s="45">
        <f t="shared" si="18"/>
        <v>0</v>
      </c>
    </row>
    <row r="204" spans="2:12" ht="93" customHeight="1">
      <c r="B204" s="2">
        <f>+'Completar SOFSE'!A210</f>
        <v>190</v>
      </c>
      <c r="C204" s="3">
        <f>VLOOKUP(B204,'Completar SOFSE'!$A$19:$E$501,2,0)</f>
        <v>1100</v>
      </c>
      <c r="D204" s="122" t="s">
        <v>415</v>
      </c>
      <c r="E204" s="3">
        <f>VLOOKUP(B204,'Completar SOFSE'!$A$19:$E$501,4,0)</f>
        <v>3000022995</v>
      </c>
      <c r="F204" s="5" t="str">
        <f>VLOOKUP(B204,'Completar SOFSE'!$A$19:$E$501,5,0)</f>
        <v>PASADOR DE ALETAS, LONGITUD 16MM, DIAMETRO 2,7MM, MATERIAL ACERO F20, IRAM-IAS U500-503, DESIGNACION IRAM: 3, TRATAMIENTO SUPERFICIAL CINCADO PASIVADO, NORMA IRAM 5146, TIPO: D, EN CUÑA DESIGUAL, COLOR: AMARILLO, 28/01/02</v>
      </c>
      <c r="G204" s="88">
        <f>VLOOKUP(B204,'Completar SOFSE'!$A$19:$F$501,6,0)</f>
        <v>0</v>
      </c>
      <c r="H204" s="88"/>
      <c r="I204" s="43"/>
      <c r="J204" s="49"/>
      <c r="K204" s="44">
        <f t="shared" si="17"/>
        <v>0</v>
      </c>
      <c r="L204" s="45">
        <f t="shared" si="18"/>
        <v>0</v>
      </c>
    </row>
    <row r="205" spans="2:12" ht="93" customHeight="1">
      <c r="B205" s="2">
        <f>+'Completar SOFSE'!A211</f>
        <v>191</v>
      </c>
      <c r="C205" s="3">
        <f>VLOOKUP(B205,'Completar SOFSE'!$A$19:$E$501,2,0)</f>
        <v>450</v>
      </c>
      <c r="D205" s="122" t="s">
        <v>415</v>
      </c>
      <c r="E205" s="3">
        <f>VLOOKUP(B205,'Completar SOFSE'!$A$19:$E$501,4,0)</f>
        <v>3000023014</v>
      </c>
      <c r="F205" s="5" t="str">
        <f>VLOOKUP(B205,'Completar SOFSE'!$A$19:$E$501,5,0)</f>
        <v>PASADOR DE ALETAS, LONGITUD 32MM, DIAMETRO 5,7MM, MATERIAL ACERO F20, IRAM-IAS U500-503, DESIGNACION IRAM: 6, TRATAMIENTO SUPERFICIAL CINCADO PASIVADO, NORMA IRAM 5146, TIPO: D, EN CUÑA DESIGUAL, COLOR: AMARILLO</v>
      </c>
      <c r="G205" s="88">
        <f>VLOOKUP(B205,'Completar SOFSE'!$A$19:$F$501,6,0)</f>
        <v>0</v>
      </c>
      <c r="H205" s="88"/>
      <c r="I205" s="43"/>
      <c r="J205" s="49"/>
      <c r="K205" s="44">
        <f t="shared" si="17"/>
        <v>0</v>
      </c>
      <c r="L205" s="45">
        <f t="shared" si="18"/>
        <v>0</v>
      </c>
    </row>
    <row r="206" spans="2:12" ht="93" customHeight="1">
      <c r="B206" s="2">
        <f>+'Completar SOFSE'!A212</f>
        <v>192</v>
      </c>
      <c r="C206" s="3">
        <f>VLOOKUP(B206,'Completar SOFSE'!$A$19:$E$501,2,0)</f>
        <v>600</v>
      </c>
      <c r="D206" s="122" t="s">
        <v>415</v>
      </c>
      <c r="E206" s="3">
        <f>VLOOKUP(B206,'Completar SOFSE'!$A$19:$E$501,4,0)</f>
        <v>3000023022</v>
      </c>
      <c r="F206" s="5" t="str">
        <f>VLOOKUP(B206,'Completar SOFSE'!$A$19:$E$501,5,0)</f>
        <v>PASADOR DE ALETAS, LONGITUD 12MM, DIAMETRO 1,5MM, MATERIAL ACERO SAE 1020, TRATAMIENTO SUPERFICIAL CINCADO, NORMA DIN 94, TIPO: D</v>
      </c>
      <c r="G206" s="88">
        <f>VLOOKUP(B206,'Completar SOFSE'!$A$19:$F$501,6,0)</f>
        <v>0</v>
      </c>
      <c r="H206" s="88"/>
      <c r="I206" s="43"/>
      <c r="J206" s="49"/>
      <c r="K206" s="44">
        <f t="shared" si="17"/>
        <v>0</v>
      </c>
      <c r="L206" s="45">
        <f t="shared" si="18"/>
        <v>0</v>
      </c>
    </row>
    <row r="207" spans="2:12" ht="93" customHeight="1">
      <c r="B207" s="2">
        <f>+'Completar SOFSE'!A213</f>
        <v>193</v>
      </c>
      <c r="C207" s="3">
        <f>VLOOKUP(B207,'Completar SOFSE'!$A$19:$E$501,2,0)</f>
        <v>475</v>
      </c>
      <c r="D207" s="122" t="s">
        <v>415</v>
      </c>
      <c r="E207" s="3">
        <f>VLOOKUP(B207,'Completar SOFSE'!$A$19:$E$501,4,0)</f>
        <v>3000023057</v>
      </c>
      <c r="F207" s="5" t="str">
        <f>VLOOKUP(B207,'Completar SOFSE'!$A$19:$E$501,5,0)</f>
        <v>PASADOR, DIAMETRO 9MM, LONGITUD 130MM, MATERIAL ACERO</v>
      </c>
      <c r="G207" s="88">
        <f>VLOOKUP(B207,'Completar SOFSE'!$A$19:$F$501,6,0)</f>
        <v>0</v>
      </c>
      <c r="H207" s="88"/>
      <c r="I207" s="43"/>
      <c r="J207" s="49"/>
      <c r="K207" s="44">
        <f t="shared" si="17"/>
        <v>0</v>
      </c>
      <c r="L207" s="45">
        <f t="shared" si="18"/>
        <v>0</v>
      </c>
    </row>
    <row r="208" spans="2:12" ht="93" customHeight="1">
      <c r="B208" s="2">
        <f>+'Completar SOFSE'!A214</f>
        <v>194</v>
      </c>
      <c r="C208" s="3">
        <f>VLOOKUP(B208,'Completar SOFSE'!$A$19:$E$501,2,0)</f>
        <v>1850</v>
      </c>
      <c r="D208" s="122" t="s">
        <v>415</v>
      </c>
      <c r="E208" s="3">
        <f>VLOOKUP(B208,'Completar SOFSE'!$A$19:$E$501,4,0)</f>
        <v>3000023068</v>
      </c>
      <c r="F208" s="5" t="str">
        <f>VLOOKUP(B208,'Completar SOFSE'!$A$19:$E$501,5,0)</f>
        <v>PASADOR DE ALETAS, LONGITUD 32MM, DIAMETRO 2MM, MATERIAL ACERO, NORMA DIN 94</v>
      </c>
      <c r="G208" s="88">
        <f>VLOOKUP(B208,'Completar SOFSE'!$A$19:$F$501,6,0)</f>
        <v>0</v>
      </c>
      <c r="H208" s="88"/>
      <c r="I208" s="43"/>
      <c r="J208" s="49"/>
      <c r="K208" s="44">
        <f t="shared" si="17"/>
        <v>0</v>
      </c>
      <c r="L208" s="45">
        <f t="shared" si="18"/>
        <v>0</v>
      </c>
    </row>
    <row r="209" spans="2:12" ht="93" customHeight="1">
      <c r="B209" s="2">
        <f>+'Completar SOFSE'!A215</f>
        <v>195</v>
      </c>
      <c r="C209" s="3">
        <f>VLOOKUP(B209,'Completar SOFSE'!$A$19:$E$501,2,0)</f>
        <v>1600</v>
      </c>
      <c r="D209" s="122" t="s">
        <v>415</v>
      </c>
      <c r="E209" s="3">
        <f>VLOOKUP(B209,'Completar SOFSE'!$A$19:$E$501,4,0)</f>
        <v>3000023069</v>
      </c>
      <c r="F209" s="5" t="str">
        <f>VLOOKUP(B209,'Completar SOFSE'!$A$19:$E$501,5,0)</f>
        <v>PASADOR DE ALETAS, LONGITUD 63MM, DIAMETRO 4MM, MATERIAL ACERO, NORMA DIN 94</v>
      </c>
      <c r="G209" s="88">
        <f>VLOOKUP(B209,'Completar SOFSE'!$A$19:$F$501,6,0)</f>
        <v>0</v>
      </c>
      <c r="H209" s="88"/>
      <c r="I209" s="43"/>
      <c r="J209" s="49"/>
      <c r="K209" s="44">
        <f t="shared" si="17"/>
        <v>0</v>
      </c>
      <c r="L209" s="45">
        <f t="shared" si="18"/>
        <v>0</v>
      </c>
    </row>
    <row r="210" spans="2:12" ht="93" customHeight="1">
      <c r="B210" s="2">
        <f>+'Completar SOFSE'!A216</f>
        <v>196</v>
      </c>
      <c r="C210" s="3">
        <f>VLOOKUP(B210,'Completar SOFSE'!$A$19:$E$501,2,0)</f>
        <v>1600</v>
      </c>
      <c r="D210" s="122" t="s">
        <v>415</v>
      </c>
      <c r="E210" s="3">
        <f>VLOOKUP(B210,'Completar SOFSE'!$A$19:$E$501,4,0)</f>
        <v>3000023070</v>
      </c>
      <c r="F210" s="5" t="str">
        <f>VLOOKUP(B210,'Completar SOFSE'!$A$19:$E$501,5,0)</f>
        <v>PASADOR DE ALETAS, LONGITUD 50MM, DIAMETRO 5MM, MATERIAL ACERO, NORMA DIN 94</v>
      </c>
      <c r="G210" s="88">
        <f>VLOOKUP(B210,'Completar SOFSE'!$A$19:$F$501,6,0)</f>
        <v>0</v>
      </c>
      <c r="H210" s="88"/>
      <c r="I210" s="43"/>
      <c r="J210" s="49"/>
      <c r="K210" s="44">
        <f t="shared" si="17"/>
        <v>0</v>
      </c>
      <c r="L210" s="45">
        <f t="shared" si="18"/>
        <v>0</v>
      </c>
    </row>
    <row r="211" spans="2:12" ht="93" customHeight="1">
      <c r="B211" s="2">
        <f>+'Completar SOFSE'!A217</f>
        <v>197</v>
      </c>
      <c r="C211" s="3">
        <f>VLOOKUP(B211,'Completar SOFSE'!$A$19:$E$501,2,0)</f>
        <v>600</v>
      </c>
      <c r="D211" s="122" t="s">
        <v>415</v>
      </c>
      <c r="E211" s="3">
        <f>VLOOKUP(B211,'Completar SOFSE'!$A$19:$E$501,4,0)</f>
        <v>3000023101</v>
      </c>
      <c r="F211" s="5" t="str">
        <f>VLOOKUP(B211,'Completar SOFSE'!$A$19:$E$501,5,0)</f>
        <v>PASADOR DE ALETAS, LONGITUD 35MM, DIAMETRO 2,5MM, TRATAMIENTO SUPERFICIAL GALVANIZADO, NORMA DIN 94</v>
      </c>
      <c r="G211" s="88">
        <f>VLOOKUP(B211,'Completar SOFSE'!$A$19:$F$501,6,0)</f>
        <v>0</v>
      </c>
      <c r="H211" s="88"/>
      <c r="I211" s="43"/>
      <c r="J211" s="49"/>
      <c r="K211" s="44">
        <f t="shared" si="17"/>
        <v>0</v>
      </c>
      <c r="L211" s="45">
        <f t="shared" si="18"/>
        <v>0</v>
      </c>
    </row>
    <row r="212" spans="2:12" ht="93" customHeight="1">
      <c r="B212" s="2">
        <f>+'Completar SOFSE'!A218</f>
        <v>198</v>
      </c>
      <c r="C212" s="3">
        <f>VLOOKUP(B212,'Completar SOFSE'!$A$19:$E$501,2,0)</f>
        <v>600</v>
      </c>
      <c r="D212" s="122" t="s">
        <v>415</v>
      </c>
      <c r="E212" s="3">
        <f>VLOOKUP(B212,'Completar SOFSE'!$A$19:$E$501,4,0)</f>
        <v>3000023102</v>
      </c>
      <c r="F212" s="5" t="str">
        <f>VLOOKUP(B212,'Completar SOFSE'!$A$19:$E$501,5,0)</f>
        <v>PASADOR DE ALETAS, LONGITUD 35MM, DIAMETRO 2M, TRATAMIENTO SUPERFICIAL GALVANIZADO, NORMA DIN 94</v>
      </c>
      <c r="G212" s="88">
        <f>VLOOKUP(B212,'Completar SOFSE'!$A$19:$F$501,6,0)</f>
        <v>0</v>
      </c>
      <c r="H212" s="88"/>
      <c r="I212" s="43"/>
      <c r="J212" s="49"/>
      <c r="K212" s="44">
        <f t="shared" si="17"/>
        <v>0</v>
      </c>
      <c r="L212" s="45">
        <f t="shared" si="18"/>
        <v>0</v>
      </c>
    </row>
    <row r="213" spans="2:12" ht="93" customHeight="1">
      <c r="B213" s="2">
        <f>+'Completar SOFSE'!A219</f>
        <v>199</v>
      </c>
      <c r="C213" s="3">
        <f>VLOOKUP(B213,'Completar SOFSE'!$A$19:$E$501,2,0)</f>
        <v>1700</v>
      </c>
      <c r="D213" s="122" t="s">
        <v>415</v>
      </c>
      <c r="E213" s="3">
        <f>VLOOKUP(B213,'Completar SOFSE'!$A$19:$E$501,4,0)</f>
        <v>3000023121</v>
      </c>
      <c r="F213" s="5" t="str">
        <f>VLOOKUP(B213,'Completar SOFSE'!$A$19:$E$501,5,0)</f>
        <v>REMACHE, TIPO DE CABEZA REDONDA, MATERIAL ACERO, DIAMETRO 12MM, LONGITUD 68MM, DIN 124</v>
      </c>
      <c r="G213" s="88">
        <f>VLOOKUP(B213,'Completar SOFSE'!$A$19:$F$501,6,0)</f>
        <v>0</v>
      </c>
      <c r="H213" s="88"/>
      <c r="I213" s="43"/>
      <c r="J213" s="49"/>
      <c r="K213" s="44">
        <f t="shared" si="17"/>
        <v>0</v>
      </c>
      <c r="L213" s="45">
        <f t="shared" si="18"/>
        <v>0</v>
      </c>
    </row>
    <row r="214" spans="2:12" ht="93" customHeight="1">
      <c r="B214" s="2">
        <f>+'Completar SOFSE'!A220</f>
        <v>200</v>
      </c>
      <c r="C214" s="3">
        <f>VLOOKUP(B214,'Completar SOFSE'!$A$19:$E$501,2,0)</f>
        <v>1700</v>
      </c>
      <c r="D214" s="122" t="s">
        <v>415</v>
      </c>
      <c r="E214" s="3">
        <f>VLOOKUP(B214,'Completar SOFSE'!$A$19:$E$501,4,0)</f>
        <v>3000023122</v>
      </c>
      <c r="F214" s="5" t="str">
        <f>VLOOKUP(B214,'Completar SOFSE'!$A$19:$E$501,5,0)</f>
        <v>REMACHE, TIPO DE CABEZA REDONDA, MATERIAL ACERO, DIAMETRO 14MM, LONGITUD 80MM, DIN 124</v>
      </c>
      <c r="G214" s="88">
        <f>VLOOKUP(B214,'Completar SOFSE'!$A$19:$F$501,6,0)</f>
        <v>0</v>
      </c>
      <c r="H214" s="88"/>
      <c r="I214" s="43"/>
      <c r="J214" s="49"/>
      <c r="K214" s="44">
        <f t="shared" si="17"/>
        <v>0</v>
      </c>
      <c r="L214" s="45">
        <f t="shared" si="18"/>
        <v>0</v>
      </c>
    </row>
    <row r="215" spans="2:12" ht="93" customHeight="1">
      <c r="B215" s="2">
        <f>+'Completar SOFSE'!A221</f>
        <v>201</v>
      </c>
      <c r="C215" s="3">
        <f>VLOOKUP(B215,'Completar SOFSE'!$A$19:$E$501,2,0)</f>
        <v>800</v>
      </c>
      <c r="D215" s="122" t="s">
        <v>415</v>
      </c>
      <c r="E215" s="3">
        <f>VLOOKUP(B215,'Completar SOFSE'!$A$19:$E$501,4,0)</f>
        <v>3000023123</v>
      </c>
      <c r="F215" s="5" t="str">
        <f>VLOOKUP(B215,'Completar SOFSE'!$A$19:$E$501,5,0)</f>
        <v>REMACHE, TIPO DE CABEZA AVELLANADA, MATERIAL ACERO INOXIDABLE, DIAMETRO 5MM, LONGITUD 25MM, DIN 661. DIAMETRO 2: 8,8MM. E MAXIMO 2,5MM. K=2,5MM</v>
      </c>
      <c r="G215" s="88">
        <f>VLOOKUP(B215,'Completar SOFSE'!$A$19:$F$501,6,0)</f>
        <v>0</v>
      </c>
      <c r="H215" s="88"/>
      <c r="I215" s="43"/>
      <c r="J215" s="49"/>
      <c r="K215" s="44">
        <f t="shared" si="17"/>
        <v>0</v>
      </c>
      <c r="L215" s="45">
        <f t="shared" si="18"/>
        <v>0</v>
      </c>
    </row>
    <row r="216" spans="2:12" ht="93" customHeight="1">
      <c r="B216" s="2">
        <f>+'Completar SOFSE'!A222</f>
        <v>202</v>
      </c>
      <c r="C216" s="3">
        <f>VLOOKUP(B216,'Completar SOFSE'!$A$19:$E$501,2,0)</f>
        <v>2000</v>
      </c>
      <c r="D216" s="122" t="s">
        <v>415</v>
      </c>
      <c r="E216" s="3">
        <f>VLOOKUP(B216,'Completar SOFSE'!$A$19:$E$501,4,0)</f>
        <v>3000023128</v>
      </c>
      <c r="F216" s="5" t="str">
        <f>VLOOKUP(B216,'Completar SOFSE'!$A$19:$E$501,5,0)</f>
        <v>REMACHE, TIPO POP RAPIDO, TIPO DE CABEZA ABIERTA CHATA, MATERIAL ALUMINIO, DIAMETRO 3,5MM, LONGITUD 10MM</v>
      </c>
      <c r="G216" s="88">
        <f>VLOOKUP(B216,'Completar SOFSE'!$A$19:$F$501,6,0)</f>
        <v>0</v>
      </c>
      <c r="H216" s="88"/>
      <c r="I216" s="43"/>
      <c r="J216" s="49"/>
      <c r="K216" s="44">
        <f t="shared" si="17"/>
        <v>0</v>
      </c>
      <c r="L216" s="45">
        <f t="shared" si="18"/>
        <v>0</v>
      </c>
    </row>
    <row r="217" spans="2:12" ht="93" customHeight="1">
      <c r="B217" s="2">
        <f>+'Completar SOFSE'!A223</f>
        <v>203</v>
      </c>
      <c r="C217" s="3">
        <f>VLOOKUP(B217,'Completar SOFSE'!$A$19:$E$501,2,0)</f>
        <v>3300</v>
      </c>
      <c r="D217" s="122" t="s">
        <v>415</v>
      </c>
      <c r="E217" s="3">
        <f>VLOOKUP(B217,'Completar SOFSE'!$A$19:$E$501,4,0)</f>
        <v>3000023131</v>
      </c>
      <c r="F217" s="5" t="str">
        <f>VLOOKUP(B217,'Completar SOFSE'!$A$19:$E$501,5,0)</f>
        <v>REMACHE, TIPO POP, TIPO DE CABEZA ABIERTA, MATERIAL ALUMINIO, DIAMETRO 3,5MM, LONGITUD 14MM</v>
      </c>
      <c r="G217" s="88">
        <f>VLOOKUP(B217,'Completar SOFSE'!$A$19:$F$501,6,0)</f>
        <v>0</v>
      </c>
      <c r="H217" s="88"/>
      <c r="I217" s="43"/>
      <c r="J217" s="49"/>
      <c r="K217" s="44">
        <f t="shared" si="17"/>
        <v>0</v>
      </c>
      <c r="L217" s="45">
        <f t="shared" si="18"/>
        <v>0</v>
      </c>
    </row>
    <row r="218" spans="2:12" ht="93" customHeight="1">
      <c r="B218" s="2">
        <f>+'Completar SOFSE'!A224</f>
        <v>204</v>
      </c>
      <c r="C218" s="3">
        <f>VLOOKUP(B218,'Completar SOFSE'!$A$19:$E$501,2,0)</f>
        <v>3100</v>
      </c>
      <c r="D218" s="122" t="s">
        <v>415</v>
      </c>
      <c r="E218" s="3">
        <f>VLOOKUP(B218,'Completar SOFSE'!$A$19:$E$501,4,0)</f>
        <v>3000023166</v>
      </c>
      <c r="F218" s="5" t="str">
        <f>VLOOKUP(B218,'Completar SOFSE'!$A$19:$E$501,5,0)</f>
        <v>TORNILLO PARA FIJACION, TIPO DE CABEZA CUADRADA, MEDIDA 1/2", LONGITUD 90MM, MATERIAL ACERO, NORMA DEL MATERIAL IRAM 5210, TRATAMIENTO SUPERFICIAL CINCADO, TIRAFONDO</v>
      </c>
      <c r="G218" s="88">
        <f>VLOOKUP(B218,'Completar SOFSE'!$A$19:$F$501,6,0)</f>
        <v>0</v>
      </c>
      <c r="H218" s="88"/>
      <c r="I218" s="43"/>
      <c r="J218" s="49"/>
      <c r="K218" s="44">
        <f t="shared" si="17"/>
        <v>0</v>
      </c>
      <c r="L218" s="45">
        <f t="shared" si="18"/>
        <v>0</v>
      </c>
    </row>
    <row r="219" spans="2:12" ht="93" customHeight="1">
      <c r="B219" s="2">
        <f>+'Completar SOFSE'!A225</f>
        <v>205</v>
      </c>
      <c r="C219" s="3">
        <f>VLOOKUP(B219,'Completar SOFSE'!$A$19:$E$501,2,0)</f>
        <v>3100</v>
      </c>
      <c r="D219" s="122" t="s">
        <v>415</v>
      </c>
      <c r="E219" s="3">
        <f>VLOOKUP(B219,'Completar SOFSE'!$A$19:$E$501,4,0)</f>
        <v>3000023167</v>
      </c>
      <c r="F219" s="5" t="str">
        <f>VLOOKUP(B219,'Completar SOFSE'!$A$19:$E$501,5,0)</f>
        <v>TORNILLO PARA FIJACION, TIPO DE CABEZA CUADRADA, MEDIDA 1/2", LONGITUD 63MM, MATERIAL ACERO, NORMA DEL MATERIAL GRADO 5 SAE J429, TRATAMIENTO SUPERFICIAL CINCADO, TIRAFONDO</v>
      </c>
      <c r="G219" s="88">
        <f>VLOOKUP(B219,'Completar SOFSE'!$A$19:$F$501,6,0)</f>
        <v>0</v>
      </c>
      <c r="H219" s="88"/>
      <c r="I219" s="43"/>
      <c r="J219" s="49"/>
      <c r="K219" s="44">
        <f t="shared" si="17"/>
        <v>0</v>
      </c>
      <c r="L219" s="45">
        <f t="shared" si="18"/>
        <v>0</v>
      </c>
    </row>
    <row r="220" spans="2:12" ht="93" customHeight="1">
      <c r="B220" s="2">
        <f>+'Completar SOFSE'!A226</f>
        <v>206</v>
      </c>
      <c r="C220" s="3">
        <f>VLOOKUP(B220,'Completar SOFSE'!$A$19:$E$501,2,0)</f>
        <v>930</v>
      </c>
      <c r="D220" s="122" t="s">
        <v>415</v>
      </c>
      <c r="E220" s="3">
        <f>VLOOKUP(B220,'Completar SOFSE'!$A$19:$E$501,4,0)</f>
        <v>3000023169</v>
      </c>
      <c r="F220" s="5" t="str">
        <f>VLOOKUP(B220,'Completar SOFSE'!$A$19:$E$501,5,0)</f>
        <v>TORNILLO PARA FIJACION, TIPO DE CABEZA CUADRADA, MEDIDA 3/4", LONGITUD 160MM, MATERIAL ACERO, TIRAFONDO</v>
      </c>
      <c r="G220" s="88">
        <f>VLOOKUP(B220,'Completar SOFSE'!$A$19:$F$501,6,0)</f>
        <v>0</v>
      </c>
      <c r="H220" s="88"/>
      <c r="I220" s="43"/>
      <c r="J220" s="49"/>
      <c r="K220" s="44">
        <f t="shared" si="17"/>
        <v>0</v>
      </c>
      <c r="L220" s="45">
        <f t="shared" si="18"/>
        <v>0</v>
      </c>
    </row>
    <row r="221" spans="2:12" ht="93" customHeight="1">
      <c r="B221" s="2">
        <f>+'Completar SOFSE'!A227</f>
        <v>207</v>
      </c>
      <c r="C221" s="3">
        <f>VLOOKUP(B221,'Completar SOFSE'!$A$19:$E$501,2,0)</f>
        <v>3100</v>
      </c>
      <c r="D221" s="122" t="s">
        <v>415</v>
      </c>
      <c r="E221" s="3">
        <f>VLOOKUP(B221,'Completar SOFSE'!$A$19:$E$501,4,0)</f>
        <v>3000023171</v>
      </c>
      <c r="F221" s="5" t="str">
        <f>VLOOKUP(B221,'Completar SOFSE'!$A$19:$E$501,5,0)</f>
        <v>TORNILLO PARA FIJACION, TIPO DE CABEZA HEXAGONAL, MEDIDA 1/2", LONGITUD 63MM, NORMA DEL MATERIAL DIN 571, TRATAMIENTO SUPERFICIAL CINCADO, TIRAFONDO</v>
      </c>
      <c r="G221" s="88">
        <f>VLOOKUP(B221,'Completar SOFSE'!$A$19:$F$501,6,0)</f>
        <v>0</v>
      </c>
      <c r="H221" s="88"/>
      <c r="I221" s="43"/>
      <c r="J221" s="49"/>
      <c r="K221" s="44">
        <f t="shared" si="17"/>
        <v>0</v>
      </c>
      <c r="L221" s="45">
        <f t="shared" si="18"/>
        <v>0</v>
      </c>
    </row>
    <row r="222" spans="2:12" ht="93" customHeight="1">
      <c r="B222" s="2">
        <f>+'Completar SOFSE'!A228</f>
        <v>208</v>
      </c>
      <c r="C222" s="3">
        <f>VLOOKUP(B222,'Completar SOFSE'!$A$19:$E$501,2,0)</f>
        <v>3100</v>
      </c>
      <c r="D222" s="122" t="s">
        <v>415</v>
      </c>
      <c r="E222" s="3">
        <f>VLOOKUP(B222,'Completar SOFSE'!$A$19:$E$501,4,0)</f>
        <v>3000023181</v>
      </c>
      <c r="F222" s="5" t="str">
        <f>VLOOKUP(B222,'Completar SOFSE'!$A$19:$E$501,5,0)</f>
        <v>TORNILLO PARA FIJACION, TIPO DE CABEZA HEXAGONAL, MEDIDA 10MM, LONGITUD 50,8MM (2"), MATERIAL ACERO, NORMA DEL MATERIAL A-34 IRAM 503, TRATAMIENTO SUPERFICIAL GALVANIZADO, TIRAFONDO</v>
      </c>
      <c r="G222" s="88">
        <f>VLOOKUP(B222,'Completar SOFSE'!$A$19:$F$501,6,0)</f>
        <v>0</v>
      </c>
      <c r="H222" s="88"/>
      <c r="I222" s="43"/>
      <c r="J222" s="49"/>
      <c r="K222" s="44">
        <f t="shared" si="17"/>
        <v>0</v>
      </c>
      <c r="L222" s="45">
        <f t="shared" si="18"/>
        <v>0</v>
      </c>
    </row>
    <row r="223" spans="2:12" ht="93" customHeight="1">
      <c r="B223" s="2">
        <f>+'Completar SOFSE'!A229</f>
        <v>209</v>
      </c>
      <c r="C223" s="3">
        <f>VLOOKUP(B223,'Completar SOFSE'!$A$19:$E$501,2,0)</f>
        <v>3100</v>
      </c>
      <c r="D223" s="122" t="s">
        <v>415</v>
      </c>
      <c r="E223" s="3">
        <f>VLOOKUP(B223,'Completar SOFSE'!$A$19:$E$501,4,0)</f>
        <v>3000023182</v>
      </c>
      <c r="F223" s="5" t="str">
        <f>VLOOKUP(B223,'Completar SOFSE'!$A$19:$E$501,5,0)</f>
        <v>TORNILLO PARA FIJACION, TIPO DE CABEZA HEXAGONAL, MEDIDA 10MM, LONGITUD 63,5MM (2.1/2"), MATERIAL ACERO A-34, NORMA DEL MATERIAL IRAM 503, TRATAMIENTO SUPERFICIAL GALVANIZADO, TIRAFONDO</v>
      </c>
      <c r="G223" s="88">
        <f>VLOOKUP(B223,'Completar SOFSE'!$A$19:$F$501,6,0)</f>
        <v>0</v>
      </c>
      <c r="H223" s="88"/>
      <c r="I223" s="43"/>
      <c r="J223" s="49"/>
      <c r="K223" s="44">
        <f t="shared" si="17"/>
        <v>0</v>
      </c>
      <c r="L223" s="45">
        <f t="shared" si="18"/>
        <v>0</v>
      </c>
    </row>
    <row r="224" spans="2:12" ht="93" customHeight="1">
      <c r="B224" s="2">
        <f>+'Completar SOFSE'!A230</f>
        <v>210</v>
      </c>
      <c r="C224" s="3">
        <f>VLOOKUP(B224,'Completar SOFSE'!$A$19:$E$501,2,0)</f>
        <v>2250</v>
      </c>
      <c r="D224" s="122" t="s">
        <v>415</v>
      </c>
      <c r="E224" s="3">
        <f>VLOOKUP(B224,'Completar SOFSE'!$A$19:$E$501,4,0)</f>
        <v>3000023183</v>
      </c>
      <c r="F224" s="5" t="str">
        <f>VLOOKUP(B224,'Completar SOFSE'!$A$19:$E$501,5,0)</f>
        <v>TORNILLO PARA FIJACION, TIPO DE CABEZA HEXAGONAL, MEDIDA 1/4", LONGITUD 2", NORMA DEL MATERIAL DIN 571, TRATAMIENTO SUPERFICIAL CINCADO, TIRAFONDO</v>
      </c>
      <c r="G224" s="88">
        <f>VLOOKUP(B224,'Completar SOFSE'!$A$19:$F$501,6,0)</f>
        <v>0</v>
      </c>
      <c r="H224" s="88"/>
      <c r="I224" s="43"/>
      <c r="J224" s="49"/>
      <c r="K224" s="44">
        <f t="shared" si="17"/>
        <v>0</v>
      </c>
      <c r="L224" s="45">
        <f t="shared" si="18"/>
        <v>0</v>
      </c>
    </row>
    <row r="225" spans="2:12" ht="93" customHeight="1">
      <c r="B225" s="2">
        <f>+'Completar SOFSE'!A231</f>
        <v>211</v>
      </c>
      <c r="C225" s="3">
        <f>VLOOKUP(B225,'Completar SOFSE'!$A$19:$E$501,2,0)</f>
        <v>930</v>
      </c>
      <c r="D225" s="122" t="s">
        <v>415</v>
      </c>
      <c r="E225" s="3">
        <f>VLOOKUP(B225,'Completar SOFSE'!$A$19:$E$501,4,0)</f>
        <v>3000023184</v>
      </c>
      <c r="F225" s="5" t="str">
        <f>VLOOKUP(B225,'Completar SOFSE'!$A$19:$E$501,5,0)</f>
        <v>TORNILLO PARA FIJACION, TIPO DE CABEZA HEXAGONAL, MEDIDA 3/16", LONGITUD 1.1/4", NORMA DEL MATERIAL DIN 571, TRATAMIENTO SUPERFICIAL CINCADO, TIRAFONDO</v>
      </c>
      <c r="G225" s="88">
        <f>VLOOKUP(B225,'Completar SOFSE'!$A$19:$F$501,6,0)</f>
        <v>0</v>
      </c>
      <c r="H225" s="88"/>
      <c r="I225" s="43"/>
      <c r="J225" s="49"/>
      <c r="K225" s="44">
        <f t="shared" si="17"/>
        <v>0</v>
      </c>
      <c r="L225" s="45">
        <f t="shared" si="18"/>
        <v>0</v>
      </c>
    </row>
    <row r="226" spans="2:12" ht="93" customHeight="1">
      <c r="B226" s="2">
        <f>+'Completar SOFSE'!A232</f>
        <v>212</v>
      </c>
      <c r="C226" s="3">
        <f>VLOOKUP(B226,'Completar SOFSE'!$A$19:$E$501,2,0)</f>
        <v>930</v>
      </c>
      <c r="D226" s="122" t="s">
        <v>415</v>
      </c>
      <c r="E226" s="3">
        <f>VLOOKUP(B226,'Completar SOFSE'!$A$19:$E$501,4,0)</f>
        <v>3000023185</v>
      </c>
      <c r="F226" s="5" t="str">
        <f>VLOOKUP(B226,'Completar SOFSE'!$A$19:$E$501,5,0)</f>
        <v>TORNILLO PARA FIJACION, TIPO DE CABEZA HEXAGONAL, MEDIDA 3/8", LONGITUD 63,5MM, TRATAMIENTO SUPERFICIAL CINCADO, TIRAFONDO</v>
      </c>
      <c r="G226" s="88">
        <f>VLOOKUP(B226,'Completar SOFSE'!$A$19:$F$501,6,0)</f>
        <v>0</v>
      </c>
      <c r="H226" s="88"/>
      <c r="I226" s="43"/>
      <c r="J226" s="49"/>
      <c r="K226" s="44">
        <f t="shared" si="17"/>
        <v>0</v>
      </c>
      <c r="L226" s="45">
        <f t="shared" si="18"/>
        <v>0</v>
      </c>
    </row>
    <row r="227" spans="2:12" ht="93" customHeight="1">
      <c r="B227" s="2">
        <f>+'Completar SOFSE'!A233</f>
        <v>213</v>
      </c>
      <c r="C227" s="3">
        <f>VLOOKUP(B227,'Completar SOFSE'!$A$19:$E$501,2,0)</f>
        <v>6200</v>
      </c>
      <c r="D227" s="122" t="s">
        <v>415</v>
      </c>
      <c r="E227" s="3">
        <f>VLOOKUP(B227,'Completar SOFSE'!$A$19:$E$501,4,0)</f>
        <v>3000023186</v>
      </c>
      <c r="F227" s="5" t="str">
        <f>VLOOKUP(B227,'Completar SOFSE'!$A$19:$E$501,5,0)</f>
        <v>TORNILLO PARA FIJACION, TIPO DE CABEZA HEXAGONAL, MEDIDA 5/16", LONGITUD 44,5MM, NORMA DEL MATERIAL DIN 571, TRATAMIENTO SUPERFICIAL CINCADO, TIRAFONDO</v>
      </c>
      <c r="G227" s="88">
        <f>VLOOKUP(B227,'Completar SOFSE'!$A$19:$F$501,6,0)</f>
        <v>0</v>
      </c>
      <c r="H227" s="88"/>
      <c r="I227" s="43"/>
      <c r="J227" s="49"/>
      <c r="K227" s="44">
        <f t="shared" si="17"/>
        <v>0</v>
      </c>
      <c r="L227" s="45">
        <f t="shared" si="18"/>
        <v>0</v>
      </c>
    </row>
    <row r="228" spans="2:12" ht="93" customHeight="1">
      <c r="B228" s="2">
        <f>+'Completar SOFSE'!A234</f>
        <v>214</v>
      </c>
      <c r="C228" s="3">
        <f>VLOOKUP(B228,'Completar SOFSE'!$A$19:$E$501,2,0)</f>
        <v>10500</v>
      </c>
      <c r="D228" s="122" t="s">
        <v>415</v>
      </c>
      <c r="E228" s="3">
        <f>VLOOKUP(B228,'Completar SOFSE'!$A$19:$E$501,4,0)</f>
        <v>3000023190</v>
      </c>
      <c r="F228" s="5" t="str">
        <f>VLOOKUP(B228,'Completar SOFSE'!$A$19:$E$501,5,0)</f>
        <v>TORNILLO PARA FIJACION, TIPO DE CABEZA HEXAGONAL, MEDIDA 5/16", LONGITUD 25,4MM, MATERIAL ACERO, TIRAFONDO</v>
      </c>
      <c r="G228" s="88">
        <f>VLOOKUP(B228,'Completar SOFSE'!$A$19:$F$501,6,0)</f>
        <v>0</v>
      </c>
      <c r="H228" s="88"/>
      <c r="I228" s="43"/>
      <c r="J228" s="49"/>
      <c r="K228" s="44">
        <f t="shared" si="17"/>
        <v>0</v>
      </c>
      <c r="L228" s="45">
        <f t="shared" si="18"/>
        <v>0</v>
      </c>
    </row>
    <row r="229" spans="2:12" ht="93" customHeight="1">
      <c r="B229" s="2">
        <f>+'Completar SOFSE'!A235</f>
        <v>215</v>
      </c>
      <c r="C229" s="3">
        <f>VLOOKUP(B229,'Completar SOFSE'!$A$19:$E$501,2,0)</f>
        <v>3000</v>
      </c>
      <c r="D229" s="122" t="s">
        <v>415</v>
      </c>
      <c r="E229" s="3">
        <f>VLOOKUP(B229,'Completar SOFSE'!$A$19:$E$501,4,0)</f>
        <v>3000023192</v>
      </c>
      <c r="F229" s="5" t="str">
        <f>VLOOKUP(B229,'Completar SOFSE'!$A$19:$E$501,5,0)</f>
        <v>TORNILLO PARA FIJACION, TIPO DE CABEZA HEXAGONAL, MEDIDA 5/16", LONGITUD 44,5MM, MATERIAL ACERO, TIRAFONDO</v>
      </c>
      <c r="G229" s="88">
        <f>VLOOKUP(B229,'Completar SOFSE'!$A$19:$F$501,6,0)</f>
        <v>0</v>
      </c>
      <c r="H229" s="88"/>
      <c r="I229" s="43"/>
      <c r="J229" s="49"/>
      <c r="K229" s="44">
        <f t="shared" si="17"/>
        <v>0</v>
      </c>
      <c r="L229" s="45">
        <f t="shared" si="18"/>
        <v>0</v>
      </c>
    </row>
    <row r="230" spans="2:12" ht="93" customHeight="1">
      <c r="B230" s="2">
        <f>+'Completar SOFSE'!A236</f>
        <v>216</v>
      </c>
      <c r="C230" s="3">
        <f>VLOOKUP(B230,'Completar SOFSE'!$A$19:$E$501,2,0)</f>
        <v>1500</v>
      </c>
      <c r="D230" s="122" t="s">
        <v>415</v>
      </c>
      <c r="E230" s="3">
        <f>VLOOKUP(B230,'Completar SOFSE'!$A$19:$E$501,4,0)</f>
        <v>3000023194</v>
      </c>
      <c r="F230" s="5" t="str">
        <f>VLOOKUP(B230,'Completar SOFSE'!$A$19:$E$501,5,0)</f>
        <v>TORNILLO PARA FIJACION, TIPO DE CABEZA HEXAGONAL, MEDIDA 3/8", LONGITUD 76,2MM, MATERIAL ACERO, TIRAFONDO</v>
      </c>
      <c r="G230" s="88">
        <f>VLOOKUP(B230,'Completar SOFSE'!$A$19:$F$501,6,0)</f>
        <v>0</v>
      </c>
      <c r="H230" s="88"/>
      <c r="I230" s="43"/>
      <c r="J230" s="49"/>
      <c r="K230" s="44">
        <f t="shared" si="17"/>
        <v>0</v>
      </c>
      <c r="L230" s="45">
        <f t="shared" si="18"/>
        <v>0</v>
      </c>
    </row>
    <row r="231" spans="2:12" ht="93" customHeight="1">
      <c r="B231" s="2">
        <f>+'Completar SOFSE'!A237</f>
        <v>217</v>
      </c>
      <c r="C231" s="3">
        <f>VLOOKUP(B231,'Completar SOFSE'!$A$19:$E$501,2,0)</f>
        <v>3000</v>
      </c>
      <c r="D231" s="122" t="s">
        <v>415</v>
      </c>
      <c r="E231" s="3">
        <f>VLOOKUP(B231,'Completar SOFSE'!$A$19:$E$501,4,0)</f>
        <v>3000023198</v>
      </c>
      <c r="F231" s="5" t="str">
        <f>VLOOKUP(B231,'Completar SOFSE'!$A$19:$E$501,5,0)</f>
        <v>TORNILLO PARA FIJACION, TIPO DE CABEZA HEXAGONAL, MEDIDA 12MM, LONGITUD 100MM, MATERIAL ACERO, TIRAFONDO</v>
      </c>
      <c r="G231" s="88">
        <f>VLOOKUP(B231,'Completar SOFSE'!$A$19:$F$501,6,0)</f>
        <v>0</v>
      </c>
      <c r="H231" s="88"/>
      <c r="I231" s="43"/>
      <c r="J231" s="49"/>
      <c r="K231" s="44">
        <f t="shared" si="17"/>
        <v>0</v>
      </c>
      <c r="L231" s="45">
        <f t="shared" si="18"/>
        <v>0</v>
      </c>
    </row>
    <row r="232" spans="2:12" ht="93" customHeight="1">
      <c r="B232" s="2">
        <f>+'Completar SOFSE'!A238</f>
        <v>218</v>
      </c>
      <c r="C232" s="3">
        <f>VLOOKUP(B232,'Completar SOFSE'!$A$19:$E$501,2,0)</f>
        <v>1750</v>
      </c>
      <c r="D232" s="122" t="s">
        <v>415</v>
      </c>
      <c r="E232" s="3">
        <f>VLOOKUP(B232,'Completar SOFSE'!$A$19:$E$501,4,0)</f>
        <v>3000023201</v>
      </c>
      <c r="F232" s="5" t="str">
        <f>VLOOKUP(B232,'Completar SOFSE'!$A$19:$E$501,5,0)</f>
        <v>TORNILLO PARA FIJACION, TIPO DE CABEZA HEXAGONAL, MEDIDA 5/16", LONGITUD 63,5MM, MATERIAL ACERO, TRATAMIENTO SUPERFICIAL CINCADO, TIRAFONDO</v>
      </c>
      <c r="G232" s="88">
        <f>VLOOKUP(B232,'Completar SOFSE'!$A$19:$F$501,6,0)</f>
        <v>0</v>
      </c>
      <c r="H232" s="88"/>
      <c r="I232" s="43"/>
      <c r="J232" s="49"/>
      <c r="K232" s="44">
        <f t="shared" si="17"/>
        <v>0</v>
      </c>
      <c r="L232" s="45">
        <f t="shared" si="18"/>
        <v>0</v>
      </c>
    </row>
    <row r="233" spans="2:12" ht="93" customHeight="1">
      <c r="B233" s="2">
        <f>+'Completar SOFSE'!A239</f>
        <v>219</v>
      </c>
      <c r="C233" s="3">
        <f>VLOOKUP(B233,'Completar SOFSE'!$A$19:$E$501,2,0)</f>
        <v>3000</v>
      </c>
      <c r="D233" s="122" t="s">
        <v>415</v>
      </c>
      <c r="E233" s="3">
        <f>VLOOKUP(B233,'Completar SOFSE'!$A$19:$E$501,4,0)</f>
        <v>3000023208</v>
      </c>
      <c r="F233" s="5" t="str">
        <f>VLOOKUP(B233,'Completar SOFSE'!$A$19:$E$501,5,0)</f>
        <v>TORNILLO PARA FIJACION, TIPO DE CABEZA HEXAGONAL, MEDIDA NUMERO 14 (6,2), LONGITUD 2" (50,8MM), MATERIAL ACERO, TRATAMIENTO SUPERFICIAL CINCADO, TIPO DE PUNTA AGUJA</v>
      </c>
      <c r="G233" s="88">
        <f>VLOOKUP(B233,'Completar SOFSE'!$A$19:$F$501,6,0)</f>
        <v>0</v>
      </c>
      <c r="H233" s="88"/>
      <c r="I233" s="43"/>
      <c r="J233" s="49"/>
      <c r="K233" s="44">
        <f t="shared" si="17"/>
        <v>0</v>
      </c>
      <c r="L233" s="45">
        <f t="shared" si="18"/>
        <v>0</v>
      </c>
    </row>
    <row r="234" spans="2:12" ht="93" customHeight="1">
      <c r="B234" s="2">
        <f>+'Completar SOFSE'!A240</f>
        <v>220</v>
      </c>
      <c r="C234" s="3">
        <f>VLOOKUP(B234,'Completar SOFSE'!$A$19:$E$501,2,0)</f>
        <v>3000</v>
      </c>
      <c r="D234" s="122" t="s">
        <v>415</v>
      </c>
      <c r="E234" s="3">
        <f>VLOOKUP(B234,'Completar SOFSE'!$A$19:$E$501,4,0)</f>
        <v>3000023209</v>
      </c>
      <c r="F234" s="5" t="str">
        <f>VLOOKUP(B234,'Completar SOFSE'!$A$19:$E$501,5,0)</f>
        <v>TORNILLO PARA FIJACION, TIPO DE CABEZA HEXAGONAL, MEDIDA NUMERO 14 (6,2), LONGITUD 2.1/2" (63,5MM), MATERIAL ACERO, TRATAMIENTO SUPERFICIAL CINCADO, TIPO DE PUNTA AGUJA</v>
      </c>
      <c r="G234" s="88">
        <f>VLOOKUP(B234,'Completar SOFSE'!$A$19:$F$501,6,0)</f>
        <v>0</v>
      </c>
      <c r="H234" s="88"/>
      <c r="I234" s="43"/>
      <c r="J234" s="49"/>
      <c r="K234" s="44">
        <f t="shared" si="17"/>
        <v>0</v>
      </c>
      <c r="L234" s="45">
        <f t="shared" si="18"/>
        <v>0</v>
      </c>
    </row>
    <row r="235" spans="2:12" ht="93" customHeight="1">
      <c r="B235" s="2">
        <f>+'Completar SOFSE'!A241</f>
        <v>221</v>
      </c>
      <c r="C235" s="3">
        <f>VLOOKUP(B235,'Completar SOFSE'!$A$19:$E$501,2,0)</f>
        <v>3000</v>
      </c>
      <c r="D235" s="122" t="s">
        <v>415</v>
      </c>
      <c r="E235" s="3">
        <f>VLOOKUP(B235,'Completar SOFSE'!$A$19:$E$501,4,0)</f>
        <v>3000023212</v>
      </c>
      <c r="F235" s="5" t="str">
        <f>VLOOKUP(B235,'Completar SOFSE'!$A$19:$E$501,5,0)</f>
        <v>TORNILLO PARA FIJACION, TIPO DE CABEZA FRESADA, MEDIDA NUMERO 19 3,5MM, LONGITUD 38,1MM, MATERIAL ACERO, TRATAMIENTO SUPERFICIAL CINCADO, USO MADERA, TIPO DE PUNTA AGUJA, TORNILLO CABEZA FRESADA PUNTA AGUJA PARA MADERA DE ACERO CINCADO N¦ 19 - 3,5 X 38,1 MM</v>
      </c>
      <c r="G235" s="88">
        <f>VLOOKUP(B235,'Completar SOFSE'!$A$19:$F$501,6,0)</f>
        <v>0</v>
      </c>
      <c r="H235" s="88"/>
      <c r="I235" s="43"/>
      <c r="J235" s="49"/>
      <c r="K235" s="44">
        <f t="shared" si="17"/>
        <v>0</v>
      </c>
      <c r="L235" s="45">
        <f t="shared" si="18"/>
        <v>0</v>
      </c>
    </row>
    <row r="236" spans="2:12" ht="93" customHeight="1">
      <c r="B236" s="2">
        <f>+'Completar SOFSE'!A242</f>
        <v>222</v>
      </c>
      <c r="C236" s="3">
        <f>VLOOKUP(B236,'Completar SOFSE'!$A$19:$E$501,2,0)</f>
        <v>4650</v>
      </c>
      <c r="D236" s="122" t="s">
        <v>415</v>
      </c>
      <c r="E236" s="3">
        <f>VLOOKUP(B236,'Completar SOFSE'!$A$19:$E$501,4,0)</f>
        <v>3000023214</v>
      </c>
      <c r="F236" s="5" t="str">
        <f>VLOOKUP(B236,'Completar SOFSE'!$A$19:$E$501,5,0)</f>
        <v>TORNILLO PARA FIJACION, TIPO DE CABEZA FRESADA, MEDIDA NUMERO 19 3,5MM, LONGITUD 60MM, MATERIAL ACERO, TRATAMIENTO SUPERFICIAL CINCADO, USO MADERA, TIPO DE PUNTA AGUJA, TORNILLO CABEZA FRESADA PUNTA AGUJA PARA MADERA DE ACERO CINCADO N¦ 19 - 3.5 X 60 MM</v>
      </c>
      <c r="G236" s="88">
        <f>VLOOKUP(B236,'Completar SOFSE'!$A$19:$F$501,6,0)</f>
        <v>0</v>
      </c>
      <c r="H236" s="88"/>
      <c r="I236" s="43"/>
      <c r="J236" s="49"/>
      <c r="K236" s="44">
        <f t="shared" si="17"/>
        <v>0</v>
      </c>
      <c r="L236" s="45">
        <f t="shared" si="18"/>
        <v>0</v>
      </c>
    </row>
    <row r="237" spans="2:12" ht="93" customHeight="1">
      <c r="B237" s="2">
        <f>+'Completar SOFSE'!A243</f>
        <v>223</v>
      </c>
      <c r="C237" s="3">
        <f>VLOOKUP(B237,'Completar SOFSE'!$A$19:$E$501,2,0)</f>
        <v>3000</v>
      </c>
      <c r="D237" s="122" t="s">
        <v>415</v>
      </c>
      <c r="E237" s="3">
        <f>VLOOKUP(B237,'Completar SOFSE'!$A$19:$E$501,4,0)</f>
        <v>3000023223</v>
      </c>
      <c r="F237" s="5" t="str">
        <f>VLOOKUP(B237,'Completar SOFSE'!$A$19:$E$501,5,0)</f>
        <v>TORNILLO PARA FIJACION, TIPO DE CABEZA FRESADA, MEDIDA NUMERO 4 2,8MM, LONGITUD 31,8MM, MATERIAL ACERO, TRATAMIENTO SUPERFICIAL CINCADO, TIPO DE PUNTA AGUJA</v>
      </c>
      <c r="G237" s="88">
        <f>VLOOKUP(B237,'Completar SOFSE'!$A$19:$F$501,6,0)</f>
        <v>0</v>
      </c>
      <c r="H237" s="88"/>
      <c r="I237" s="43"/>
      <c r="J237" s="49"/>
      <c r="K237" s="44">
        <f t="shared" si="17"/>
        <v>0</v>
      </c>
      <c r="L237" s="45">
        <f t="shared" si="18"/>
        <v>0</v>
      </c>
    </row>
    <row r="238" spans="2:12" ht="93" customHeight="1">
      <c r="B238" s="2">
        <f>+'Completar SOFSE'!A244</f>
        <v>224</v>
      </c>
      <c r="C238" s="3">
        <f>VLOOKUP(B238,'Completar SOFSE'!$A$19:$E$501,2,0)</f>
        <v>4500</v>
      </c>
      <c r="D238" s="122" t="s">
        <v>415</v>
      </c>
      <c r="E238" s="3">
        <f>VLOOKUP(B238,'Completar SOFSE'!$A$19:$E$501,4,0)</f>
        <v>3000023226</v>
      </c>
      <c r="F238" s="5" t="str">
        <f>VLOOKUP(B238,'Completar SOFSE'!$A$19:$E$501,5,0)</f>
        <v>TORNILLO PARA FIJACION, TIPO DE CABEZA FRESADA, MEDIDA NUMERO 5 3,5MM, LONGITUD 50,8MM, MATERIAL ACERO, TRATAMIENTO SUPERFICIAL CINCADO, USO MADERA, TIPO DE PUNTA AGUJA</v>
      </c>
      <c r="G238" s="88">
        <f>VLOOKUP(B238,'Completar SOFSE'!$A$19:$F$501,6,0)</f>
        <v>0</v>
      </c>
      <c r="H238" s="88"/>
      <c r="I238" s="43"/>
      <c r="J238" s="49"/>
      <c r="K238" s="44">
        <f t="shared" si="17"/>
        <v>0</v>
      </c>
      <c r="L238" s="45">
        <f t="shared" si="18"/>
        <v>0</v>
      </c>
    </row>
    <row r="239" spans="2:12" ht="93" customHeight="1">
      <c r="B239" s="2">
        <f>+'Completar SOFSE'!A245</f>
        <v>225</v>
      </c>
      <c r="C239" s="3">
        <f>VLOOKUP(B239,'Completar SOFSE'!$A$19:$E$501,2,0)</f>
        <v>4710</v>
      </c>
      <c r="D239" s="122" t="s">
        <v>415</v>
      </c>
      <c r="E239" s="3">
        <f>VLOOKUP(B239,'Completar SOFSE'!$A$19:$E$501,4,0)</f>
        <v>3000023229</v>
      </c>
      <c r="F239" s="5" t="str">
        <f>VLOOKUP(B239,'Completar SOFSE'!$A$19:$E$501,5,0)</f>
        <v>TORNILLO PARA FIJACION, TIPO DE CABEZA FRESADA, MEDIDA NUMERO 6 3,8MM, LONGITUD 38,1MM, MATERIAL ACERO, TRATAMIENTO SUPERFICIAL CINCADO, USO MADERA, TIPO DE PUNTA AGUJA</v>
      </c>
      <c r="G239" s="88">
        <f>VLOOKUP(B239,'Completar SOFSE'!$A$19:$F$501,6,0)</f>
        <v>0</v>
      </c>
      <c r="H239" s="88"/>
      <c r="I239" s="43"/>
      <c r="J239" s="49"/>
      <c r="K239" s="44">
        <f t="shared" si="17"/>
        <v>0</v>
      </c>
      <c r="L239" s="45">
        <f t="shared" si="18"/>
        <v>0</v>
      </c>
    </row>
    <row r="240" spans="2:12" ht="93" customHeight="1">
      <c r="B240" s="2">
        <f>+'Completar SOFSE'!A246</f>
        <v>226</v>
      </c>
      <c r="C240" s="3">
        <f>VLOOKUP(B240,'Completar SOFSE'!$A$19:$E$501,2,0)</f>
        <v>1500</v>
      </c>
      <c r="D240" s="122" t="s">
        <v>415</v>
      </c>
      <c r="E240" s="3">
        <f>VLOOKUP(B240,'Completar SOFSE'!$A$19:$E$501,4,0)</f>
        <v>3000023247</v>
      </c>
      <c r="F240" s="5" t="str">
        <f>VLOOKUP(B240,'Completar SOFSE'!$A$19:$E$501,5,0)</f>
        <v>TORNILLO PARA FIJACION, TIPO DE CABEZA HEXAGONAL, MEDIDA NUMERO 14 6,3MM, LONGITUD 63MM, MATERIAL ACERO, TRATAMIENTO SUPERFICIAL CINCADO, TIPO DE PUNTA AGUJA, CON ARANDELA DE GOMA</v>
      </c>
      <c r="G240" s="88">
        <f>VLOOKUP(B240,'Completar SOFSE'!$A$19:$F$501,6,0)</f>
        <v>0</v>
      </c>
      <c r="H240" s="88"/>
      <c r="I240" s="43"/>
      <c r="J240" s="49"/>
      <c r="K240" s="44">
        <f t="shared" si="17"/>
        <v>0</v>
      </c>
      <c r="L240" s="45">
        <f t="shared" si="18"/>
        <v>0</v>
      </c>
    </row>
    <row r="241" spans="2:12" ht="93" customHeight="1">
      <c r="B241" s="2">
        <f>+'Completar SOFSE'!A247</f>
        <v>227</v>
      </c>
      <c r="C241" s="3">
        <f>VLOOKUP(B241,'Completar SOFSE'!$A$19:$E$501,2,0)</f>
        <v>1500</v>
      </c>
      <c r="D241" s="122" t="s">
        <v>415</v>
      </c>
      <c r="E241" s="3">
        <f>VLOOKUP(B241,'Completar SOFSE'!$A$19:$E$501,4,0)</f>
        <v>3000023281</v>
      </c>
      <c r="F241" s="5" t="str">
        <f>VLOOKUP(B241,'Completar SOFSE'!$A$19:$E$501,5,0)</f>
        <v>TORNILLO PARA FIJACION, TIPO DE CABEZA FRESADA, MEDIDA NUMERO 22 5MM, LONGITUD 13MM, MATERIAL ACERO, TRATAMIENTO SUPERFICIAL CINCADO, USO MADERA, TIPO DE PUNTA AGUJA</v>
      </c>
      <c r="G241" s="88">
        <f>VLOOKUP(B241,'Completar SOFSE'!$A$19:$F$501,6,0)</f>
        <v>0</v>
      </c>
      <c r="H241" s="88"/>
      <c r="I241" s="43"/>
      <c r="J241" s="49"/>
      <c r="K241" s="44">
        <f t="shared" si="17"/>
        <v>0</v>
      </c>
      <c r="L241" s="45">
        <f t="shared" si="18"/>
        <v>0</v>
      </c>
    </row>
    <row r="242" spans="2:12" ht="93" customHeight="1">
      <c r="B242" s="2">
        <f>+'Completar SOFSE'!A248</f>
        <v>228</v>
      </c>
      <c r="C242" s="3">
        <f>VLOOKUP(B242,'Completar SOFSE'!$A$19:$E$501,2,0)</f>
        <v>1752</v>
      </c>
      <c r="D242" s="122" t="s">
        <v>415</v>
      </c>
      <c r="E242" s="3">
        <f>VLOOKUP(B242,'Completar SOFSE'!$A$19:$E$501,4,0)</f>
        <v>3000023283</v>
      </c>
      <c r="F242" s="5" t="str">
        <f>VLOOKUP(B242,'Completar SOFSE'!$A$19:$E$501,5,0)</f>
        <v>TORNILLO PARA FIJACION, TIPO DE CABEZA FRESADA, MEDIDA NUMERO 22 5MM, LONGITUD 22MM, MATERIAL ACERO, TRATAMIENTO SUPERFICIAL CINCADO, USO MADERA, TIPO DE PUNTA AGUJA</v>
      </c>
      <c r="G242" s="88">
        <f>VLOOKUP(B242,'Completar SOFSE'!$A$19:$F$501,6,0)</f>
        <v>0</v>
      </c>
      <c r="H242" s="88"/>
      <c r="I242" s="43"/>
      <c r="J242" s="49"/>
      <c r="K242" s="44">
        <f t="shared" si="17"/>
        <v>0</v>
      </c>
      <c r="L242" s="45">
        <f t="shared" si="18"/>
        <v>0</v>
      </c>
    </row>
    <row r="243" spans="2:12" ht="93" customHeight="1">
      <c r="B243" s="2">
        <f>+'Completar SOFSE'!A249</f>
        <v>229</v>
      </c>
      <c r="C243" s="3">
        <f>VLOOKUP(B243,'Completar SOFSE'!$A$19:$E$501,2,0)</f>
        <v>4752</v>
      </c>
      <c r="D243" s="122" t="s">
        <v>415</v>
      </c>
      <c r="E243" s="3">
        <f>VLOOKUP(B243,'Completar SOFSE'!$A$19:$E$501,4,0)</f>
        <v>3000023284</v>
      </c>
      <c r="F243" s="5" t="str">
        <f>VLOOKUP(B243,'Completar SOFSE'!$A$19:$E$501,5,0)</f>
        <v>TORNILLO PARA FIJACION, TIPO DE CABEZA FRESADA, MEDIDA NUMERO 22 5MM, LONGITUD 25MM, MATERIAL ACERO, TRATAMIENTO SUPERFICIAL CINCADO, USO MADERA, TIPO DE PUNTA AGUJA, TORNILLO CABEZA FRESADA PUNTA AGUJA PARA MADERA DE ACERO CINCADO N¦ 22 - 5 X 25 MM</v>
      </c>
      <c r="G243" s="88">
        <f>VLOOKUP(B243,'Completar SOFSE'!$A$19:$F$501,6,0)</f>
        <v>0</v>
      </c>
      <c r="H243" s="88"/>
      <c r="I243" s="43"/>
      <c r="J243" s="49"/>
      <c r="K243" s="44">
        <f t="shared" si="17"/>
        <v>0</v>
      </c>
      <c r="L243" s="45">
        <f t="shared" si="18"/>
        <v>0</v>
      </c>
    </row>
    <row r="244" spans="2:12" ht="93" customHeight="1">
      <c r="B244" s="2">
        <f>+'Completar SOFSE'!A250</f>
        <v>230</v>
      </c>
      <c r="C244" s="3">
        <f>VLOOKUP(B244,'Completar SOFSE'!$A$19:$E$501,2,0)</f>
        <v>4752</v>
      </c>
      <c r="D244" s="122" t="s">
        <v>415</v>
      </c>
      <c r="E244" s="3">
        <f>VLOOKUP(B244,'Completar SOFSE'!$A$19:$E$501,4,0)</f>
        <v>3000023285</v>
      </c>
      <c r="F244" s="5" t="str">
        <f>VLOOKUP(B244,'Completar SOFSE'!$A$19:$E$501,5,0)</f>
        <v>TORNILLO PARA FIJACION, TIPO DE CABEZA FRESADA, MEDIDA NUMERO 22 5MM, LONGITUD 35MM, MATERIAL ACERO, TRATAMIENTO SUPERFICIAL CINCADO, USO MADERA, TIPO DE PUNTA AGUJA, TORNILLO CABEZA FRESADA PUNTA AGUJA PARA MADERA DE ACERO CINCADO N¦ 22 - 5 X 35 MM</v>
      </c>
      <c r="G244" s="88">
        <f>VLOOKUP(B244,'Completar SOFSE'!$A$19:$F$501,6,0)</f>
        <v>0</v>
      </c>
      <c r="H244" s="88"/>
      <c r="I244" s="43"/>
      <c r="J244" s="49"/>
      <c r="K244" s="44">
        <f t="shared" si="17"/>
        <v>0</v>
      </c>
      <c r="L244" s="45">
        <f t="shared" si="18"/>
        <v>0</v>
      </c>
    </row>
    <row r="245" spans="2:12" ht="93" customHeight="1">
      <c r="B245" s="2">
        <f>+'Completar SOFSE'!A251</f>
        <v>231</v>
      </c>
      <c r="C245" s="3">
        <f>VLOOKUP(B245,'Completar SOFSE'!$A$19:$E$501,2,0)</f>
        <v>3000</v>
      </c>
      <c r="D245" s="122" t="s">
        <v>415</v>
      </c>
      <c r="E245" s="3">
        <f>VLOOKUP(B245,'Completar SOFSE'!$A$19:$E$501,4,0)</f>
        <v>3000023294</v>
      </c>
      <c r="F245" s="5" t="str">
        <f>VLOOKUP(B245,'Completar SOFSE'!$A$19:$E$501,5,0)</f>
        <v>TORNILLO PARA FIJACION, TIPO DE CABEZA TANQUE, MEDIDA NUMERO 8 4,2MM, LONGITUD 25,4MM (1"), MATERIAL ACERO, TRATAMIENTO SUPERFICIAL CINCADO, TIPO DE PUNTA MECHA, TORNILLO CABEZA TANQUE PUNTA MECHA DE ACERO CINCADO 4.2 X 25 MM (NRO 8 X 1")</v>
      </c>
      <c r="G245" s="88">
        <f>VLOOKUP(B245,'Completar SOFSE'!$A$19:$F$501,6,0)</f>
        <v>0</v>
      </c>
      <c r="H245" s="88"/>
      <c r="I245" s="43"/>
      <c r="J245" s="49"/>
      <c r="K245" s="44">
        <f t="shared" si="17"/>
        <v>0</v>
      </c>
      <c r="L245" s="45">
        <f t="shared" si="18"/>
        <v>0</v>
      </c>
    </row>
    <row r="246" spans="2:12" ht="93" customHeight="1">
      <c r="B246" s="2">
        <f>+'Completar SOFSE'!A252</f>
        <v>232</v>
      </c>
      <c r="C246" s="3">
        <f>VLOOKUP(B246,'Completar SOFSE'!$A$19:$E$501,2,0)</f>
        <v>13752</v>
      </c>
      <c r="D246" s="122" t="s">
        <v>415</v>
      </c>
      <c r="E246" s="3">
        <f>VLOOKUP(B246,'Completar SOFSE'!$A$19:$E$501,4,0)</f>
        <v>3000023297</v>
      </c>
      <c r="F246" s="5" t="str">
        <f>VLOOKUP(B246,'Completar SOFSE'!$A$19:$E$501,5,0)</f>
        <v>TORNILLO PARA FIJACION, TIPO DE CABEZA TANQUE T1, MEDIDA NUMERO 8 4,2MM, LONGITUD 19,05MM (3/4"), MATERIAL ACERO, TRATAMIENTO SUPERFICIAL CINCADO, TIPO DE PUNTA AGUJA, TORNILLO CABEZA TANQUE PUNTA AGUJA DE ACERO CINCADO 4.2 X 19 MM (NRO 8 X 3/4") T1</v>
      </c>
      <c r="G246" s="88">
        <f>VLOOKUP(B246,'Completar SOFSE'!$A$19:$F$501,6,0)</f>
        <v>0</v>
      </c>
      <c r="H246" s="88"/>
      <c r="I246" s="43"/>
      <c r="J246" s="49"/>
      <c r="K246" s="44">
        <f t="shared" si="17"/>
        <v>0</v>
      </c>
      <c r="L246" s="45">
        <f t="shared" si="18"/>
        <v>0</v>
      </c>
    </row>
    <row r="247" spans="2:12" ht="93" customHeight="1">
      <c r="B247" s="2">
        <f>+'Completar SOFSE'!A253</f>
        <v>233</v>
      </c>
      <c r="C247" s="3">
        <f>VLOOKUP(B247,'Completar SOFSE'!$A$19:$E$501,2,0)</f>
        <v>3150</v>
      </c>
      <c r="D247" s="122" t="s">
        <v>415</v>
      </c>
      <c r="E247" s="3">
        <f>VLOOKUP(B247,'Completar SOFSE'!$A$19:$E$501,4,0)</f>
        <v>3000023299</v>
      </c>
      <c r="F247" s="5" t="str">
        <f>VLOOKUP(B247,'Completar SOFSE'!$A$19:$E$501,5,0)</f>
        <v>TORNILLO PARA FIJACION, TIPO DE CABEZA TANQUE, MEDIDA NUMERO 8 4,5MM, LONGITUD 19,5MM (5/8"), MATERIAL ACERO, TRATAMIENTO SUPERFICIAL CINCADO, TIPO DE PUNTA AGUJA, CON ALAS DIN 931 GR</v>
      </c>
      <c r="G247" s="88">
        <f>VLOOKUP(B247,'Completar SOFSE'!$A$19:$F$501,6,0)</f>
        <v>0</v>
      </c>
      <c r="H247" s="88"/>
      <c r="I247" s="43"/>
      <c r="J247" s="49"/>
      <c r="K247" s="44">
        <f t="shared" ref="K247:K310" si="20">+(C247*I247)*J247</f>
        <v>0</v>
      </c>
      <c r="L247" s="45">
        <f t="shared" ref="L247:L310" si="21">+C247*I247</f>
        <v>0</v>
      </c>
    </row>
    <row r="248" spans="2:12" ht="93" customHeight="1">
      <c r="B248" s="2">
        <f>+'Completar SOFSE'!A254</f>
        <v>234</v>
      </c>
      <c r="C248" s="3">
        <f>VLOOKUP(B248,'Completar SOFSE'!$A$19:$E$501,2,0)</f>
        <v>3000</v>
      </c>
      <c r="D248" s="122" t="s">
        <v>415</v>
      </c>
      <c r="E248" s="3">
        <f>VLOOKUP(B248,'Completar SOFSE'!$A$19:$E$501,4,0)</f>
        <v>3000023301</v>
      </c>
      <c r="F248" s="5" t="str">
        <f>VLOOKUP(B248,'Completar SOFSE'!$A$19:$E$501,5,0)</f>
        <v>TORNILLO PARA FIJACION, TIPO DE CABEZA FRESADA, MEDIDA NUMERO 23 6MM, LONGITUD 80MM, MATERIAL ACERO, TRATAMIENTO SUPERFICIAL CINCADO, USO MADERA, TIPO DE PUNTA AGUJA, TORNILLO P/MADERA C/FRESADA 6 X 80 -</v>
      </c>
      <c r="G248" s="88">
        <f>VLOOKUP(B248,'Completar SOFSE'!$A$19:$F$501,6,0)</f>
        <v>0</v>
      </c>
      <c r="H248" s="88"/>
      <c r="I248" s="43"/>
      <c r="J248" s="49"/>
      <c r="K248" s="44">
        <f t="shared" si="20"/>
        <v>0</v>
      </c>
      <c r="L248" s="45">
        <f t="shared" si="21"/>
        <v>0</v>
      </c>
    </row>
    <row r="249" spans="2:12" ht="93" customHeight="1">
      <c r="B249" s="2">
        <f>+'Completar SOFSE'!A255</f>
        <v>235</v>
      </c>
      <c r="C249" s="3">
        <f>VLOOKUP(B249,'Completar SOFSE'!$A$19:$E$501,2,0)</f>
        <v>6850</v>
      </c>
      <c r="D249" s="122" t="s">
        <v>415</v>
      </c>
      <c r="E249" s="3">
        <f>VLOOKUP(B249,'Completar SOFSE'!$A$19:$E$501,4,0)</f>
        <v>3000023304</v>
      </c>
      <c r="F249" s="5" t="str">
        <f>VLOOKUP(B249,'Completar SOFSE'!$A$19:$E$501,5,0)</f>
        <v>TORNILLO PARA FIJACION, TIPO DE CABEZA TANQUE, MEDIDA NUMERO 8, LONGITUD 1.1/2", MATERIAL ACERO, USO MADERA, TIPO DE PUNTA AGUJA, TORNILLO CABEZA TANQUE PUNTA AGUJAPARA MADERA DE ACERO N¦ 8 X 1.1/2"</v>
      </c>
      <c r="G249" s="88">
        <f>VLOOKUP(B249,'Completar SOFSE'!$A$19:$F$501,6,0)</f>
        <v>0</v>
      </c>
      <c r="H249" s="88"/>
      <c r="I249" s="43"/>
      <c r="J249" s="49"/>
      <c r="K249" s="44">
        <f t="shared" si="20"/>
        <v>0</v>
      </c>
      <c r="L249" s="45">
        <f t="shared" si="21"/>
        <v>0</v>
      </c>
    </row>
    <row r="250" spans="2:12" ht="93" customHeight="1">
      <c r="B250" s="2">
        <f>+'Completar SOFSE'!A256</f>
        <v>236</v>
      </c>
      <c r="C250" s="3">
        <f>VLOOKUP(B250,'Completar SOFSE'!$A$19:$E$501,2,0)</f>
        <v>7600</v>
      </c>
      <c r="D250" s="122" t="s">
        <v>415</v>
      </c>
      <c r="E250" s="3">
        <f>VLOOKUP(B250,'Completar SOFSE'!$A$19:$E$501,4,0)</f>
        <v>3000023307</v>
      </c>
      <c r="F250" s="5" t="str">
        <f>VLOOKUP(B250,'Completar SOFSE'!$A$19:$E$501,5,0)</f>
        <v>TORNILLO PARA FIJACION, TIPO DE CABEZA TANQUE, MEDIDA NUMERO 10, LONGITUD 1.1/2", MATERIAL ACERO, TIPO DE PUNTA AGUJA, TORNILLO CABEZA TANQUE PUNTA AGUJA DE ACERO N¦ 10 X 1.1/2"</v>
      </c>
      <c r="G250" s="88">
        <f>VLOOKUP(B250,'Completar SOFSE'!$A$19:$F$501,6,0)</f>
        <v>0</v>
      </c>
      <c r="H250" s="88"/>
      <c r="I250" s="43"/>
      <c r="J250" s="49"/>
      <c r="K250" s="44">
        <f t="shared" si="20"/>
        <v>0</v>
      </c>
      <c r="L250" s="45">
        <f t="shared" si="21"/>
        <v>0</v>
      </c>
    </row>
    <row r="251" spans="2:12" ht="93" customHeight="1">
      <c r="B251" s="2">
        <f>+'Completar SOFSE'!A257</f>
        <v>237</v>
      </c>
      <c r="C251" s="3">
        <f>VLOOKUP(B251,'Completar SOFSE'!$A$19:$E$501,2,0)</f>
        <v>3000</v>
      </c>
      <c r="D251" s="122" t="s">
        <v>415</v>
      </c>
      <c r="E251" s="3">
        <f>VLOOKUP(B251,'Completar SOFSE'!$A$19:$E$501,4,0)</f>
        <v>3000023308</v>
      </c>
      <c r="F251" s="5" t="str">
        <f>VLOOKUP(B251,'Completar SOFSE'!$A$19:$E$501,5,0)</f>
        <v>TORNILLO PARA FIJACION, TIPO DE CABEZA TANQUE, MEDIDA NUMERO 10, LONGITUD 2", MATERIAL ACERO, TIPO DE PUNTA AGUJA, TORNILLO CABEZA TANQUE PUNTA AGUJA DE ACERO N¦ 10 X 2"</v>
      </c>
      <c r="G251" s="88">
        <f>VLOOKUP(B251,'Completar SOFSE'!$A$19:$F$501,6,0)</f>
        <v>0</v>
      </c>
      <c r="H251" s="88"/>
      <c r="I251" s="43"/>
      <c r="J251" s="49"/>
      <c r="K251" s="44">
        <f t="shared" si="20"/>
        <v>0</v>
      </c>
      <c r="L251" s="45">
        <f t="shared" si="21"/>
        <v>0</v>
      </c>
    </row>
    <row r="252" spans="2:12" ht="93" customHeight="1">
      <c r="B252" s="2">
        <f>+'Completar SOFSE'!A258</f>
        <v>238</v>
      </c>
      <c r="C252" s="3">
        <f>VLOOKUP(B252,'Completar SOFSE'!$A$19:$E$501,2,0)</f>
        <v>3000</v>
      </c>
      <c r="D252" s="122" t="s">
        <v>415</v>
      </c>
      <c r="E252" s="3">
        <f>VLOOKUP(B252,'Completar SOFSE'!$A$19:$E$501,4,0)</f>
        <v>3000023309</v>
      </c>
      <c r="F252" s="5" t="str">
        <f>VLOOKUP(B252,'Completar SOFSE'!$A$19:$E$501,5,0)</f>
        <v>TORNILLO PARA FIJACION, TIPO DE CABEZA TANQUE, MEDIDA NUMERO 10, LONGITUD 2.1/2", MATERIAL ACERO, TIPO DE PUNTA AGUJA</v>
      </c>
      <c r="G252" s="88">
        <f>VLOOKUP(B252,'Completar SOFSE'!$A$19:$F$501,6,0)</f>
        <v>0</v>
      </c>
      <c r="H252" s="88"/>
      <c r="I252" s="43"/>
      <c r="J252" s="49"/>
      <c r="K252" s="44">
        <f t="shared" si="20"/>
        <v>0</v>
      </c>
      <c r="L252" s="45">
        <f t="shared" si="21"/>
        <v>0</v>
      </c>
    </row>
    <row r="253" spans="2:12" ht="93" customHeight="1">
      <c r="B253" s="2">
        <f>+'Completar SOFSE'!A259</f>
        <v>239</v>
      </c>
      <c r="C253" s="3">
        <f>VLOOKUP(B253,'Completar SOFSE'!$A$19:$E$501,2,0)</f>
        <v>3000</v>
      </c>
      <c r="D253" s="122" t="s">
        <v>415</v>
      </c>
      <c r="E253" s="3">
        <f>VLOOKUP(B253,'Completar SOFSE'!$A$19:$E$501,4,0)</f>
        <v>3000023310</v>
      </c>
      <c r="F253" s="5" t="str">
        <f>VLOOKUP(B253,'Completar SOFSE'!$A$19:$E$501,5,0)</f>
        <v>TORNILLO PARA AJUSTE, TIPO DE CABEZA TANQUE, TIPO DE ROSCA METRICA MA, DIAMETRO NOMINAL 5MM, PASO 0,80MM, LONGITUD 40MM, MATERIAL ACERO INOXIDABLE, NORMA CONSTRUCTIVA DIN 931/933, PUNTA DE AGUJA</v>
      </c>
      <c r="G253" s="88">
        <f>VLOOKUP(B253,'Completar SOFSE'!$A$19:$F$501,6,0)</f>
        <v>0</v>
      </c>
      <c r="H253" s="88"/>
      <c r="I253" s="43"/>
      <c r="J253" s="49"/>
      <c r="K253" s="44">
        <f t="shared" si="20"/>
        <v>0</v>
      </c>
      <c r="L253" s="45">
        <f t="shared" si="21"/>
        <v>0</v>
      </c>
    </row>
    <row r="254" spans="2:12" ht="93" customHeight="1">
      <c r="B254" s="2">
        <f>+'Completar SOFSE'!A260</f>
        <v>240</v>
      </c>
      <c r="C254" s="3">
        <f>VLOOKUP(B254,'Completar SOFSE'!$A$19:$E$501,2,0)</f>
        <v>1152</v>
      </c>
      <c r="D254" s="122" t="s">
        <v>415</v>
      </c>
      <c r="E254" s="3">
        <f>VLOOKUP(B254,'Completar SOFSE'!$A$19:$E$501,4,0)</f>
        <v>3000023311</v>
      </c>
      <c r="F254" s="5" t="str">
        <f>VLOOKUP(B254,'Completar SOFSE'!$A$19:$E$501,5,0)</f>
        <v>TORNILLO PARA FIJACION, TIPO DE CABEZA FRESADA, MEDIDA NUMERO 23 6MM, LONGITUD 100MM, MATERIAL ACERO, TRATAMIENTO SUPERFICIAL CINCADO, USO MADERA, TIPO DE PUNTA AGUJA, TORNILLO CABEZA FRESADA PUNTA AGUJA PARA MADERA DE ACERO CINCADO N¦ 23 - 6 X 100 MM</v>
      </c>
      <c r="G254" s="88">
        <f>VLOOKUP(B254,'Completar SOFSE'!$A$19:$F$501,6,0)</f>
        <v>0</v>
      </c>
      <c r="H254" s="88"/>
      <c r="I254" s="43"/>
      <c r="J254" s="49"/>
      <c r="K254" s="44">
        <f t="shared" si="20"/>
        <v>0</v>
      </c>
      <c r="L254" s="45">
        <f t="shared" si="21"/>
        <v>0</v>
      </c>
    </row>
    <row r="255" spans="2:12" ht="93" customHeight="1">
      <c r="B255" s="2">
        <f>+'Completar SOFSE'!A261</f>
        <v>241</v>
      </c>
      <c r="C255" s="3">
        <f>VLOOKUP(B255,'Completar SOFSE'!$A$19:$E$501,2,0)</f>
        <v>6000</v>
      </c>
      <c r="D255" s="122" t="s">
        <v>415</v>
      </c>
      <c r="E255" s="3">
        <f>VLOOKUP(B255,'Completar SOFSE'!$A$19:$E$501,4,0)</f>
        <v>3000023332</v>
      </c>
      <c r="F255" s="5" t="str">
        <f>VLOOKUP(B255,'Completar SOFSE'!$A$19:$E$501,5,0)</f>
        <v>TORNILLO PARA AJUSTE, TIPO DE CABEZA PERDIDA PHILLIPS, TIPO DE ROSCA METRICA, DIAMETRO NOMINAL 6MM, PASO 1MM, LONGITUD 12MM, MATERIAL ACERO, NORMA DEL MATERIAL GRADO 5, TRATAMIENTO SUPERFICIAL CINCADO, TORNILLO CABEZA PERDIDA PHILLIPS DE ACERO M6 X 12 MM PASO 1 MM GRADO 5</v>
      </c>
      <c r="G255" s="88">
        <f>VLOOKUP(B255,'Completar SOFSE'!$A$19:$F$501,6,0)</f>
        <v>0</v>
      </c>
      <c r="H255" s="88"/>
      <c r="I255" s="43"/>
      <c r="J255" s="49"/>
      <c r="K255" s="44">
        <f t="shared" si="20"/>
        <v>0</v>
      </c>
      <c r="L255" s="45">
        <f t="shared" si="21"/>
        <v>0</v>
      </c>
    </row>
    <row r="256" spans="2:12" ht="93" customHeight="1">
      <c r="B256" s="2">
        <f>+'Completar SOFSE'!A262</f>
        <v>242</v>
      </c>
      <c r="C256" s="3">
        <f>VLOOKUP(B256,'Completar SOFSE'!$A$19:$E$501,2,0)</f>
        <v>3000</v>
      </c>
      <c r="D256" s="122" t="s">
        <v>415</v>
      </c>
      <c r="E256" s="3">
        <f>VLOOKUP(B256,'Completar SOFSE'!$A$19:$E$501,4,0)</f>
        <v>3000023338</v>
      </c>
      <c r="F256" s="5" t="str">
        <f>VLOOKUP(B256,'Completar SOFSE'!$A$19:$E$501,5,0)</f>
        <v>TORNILLO PARA FIJACION, TIPO DE CABEZA TANQUE T1, MEDIDA NUMERO 8 4,2MM, LONGITUD 14,2MM (9/16"), MATERIAL ACERO, TIPO DE PUNTA MECHA, CAB 11,1MM. LOS TORNILLOS TEL DRY CUBREN TODAS LAS NECESIDADES DEL SISTEMA DE CONSTRUCCION EN SECO. SE UTILIZAN PARA LA VINCULACION DE LOS PERFILES ENTRE SI Y LA UNION DE LAS DISTINTAS PLACAS A DICHOS PERFILES</v>
      </c>
      <c r="G256" s="88">
        <f>VLOOKUP(B256,'Completar SOFSE'!$A$19:$F$501,6,0)</f>
        <v>0</v>
      </c>
      <c r="H256" s="88"/>
      <c r="I256" s="43"/>
      <c r="J256" s="87"/>
      <c r="K256" s="44">
        <f t="shared" si="20"/>
        <v>0</v>
      </c>
      <c r="L256" s="45">
        <f t="shared" si="21"/>
        <v>0</v>
      </c>
    </row>
    <row r="257" spans="2:12" ht="93" customHeight="1">
      <c r="B257" s="2">
        <f>+'Completar SOFSE'!A263</f>
        <v>243</v>
      </c>
      <c r="C257" s="3">
        <f>VLOOKUP(B257,'Completar SOFSE'!$A$19:$E$501,2,0)</f>
        <v>3015</v>
      </c>
      <c r="D257" s="122" t="s">
        <v>415</v>
      </c>
      <c r="E257" s="3">
        <f>VLOOKUP(B257,'Completar SOFSE'!$A$19:$E$501,4,0)</f>
        <v>3000023339</v>
      </c>
      <c r="F257" s="5" t="str">
        <f>VLOOKUP(B257,'Completar SOFSE'!$A$19:$E$501,5,0)</f>
        <v>TORNILLO PARA AJUSTE, TIPO DE CABEZA PERDIDA PHILLIPS, TIPO DE ROSCA METRICA, DIAMETRO NOMINAL 8MM, PASO 1,25MM, LONGITUD 25MM, MATERIAL ACERO, NORMA DEL MATERIAL GRADO 5</v>
      </c>
      <c r="G257" s="88">
        <f>VLOOKUP(B257,'Completar SOFSE'!$A$19:$F$501,6,0)</f>
        <v>0</v>
      </c>
      <c r="H257" s="88"/>
      <c r="I257" s="43"/>
      <c r="J257" s="87"/>
      <c r="K257" s="44">
        <f t="shared" si="20"/>
        <v>0</v>
      </c>
      <c r="L257" s="45">
        <f t="shared" si="21"/>
        <v>0</v>
      </c>
    </row>
    <row r="258" spans="2:12" ht="93" customHeight="1">
      <c r="B258" s="2">
        <f>+'Completar SOFSE'!A264</f>
        <v>244</v>
      </c>
      <c r="C258" s="3">
        <f>VLOOKUP(B258,'Completar SOFSE'!$A$19:$E$501,2,0)</f>
        <v>100</v>
      </c>
      <c r="D258" s="122" t="s">
        <v>415</v>
      </c>
      <c r="E258" s="3">
        <f>VLOOKUP(B258,'Completar SOFSE'!$A$19:$E$501,4,0)</f>
        <v>3000023350</v>
      </c>
      <c r="F258" s="5" t="str">
        <f>VLOOKUP(B258,'Completar SOFSE'!$A$19:$E$501,5,0)</f>
        <v>TORNILLO PARA FIJACION, MEDIDA NUMERO 4, LONGITUD 1", MATERIAL ACERO, DECK</v>
      </c>
      <c r="G258" s="88">
        <f>VLOOKUP(B258,'Completar SOFSE'!$A$19:$F$501,6,0)</f>
        <v>0</v>
      </c>
      <c r="H258" s="88"/>
      <c r="I258" s="43"/>
      <c r="J258" s="87"/>
      <c r="K258" s="44">
        <f t="shared" si="20"/>
        <v>0</v>
      </c>
      <c r="L258" s="45">
        <f t="shared" si="21"/>
        <v>0</v>
      </c>
    </row>
    <row r="259" spans="2:12" ht="93" customHeight="1">
      <c r="B259" s="2">
        <f>+'Completar SOFSE'!A265</f>
        <v>245</v>
      </c>
      <c r="C259" s="3">
        <f>VLOOKUP(B259,'Completar SOFSE'!$A$19:$E$501,2,0)</f>
        <v>100</v>
      </c>
      <c r="D259" s="122" t="s">
        <v>415</v>
      </c>
      <c r="E259" s="3">
        <f>VLOOKUP(B259,'Completar SOFSE'!$A$19:$E$501,4,0)</f>
        <v>3000023352</v>
      </c>
      <c r="F259" s="5" t="str">
        <f>VLOOKUP(B259,'Completar SOFSE'!$A$19:$E$501,5,0)</f>
        <v>TORNILLO PARA FIJACION, MEDIDA NUMERO 6, LONGITUD 1", MATERIAL ACERO, DECK</v>
      </c>
      <c r="G259" s="88">
        <f>VLOOKUP(B259,'Completar SOFSE'!$A$19:$F$501,6,0)</f>
        <v>0</v>
      </c>
      <c r="H259" s="88"/>
      <c r="I259" s="43"/>
      <c r="J259" s="87"/>
      <c r="K259" s="44">
        <f t="shared" si="20"/>
        <v>0</v>
      </c>
      <c r="L259" s="45">
        <f t="shared" si="21"/>
        <v>0</v>
      </c>
    </row>
    <row r="260" spans="2:12" ht="93" customHeight="1">
      <c r="B260" s="2">
        <f>+'Completar SOFSE'!A266</f>
        <v>246</v>
      </c>
      <c r="C260" s="3">
        <f>VLOOKUP(B260,'Completar SOFSE'!$A$19:$E$501,2,0)</f>
        <v>100</v>
      </c>
      <c r="D260" s="122" t="s">
        <v>415</v>
      </c>
      <c r="E260" s="3">
        <f>VLOOKUP(B260,'Completar SOFSE'!$A$19:$E$501,4,0)</f>
        <v>3000023353</v>
      </c>
      <c r="F260" s="5" t="str">
        <f>VLOOKUP(B260,'Completar SOFSE'!$A$19:$E$501,5,0)</f>
        <v>TORNILLO PARA FIJACION, MEDIDA NUMERO 8, LONGITUD 1", MATERIAL ACERO, DECK</v>
      </c>
      <c r="G260" s="88">
        <f>VLOOKUP(B260,'Completar SOFSE'!$A$19:$F$501,6,0)</f>
        <v>0</v>
      </c>
      <c r="H260" s="88"/>
      <c r="I260" s="43"/>
      <c r="J260" s="87"/>
      <c r="K260" s="44">
        <f t="shared" si="20"/>
        <v>0</v>
      </c>
      <c r="L260" s="45">
        <f t="shared" si="21"/>
        <v>0</v>
      </c>
    </row>
    <row r="261" spans="2:12" ht="93" customHeight="1">
      <c r="B261" s="2">
        <f>+'Completar SOFSE'!A267</f>
        <v>247</v>
      </c>
      <c r="C261" s="3">
        <f>VLOOKUP(B261,'Completar SOFSE'!$A$19:$E$501,2,0)</f>
        <v>100</v>
      </c>
      <c r="D261" s="122" t="s">
        <v>415</v>
      </c>
      <c r="E261" s="3">
        <f>VLOOKUP(B261,'Completar SOFSE'!$A$19:$E$501,4,0)</f>
        <v>3000023354</v>
      </c>
      <c r="F261" s="5" t="str">
        <f>VLOOKUP(B261,'Completar SOFSE'!$A$19:$E$501,5,0)</f>
        <v>TORNILLO PARA FIJACION, MEDIDA NUMERO 10, LONGITUD 1", MATERIAL ACERO, DECK</v>
      </c>
      <c r="G261" s="88">
        <f>VLOOKUP(B261,'Completar SOFSE'!$A$19:$F$501,6,0)</f>
        <v>0</v>
      </c>
      <c r="H261" s="88"/>
      <c r="I261" s="43"/>
      <c r="J261" s="87"/>
      <c r="K261" s="44">
        <f t="shared" si="20"/>
        <v>0</v>
      </c>
      <c r="L261" s="45">
        <f t="shared" si="21"/>
        <v>0</v>
      </c>
    </row>
    <row r="262" spans="2:12" ht="93" customHeight="1">
      <c r="B262" s="2">
        <f>+'Completar SOFSE'!A268</f>
        <v>248</v>
      </c>
      <c r="C262" s="3">
        <f>VLOOKUP(B262,'Completar SOFSE'!$A$19:$E$501,2,0)</f>
        <v>100</v>
      </c>
      <c r="D262" s="122" t="s">
        <v>415</v>
      </c>
      <c r="E262" s="3">
        <f>VLOOKUP(B262,'Completar SOFSE'!$A$19:$E$501,4,0)</f>
        <v>3000023355</v>
      </c>
      <c r="F262" s="5" t="str">
        <f>VLOOKUP(B262,'Completar SOFSE'!$A$19:$E$501,5,0)</f>
        <v>TORNILLO PARA FIJACION, MEDIDA NUMERO 12, LONGITUD 2", MATERIAL ACERO, DECK</v>
      </c>
      <c r="G262" s="88">
        <f>VLOOKUP(B262,'Completar SOFSE'!$A$19:$F$501,6,0)</f>
        <v>0</v>
      </c>
      <c r="H262" s="88"/>
      <c r="I262" s="43"/>
      <c r="J262" s="87"/>
      <c r="K262" s="44">
        <f t="shared" si="20"/>
        <v>0</v>
      </c>
      <c r="L262" s="45">
        <f t="shared" si="21"/>
        <v>0</v>
      </c>
    </row>
    <row r="263" spans="2:12" ht="93" customHeight="1">
      <c r="B263" s="2">
        <f>+'Completar SOFSE'!A269</f>
        <v>249</v>
      </c>
      <c r="C263" s="3">
        <f>VLOOKUP(B263,'Completar SOFSE'!$A$19:$E$501,2,0)</f>
        <v>300</v>
      </c>
      <c r="D263" s="122" t="s">
        <v>415</v>
      </c>
      <c r="E263" s="3">
        <f>VLOOKUP(B263,'Completar SOFSE'!$A$19:$E$501,4,0)</f>
        <v>3000023446</v>
      </c>
      <c r="F263" s="5" t="str">
        <f>VLOOKUP(B263,'Completar SOFSE'!$A$19:$E$501,5,0)</f>
        <v>TORNILLO PARA AJUSTE, TIPO DE CABEZA FRESADA ALLEN, TIPO DE ROSCA UNF, DIAMETRO NOMINAL 3/8", PASO 24 HILOS, LONGITUD 41MM, MATERIAL ACERO, NORMA CONSTRUCTIVA DIN 912</v>
      </c>
      <c r="G263" s="88">
        <f>VLOOKUP(B263,'Completar SOFSE'!$A$19:$F$501,6,0)</f>
        <v>0</v>
      </c>
      <c r="H263" s="88"/>
      <c r="I263" s="43"/>
      <c r="J263" s="87"/>
      <c r="K263" s="44">
        <f t="shared" si="20"/>
        <v>0</v>
      </c>
      <c r="L263" s="45">
        <f t="shared" si="21"/>
        <v>0</v>
      </c>
    </row>
    <row r="264" spans="2:12" ht="93" customHeight="1">
      <c r="B264" s="2">
        <f>+'Completar SOFSE'!A270</f>
        <v>250</v>
      </c>
      <c r="C264" s="3">
        <f>VLOOKUP(B264,'Completar SOFSE'!$A$19:$E$501,2,0)</f>
        <v>100</v>
      </c>
      <c r="D264" s="122" t="s">
        <v>415</v>
      </c>
      <c r="E264" s="3">
        <f>VLOOKUP(B264,'Completar SOFSE'!$A$19:$E$501,4,0)</f>
        <v>3000023481</v>
      </c>
      <c r="F264" s="5" t="str">
        <f>VLOOKUP(B264,'Completar SOFSE'!$A$19:$E$501,5,0)</f>
        <v>TORNILLO PARA AJUSTE, TIPO DE CABEZA HEXAGONAL, TIPO DE ROSCA WHITWORTH, DIAMETRO NOMINAL 5/16" (7,93MM), PASO 18 HILOS, LONGITUD 44,5MM, MATERIAL ACERO, NORMA DEL MATERIAL GRADO 8.8, SAE 1010/1015, NORMA CONSTRUCTIVA IRAM 5036, TRATAMIENTO SUPERFICIAL CINCADO PASIVADO AMARILLO, TORNILLO C/EXAG RW 5/16 X 44MM CINC AMA" - TORNILLO CABEZA EXAGONAL, ROSCA WHITWORTH. - MATERIAL: ACERO SAE 1010/1015. - DIAMETRO NOMINAL: WHITWORTH 5/16 (7 - LONGITUD NOMINAL: 44MM. - NUMERO DE HILOS: 18. - TERMINACION SUPERFICIAL: CINCADO PASIVADO AMARILLO. - ESPECIFICACION: IRAM 5036. -</v>
      </c>
      <c r="G264" s="88">
        <f>VLOOKUP(B264,'Completar SOFSE'!$A$19:$F$501,6,0)</f>
        <v>0</v>
      </c>
      <c r="H264" s="88"/>
      <c r="I264" s="43"/>
      <c r="J264" s="87"/>
      <c r="K264" s="44">
        <f t="shared" si="20"/>
        <v>0</v>
      </c>
      <c r="L264" s="45">
        <f t="shared" si="21"/>
        <v>0</v>
      </c>
    </row>
    <row r="265" spans="2:12" ht="93" customHeight="1">
      <c r="B265" s="2">
        <f>+'Completar SOFSE'!A271</f>
        <v>251</v>
      </c>
      <c r="C265" s="3">
        <f>VLOOKUP(B265,'Completar SOFSE'!$A$19:$E$501,2,0)</f>
        <v>1145</v>
      </c>
      <c r="D265" s="122" t="s">
        <v>415</v>
      </c>
      <c r="E265" s="3">
        <f>VLOOKUP(B265,'Completar SOFSE'!$A$19:$E$501,4,0)</f>
        <v>3000023486</v>
      </c>
      <c r="F265" s="5" t="str">
        <f>VLOOKUP(B265,'Completar SOFSE'!$A$19:$E$501,5,0)</f>
        <v>TORNILLO PARA AJUSTE, TIPO DE CABEZA HEXAGONAL, TIPO DE ROSCA WHITWORTH, DIAMETRO NOMINAL 3/8" (9,52MM), PASO 16 HILOS, LONGITUD 90MM, MATERIAL ACERO, NORMA DEL MATERIAL GRADO 8.8, SAE 1010/1015, NORMA CONSTRUCTIVA IRAM 5036, TRATAMIENTO SUPERFICIAL CINCADO PASIVADO AMARILLO, TORN CABE EXA W3/8X90MM CINC AMAR " - TORNILLO CABEZA EXAGONAL, ROSCA WHITWORTH. - MATERIAL: ACERO SAE 1010/1015. - DIAMETRO NOMINAL: WHITWORTH 3/8 (9 - LONGITUD NOMINAL: 90MM. - NUMERO DE HILOS: 16. - TERMINACION SUPERFICIAL: CINCADO PASIVADO AMARILLO. - ESPECIFICACION: IRAM 5036. -</v>
      </c>
      <c r="G265" s="88">
        <f>VLOOKUP(B265,'Completar SOFSE'!$A$19:$F$501,6,0)</f>
        <v>0</v>
      </c>
      <c r="H265" s="88"/>
      <c r="I265" s="43"/>
      <c r="J265" s="87"/>
      <c r="K265" s="44">
        <f t="shared" si="20"/>
        <v>0</v>
      </c>
      <c r="L265" s="45">
        <f t="shared" si="21"/>
        <v>0</v>
      </c>
    </row>
    <row r="266" spans="2:12" ht="93" customHeight="1">
      <c r="B266" s="2">
        <f>+'Completar SOFSE'!A272</f>
        <v>252</v>
      </c>
      <c r="C266" s="3">
        <f>VLOOKUP(B266,'Completar SOFSE'!$A$19:$E$501,2,0)</f>
        <v>100</v>
      </c>
      <c r="D266" s="122" t="s">
        <v>415</v>
      </c>
      <c r="E266" s="3">
        <f>VLOOKUP(B266,'Completar SOFSE'!$A$19:$E$501,4,0)</f>
        <v>3000023491</v>
      </c>
      <c r="F266" s="5" t="str">
        <f>VLOOKUP(B266,'Completar SOFSE'!$A$19:$E$501,5,0)</f>
        <v>TORNILLO PARA AJUSTE, TIPO DE CABEZA HEXAGONAL, TIPO DE ROSCA WHITWORTH, DIAMETRO NOMINAL 1/2", PASO 12 HILOS, LONGITUD 19MM, MATERIAL ACERO, NORMA DEL MATERIAL GRADO 8.8, TRATAMIENTO SUPERFICIAL CINCADO, VER 89227354320</v>
      </c>
      <c r="G266" s="88">
        <f>VLOOKUP(B266,'Completar SOFSE'!$A$19:$F$501,6,0)</f>
        <v>0</v>
      </c>
      <c r="H266" s="88"/>
      <c r="I266" s="43"/>
      <c r="J266" s="87"/>
      <c r="K266" s="44">
        <f t="shared" si="20"/>
        <v>0</v>
      </c>
      <c r="L266" s="45">
        <f t="shared" si="21"/>
        <v>0</v>
      </c>
    </row>
    <row r="267" spans="2:12" ht="93" customHeight="1">
      <c r="B267" s="2">
        <f>+'Completar SOFSE'!A273</f>
        <v>253</v>
      </c>
      <c r="C267" s="3">
        <f>VLOOKUP(B267,'Completar SOFSE'!$A$19:$E$501,2,0)</f>
        <v>300</v>
      </c>
      <c r="D267" s="122" t="s">
        <v>415</v>
      </c>
      <c r="E267" s="3">
        <f>VLOOKUP(B267,'Completar SOFSE'!$A$19:$E$501,4,0)</f>
        <v>3000023497</v>
      </c>
      <c r="F267" s="5" t="str">
        <f>VLOOKUP(B267,'Completar SOFSE'!$A$19:$E$501,5,0)</f>
        <v>TORNILLO PARA AJUSTE, TIPO DE CABEZA HEXAGONAL, TIPO DE ROSCA WHITWORTH, DIAMETRO NOMINAL 3/4", PASO 10 HILOS, LONGITUD 38,1MM, MATERIAL ACERO, NORMA DEL MATERIAL GRADO 8.8, TRATAMIENTO SUPERFICIAL CINCADO MARCAS/FABRICANTES: 89227354920</v>
      </c>
      <c r="G267" s="88">
        <f>VLOOKUP(B267,'Completar SOFSE'!$A$19:$F$501,6,0)</f>
        <v>0</v>
      </c>
      <c r="H267" s="88"/>
      <c r="I267" s="43"/>
      <c r="J267" s="87"/>
      <c r="K267" s="44">
        <f t="shared" si="20"/>
        <v>0</v>
      </c>
      <c r="L267" s="45">
        <f t="shared" si="21"/>
        <v>0</v>
      </c>
    </row>
    <row r="268" spans="2:12" ht="93" customHeight="1">
      <c r="B268" s="2">
        <f>+'Completar SOFSE'!A274</f>
        <v>254</v>
      </c>
      <c r="C268" s="3">
        <f>VLOOKUP(B268,'Completar SOFSE'!$A$19:$E$501,2,0)</f>
        <v>3100</v>
      </c>
      <c r="D268" s="122" t="s">
        <v>415</v>
      </c>
      <c r="E268" s="3">
        <f>VLOOKUP(B268,'Completar SOFSE'!$A$19:$E$501,4,0)</f>
        <v>3000023512</v>
      </c>
      <c r="F268" s="5" t="str">
        <f>VLOOKUP(B268,'Completar SOFSE'!$A$19:$E$501,5,0)</f>
        <v>TORNILLO PARA FIJACION, TIPO DE CABEZA REDONDA RANURADA, MEDIDA NUMERO 2, LONGITUD 3/8", MATERIAL ACERO, TIPO DE PUNTA PARKER CONICA, PASO FINO</v>
      </c>
      <c r="G268" s="88">
        <f>VLOOKUP(B268,'Completar SOFSE'!$A$19:$F$501,6,0)</f>
        <v>0</v>
      </c>
      <c r="H268" s="88"/>
      <c r="I268" s="43"/>
      <c r="J268" s="87"/>
      <c r="K268" s="44">
        <f t="shared" si="20"/>
        <v>0</v>
      </c>
      <c r="L268" s="45">
        <f t="shared" si="21"/>
        <v>0</v>
      </c>
    </row>
    <row r="269" spans="2:12" ht="93" customHeight="1">
      <c r="B269" s="2">
        <f>+'Completar SOFSE'!A275</f>
        <v>255</v>
      </c>
      <c r="C269" s="3">
        <f>VLOOKUP(B269,'Completar SOFSE'!$A$19:$E$501,2,0)</f>
        <v>3100</v>
      </c>
      <c r="D269" s="122" t="s">
        <v>415</v>
      </c>
      <c r="E269" s="3">
        <f>VLOOKUP(B269,'Completar SOFSE'!$A$19:$E$501,4,0)</f>
        <v>3000023513</v>
      </c>
      <c r="F269" s="5" t="str">
        <f>VLOOKUP(B269,'Completar SOFSE'!$A$19:$E$501,5,0)</f>
        <v>TORNILLO PARA FIJACION, TIPO DE CABEZA REDONDA RANURADA, MEDIDA NUMERO 4, LONGITUD 1.1/4", MATERIAL ACERO, TIPO DE PUNTA PARKER CONICA, PASO FINO</v>
      </c>
      <c r="G269" s="88">
        <f>VLOOKUP(B269,'Completar SOFSE'!$A$19:$F$501,6,0)</f>
        <v>0</v>
      </c>
      <c r="H269" s="88"/>
      <c r="I269" s="43"/>
      <c r="J269" s="87"/>
      <c r="K269" s="44">
        <f t="shared" si="20"/>
        <v>0</v>
      </c>
      <c r="L269" s="45">
        <f t="shared" si="21"/>
        <v>0</v>
      </c>
    </row>
    <row r="270" spans="2:12" ht="93" customHeight="1">
      <c r="B270" s="2">
        <f>+'Completar SOFSE'!A276</f>
        <v>256</v>
      </c>
      <c r="C270" s="3">
        <f>VLOOKUP(B270,'Completar SOFSE'!$A$19:$E$501,2,0)</f>
        <v>3100</v>
      </c>
      <c r="D270" s="122" t="s">
        <v>415</v>
      </c>
      <c r="E270" s="3">
        <f>VLOOKUP(B270,'Completar SOFSE'!$A$19:$E$501,4,0)</f>
        <v>3000023514</v>
      </c>
      <c r="F270" s="5" t="str">
        <f>VLOOKUP(B270,'Completar SOFSE'!$A$19:$E$501,5,0)</f>
        <v>TORNILLO PARA FIJACION, TIPO DE CABEZA REDONDA RANURADA, MEDIDA NUMERO 4, LONGITUD 1/4", MATERIAL ACERO, TIPO DE PUNTA PARKER CONICA, PASO FINO</v>
      </c>
      <c r="G270" s="88">
        <f>VLOOKUP(B270,'Completar SOFSE'!$A$19:$F$501,6,0)</f>
        <v>0</v>
      </c>
      <c r="H270" s="88"/>
      <c r="I270" s="43"/>
      <c r="J270" s="87"/>
      <c r="K270" s="44">
        <f t="shared" si="20"/>
        <v>0</v>
      </c>
      <c r="L270" s="45">
        <f t="shared" si="21"/>
        <v>0</v>
      </c>
    </row>
    <row r="271" spans="2:12" ht="93" customHeight="1">
      <c r="B271" s="2">
        <f>+'Completar SOFSE'!A277</f>
        <v>257</v>
      </c>
      <c r="C271" s="3">
        <f>VLOOKUP(B271,'Completar SOFSE'!$A$19:$E$501,2,0)</f>
        <v>3100</v>
      </c>
      <c r="D271" s="122" t="s">
        <v>415</v>
      </c>
      <c r="E271" s="3">
        <f>VLOOKUP(B271,'Completar SOFSE'!$A$19:$E$501,4,0)</f>
        <v>3000023515</v>
      </c>
      <c r="F271" s="5" t="str">
        <f>VLOOKUP(B271,'Completar SOFSE'!$A$19:$E$501,5,0)</f>
        <v>TORNILLO PARA FIJACION, TIPO DE CABEZA REDONDA RANURADA, MEDIDA NUMERO 4, LONGITUD 1", MATERIAL ACERO, TIPO DE PUNTA PARKER CONICA, PASO FINO</v>
      </c>
      <c r="G271" s="88">
        <f>VLOOKUP(B271,'Completar SOFSE'!$A$19:$F$501,6,0)</f>
        <v>0</v>
      </c>
      <c r="H271" s="88"/>
      <c r="I271" s="43"/>
      <c r="J271" s="87"/>
      <c r="K271" s="44">
        <f t="shared" si="20"/>
        <v>0</v>
      </c>
      <c r="L271" s="45">
        <f t="shared" si="21"/>
        <v>0</v>
      </c>
    </row>
    <row r="272" spans="2:12" ht="93" customHeight="1">
      <c r="B272" s="2">
        <f>+'Completar SOFSE'!A278</f>
        <v>258</v>
      </c>
      <c r="C272" s="3">
        <f>VLOOKUP(B272,'Completar SOFSE'!$A$19:$E$501,2,0)</f>
        <v>6700</v>
      </c>
      <c r="D272" s="122" t="s">
        <v>415</v>
      </c>
      <c r="E272" s="3">
        <f>VLOOKUP(B272,'Completar SOFSE'!$A$19:$E$501,4,0)</f>
        <v>3000023516</v>
      </c>
      <c r="F272" s="5" t="str">
        <f>VLOOKUP(B272,'Completar SOFSE'!$A$19:$E$501,5,0)</f>
        <v>TORNILLO PARA FIJACION, TIPO DE CABEZA REDONDA RANURADA, MEDIDA NUMERO 6, LONGITUD 3/8", MATERIAL ACERO, TIPO DE PUNTA PARKER CONICA, PASO FINO</v>
      </c>
      <c r="G272" s="88">
        <f>VLOOKUP(B272,'Completar SOFSE'!$A$19:$F$501,6,0)</f>
        <v>0</v>
      </c>
      <c r="H272" s="88"/>
      <c r="I272" s="43"/>
      <c r="J272" s="87"/>
      <c r="K272" s="44">
        <f t="shared" si="20"/>
        <v>0</v>
      </c>
      <c r="L272" s="45">
        <f t="shared" si="21"/>
        <v>0</v>
      </c>
    </row>
    <row r="273" spans="2:12" ht="93" customHeight="1">
      <c r="B273" s="2">
        <f>+'Completar SOFSE'!A279</f>
        <v>259</v>
      </c>
      <c r="C273" s="3">
        <f>VLOOKUP(B273,'Completar SOFSE'!$A$19:$E$501,2,0)</f>
        <v>3050</v>
      </c>
      <c r="D273" s="122" t="s">
        <v>415</v>
      </c>
      <c r="E273" s="3">
        <f>VLOOKUP(B273,'Completar SOFSE'!$A$19:$E$501,4,0)</f>
        <v>3000023517</v>
      </c>
      <c r="F273" s="5" t="str">
        <f>VLOOKUP(B273,'Completar SOFSE'!$A$19:$E$501,5,0)</f>
        <v>TORNILLO PARA FIJACION, TIPO DE CABEZA REDONDA RANURADA, MEDIDA NUMERO 6, LONGITUD 1", MATERIAL ACERO, TIPO DE PUNTA PARKER CONICA, PASO FINO</v>
      </c>
      <c r="G273" s="88">
        <f>VLOOKUP(B273,'Completar SOFSE'!$A$19:$F$501,6,0)</f>
        <v>0</v>
      </c>
      <c r="H273" s="88"/>
      <c r="I273" s="43"/>
      <c r="J273" s="87"/>
      <c r="K273" s="44">
        <f t="shared" si="20"/>
        <v>0</v>
      </c>
      <c r="L273" s="45">
        <f t="shared" si="21"/>
        <v>0</v>
      </c>
    </row>
    <row r="274" spans="2:12" ht="93" customHeight="1">
      <c r="B274" s="2">
        <f>+'Completar SOFSE'!A280</f>
        <v>260</v>
      </c>
      <c r="C274" s="3">
        <f>VLOOKUP(B274,'Completar SOFSE'!$A$19:$E$501,2,0)</f>
        <v>3100</v>
      </c>
      <c r="D274" s="122" t="s">
        <v>415</v>
      </c>
      <c r="E274" s="3">
        <f>VLOOKUP(B274,'Completar SOFSE'!$A$19:$E$501,4,0)</f>
        <v>3000023518</v>
      </c>
      <c r="F274" s="5" t="str">
        <f>VLOOKUP(B274,'Completar SOFSE'!$A$19:$E$501,5,0)</f>
        <v>TORNILLO PARA FIJACION, TIPO DE CABEZA REDONDA RANURADA, MEDIDA NUMERO 7, LONGITUD 3/4", MATERIAL ACERO, TIPO DE PUNTA PARKER CONICA, PASO FINO</v>
      </c>
      <c r="G274" s="88">
        <f>VLOOKUP(B274,'Completar SOFSE'!$A$19:$F$501,6,0)</f>
        <v>0</v>
      </c>
      <c r="H274" s="88"/>
      <c r="I274" s="43"/>
      <c r="J274" s="87"/>
      <c r="K274" s="44">
        <f t="shared" si="20"/>
        <v>0</v>
      </c>
      <c r="L274" s="45">
        <f t="shared" si="21"/>
        <v>0</v>
      </c>
    </row>
    <row r="275" spans="2:12" ht="93" customHeight="1">
      <c r="B275" s="2">
        <f>+'Completar SOFSE'!A281</f>
        <v>261</v>
      </c>
      <c r="C275" s="3">
        <f>VLOOKUP(B275,'Completar SOFSE'!$A$19:$E$501,2,0)</f>
        <v>3100</v>
      </c>
      <c r="D275" s="122" t="s">
        <v>415</v>
      </c>
      <c r="E275" s="3">
        <f>VLOOKUP(B275,'Completar SOFSE'!$A$19:$E$501,4,0)</f>
        <v>3000023519</v>
      </c>
      <c r="F275" s="5" t="str">
        <f>VLOOKUP(B275,'Completar SOFSE'!$A$19:$E$501,5,0)</f>
        <v>TORNILLO PARA FIJACION, TIPO DE CABEZA REDONDA RANURADA, MEDIDA NUMERO 7, LONGITUD 1", MATERIAL ACERO, TIPO DE PUNTA PARKER CONICA, PASO FINO</v>
      </c>
      <c r="G275" s="88">
        <f>VLOOKUP(B275,'Completar SOFSE'!$A$19:$F$501,6,0)</f>
        <v>0</v>
      </c>
      <c r="H275" s="88"/>
      <c r="I275" s="43"/>
      <c r="J275" s="87"/>
      <c r="K275" s="44">
        <f t="shared" si="20"/>
        <v>0</v>
      </c>
      <c r="L275" s="45">
        <f t="shared" si="21"/>
        <v>0</v>
      </c>
    </row>
    <row r="276" spans="2:12" ht="93" customHeight="1">
      <c r="B276" s="2">
        <f>+'Completar SOFSE'!A282</f>
        <v>262</v>
      </c>
      <c r="C276" s="3">
        <f>VLOOKUP(B276,'Completar SOFSE'!$A$19:$E$501,2,0)</f>
        <v>3100</v>
      </c>
      <c r="D276" s="122" t="s">
        <v>415</v>
      </c>
      <c r="E276" s="3">
        <f>VLOOKUP(B276,'Completar SOFSE'!$A$19:$E$501,4,0)</f>
        <v>3000023520</v>
      </c>
      <c r="F276" s="5" t="str">
        <f>VLOOKUP(B276,'Completar SOFSE'!$A$19:$E$501,5,0)</f>
        <v>TORNILLO PARA FIJACION, TIPO DE CABEZA REDONDA, MEDIDA NUMERO 8, LONGITUD 1/2", MATERIAL ACERO, TIPO DE PUNTA PARKER CONICA RANURADA, PASO FINO</v>
      </c>
      <c r="G276" s="88">
        <f>VLOOKUP(B276,'Completar SOFSE'!$A$19:$F$501,6,0)</f>
        <v>0</v>
      </c>
      <c r="H276" s="88"/>
      <c r="I276" s="43"/>
      <c r="J276" s="87"/>
      <c r="K276" s="44">
        <f t="shared" si="20"/>
        <v>0</v>
      </c>
      <c r="L276" s="45">
        <f t="shared" si="21"/>
        <v>0</v>
      </c>
    </row>
    <row r="277" spans="2:12" ht="93" customHeight="1">
      <c r="B277" s="2">
        <f>+'Completar SOFSE'!A283</f>
        <v>263</v>
      </c>
      <c r="C277" s="3">
        <f>VLOOKUP(B277,'Completar SOFSE'!$A$19:$E$501,2,0)</f>
        <v>1500</v>
      </c>
      <c r="D277" s="122" t="s">
        <v>415</v>
      </c>
      <c r="E277" s="3">
        <f>VLOOKUP(B277,'Completar SOFSE'!$A$19:$E$501,4,0)</f>
        <v>3000023521</v>
      </c>
      <c r="F277" s="5" t="str">
        <f>VLOOKUP(B277,'Completar SOFSE'!$A$19:$E$501,5,0)</f>
        <v>TORNILLO PARA FIJACION, TIPO DE CABEZA REDONDA RANURADA, MEDIDA NUMERO 10, LONGITUD 1", MATERIAL ACERO, TIPO DE PUNTA PARKER CONICA, PASO FINO</v>
      </c>
      <c r="G277" s="88">
        <f>VLOOKUP(B277,'Completar SOFSE'!$A$19:$F$501,6,0)</f>
        <v>0</v>
      </c>
      <c r="H277" s="88"/>
      <c r="I277" s="43"/>
      <c r="J277" s="87"/>
      <c r="K277" s="44">
        <f t="shared" si="20"/>
        <v>0</v>
      </c>
      <c r="L277" s="45">
        <f t="shared" si="21"/>
        <v>0</v>
      </c>
    </row>
    <row r="278" spans="2:12" ht="93" customHeight="1">
      <c r="B278" s="2">
        <f>+'Completar SOFSE'!A284</f>
        <v>264</v>
      </c>
      <c r="C278" s="3">
        <f>VLOOKUP(B278,'Completar SOFSE'!$A$19:$E$501,2,0)</f>
        <v>3000</v>
      </c>
      <c r="D278" s="122" t="s">
        <v>415</v>
      </c>
      <c r="E278" s="3">
        <f>VLOOKUP(B278,'Completar SOFSE'!$A$19:$E$501,4,0)</f>
        <v>3000023523</v>
      </c>
      <c r="F278" s="5" t="str">
        <f>VLOOKUP(B278,'Completar SOFSE'!$A$19:$E$501,5,0)</f>
        <v>TORNILLO PARA FIJACION, TIPO DE CABEZA REDONDA RANURADA, MEDIDA NUMERO 12, LONGITUD 1/2", MATERIAL ACERO, TIPO DE PUNTA PARKER CONICA, PASO FINO</v>
      </c>
      <c r="G278" s="88">
        <f>VLOOKUP(B278,'Completar SOFSE'!$A$19:$F$501,6,0)</f>
        <v>0</v>
      </c>
      <c r="H278" s="88"/>
      <c r="I278" s="43"/>
      <c r="J278" s="87"/>
      <c r="K278" s="44">
        <f t="shared" si="20"/>
        <v>0</v>
      </c>
      <c r="L278" s="45">
        <f t="shared" si="21"/>
        <v>0</v>
      </c>
    </row>
    <row r="279" spans="2:12" ht="93" customHeight="1">
      <c r="B279" s="2">
        <f>+'Completar SOFSE'!A285</f>
        <v>265</v>
      </c>
      <c r="C279" s="3">
        <f>VLOOKUP(B279,'Completar SOFSE'!$A$19:$E$501,2,0)</f>
        <v>3000</v>
      </c>
      <c r="D279" s="122" t="s">
        <v>415</v>
      </c>
      <c r="E279" s="3">
        <f>VLOOKUP(B279,'Completar SOFSE'!$A$19:$E$501,4,0)</f>
        <v>3000023524</v>
      </c>
      <c r="F279" s="5" t="str">
        <f>VLOOKUP(B279,'Completar SOFSE'!$A$19:$E$501,5,0)</f>
        <v>TORNILLO PARA FIJACION, TIPO DE CABEZA REDONDA RANURADA, MEDIDA NUMERO 12, LONGITUD 1", MATERIAL ACERO, TIPO DE PUNTA PARKER CONICA, PASO FINO</v>
      </c>
      <c r="G279" s="88">
        <f>VLOOKUP(B279,'Completar SOFSE'!$A$19:$F$501,6,0)</f>
        <v>0</v>
      </c>
      <c r="H279" s="88"/>
      <c r="I279" s="43"/>
      <c r="J279" s="87"/>
      <c r="K279" s="44">
        <f t="shared" si="20"/>
        <v>0</v>
      </c>
      <c r="L279" s="45">
        <f t="shared" si="21"/>
        <v>0</v>
      </c>
    </row>
    <row r="280" spans="2:12" ht="93" customHeight="1">
      <c r="B280" s="2">
        <f>+'Completar SOFSE'!A286</f>
        <v>266</v>
      </c>
      <c r="C280" s="3">
        <f>VLOOKUP(B280,'Completar SOFSE'!$A$19:$E$501,2,0)</f>
        <v>6000</v>
      </c>
      <c r="D280" s="122" t="s">
        <v>415</v>
      </c>
      <c r="E280" s="3">
        <f>VLOOKUP(B280,'Completar SOFSE'!$A$19:$E$501,4,0)</f>
        <v>3000023528</v>
      </c>
      <c r="F280" s="5" t="str">
        <f>VLOOKUP(B280,'Completar SOFSE'!$A$19:$E$501,5,0)</f>
        <v>TORNILLO PARA FIJACION, TIPO DE CABEZA FRESADA PHILLIPS, MEDIDA NUMERO 8 4MM, LONGITUD 25,4MM (1"), TIPO DE PUNTA PARKER</v>
      </c>
      <c r="G280" s="88">
        <f>VLOOKUP(B280,'Completar SOFSE'!$A$19:$F$501,6,0)</f>
        <v>0</v>
      </c>
      <c r="H280" s="88"/>
      <c r="I280" s="43"/>
      <c r="J280" s="87"/>
      <c r="K280" s="44">
        <f t="shared" si="20"/>
        <v>0</v>
      </c>
      <c r="L280" s="45">
        <f t="shared" si="21"/>
        <v>0</v>
      </c>
    </row>
    <row r="281" spans="2:12" ht="93" customHeight="1">
      <c r="B281" s="2">
        <f>+'Completar SOFSE'!A287</f>
        <v>267</v>
      </c>
      <c r="C281" s="3">
        <f>VLOOKUP(B281,'Completar SOFSE'!$A$19:$E$501,2,0)</f>
        <v>3000</v>
      </c>
      <c r="D281" s="122" t="s">
        <v>415</v>
      </c>
      <c r="E281" s="3">
        <f>VLOOKUP(B281,'Completar SOFSE'!$A$19:$E$501,4,0)</f>
        <v>3000023535</v>
      </c>
      <c r="F281" s="5" t="str">
        <f>VLOOKUP(B281,'Completar SOFSE'!$A$19:$E$501,5,0)</f>
        <v>TORNILLO PARA FIJACION, TIPO DE CABEZA EXTRA PLANA T1, MEDIDA 2,5MM, LONGITUD 25,4MM (1"), MATERIAL ACERO, TRATAMIENTO SUPERFICIAL CINCADO, DRY WAFER PHILLIPS PUNTA MECHA. NUMERO 6</v>
      </c>
      <c r="G281" s="88">
        <f>VLOOKUP(B281,'Completar SOFSE'!$A$19:$F$501,6,0)</f>
        <v>0</v>
      </c>
      <c r="H281" s="88"/>
      <c r="I281" s="43"/>
      <c r="J281" s="87"/>
      <c r="K281" s="44">
        <f t="shared" si="20"/>
        <v>0</v>
      </c>
      <c r="L281" s="45">
        <f t="shared" si="21"/>
        <v>0</v>
      </c>
    </row>
    <row r="282" spans="2:12" ht="93" customHeight="1">
      <c r="B282" s="2">
        <f>+'Completar SOFSE'!A288</f>
        <v>268</v>
      </c>
      <c r="C282" s="3">
        <f>VLOOKUP(B282,'Completar SOFSE'!$A$19:$E$501,2,0)</f>
        <v>3200</v>
      </c>
      <c r="D282" s="122" t="s">
        <v>415</v>
      </c>
      <c r="E282" s="3">
        <f>VLOOKUP(B282,'Completar SOFSE'!$A$19:$E$501,4,0)</f>
        <v>3000023543</v>
      </c>
      <c r="F282" s="5" t="str">
        <f>VLOOKUP(B282,'Completar SOFSE'!$A$19:$E$501,5,0)</f>
        <v>TORNILLO PARA FIJACION, TIPO DE CABEZA FIJADORA, MEDIDA 6MM, LONGITUD 15,9MM, MATERIAL ACERO, TRATAMIENTO SUPERFICIAL CINCADO, TIPO DE PUNTA PARKER ATERRAJADORA</v>
      </c>
      <c r="G282" s="88">
        <f>VLOOKUP(B282,'Completar SOFSE'!$A$19:$F$501,6,0)</f>
        <v>0</v>
      </c>
      <c r="H282" s="88"/>
      <c r="I282" s="43"/>
      <c r="J282" s="87"/>
      <c r="K282" s="44">
        <f t="shared" si="20"/>
        <v>0</v>
      </c>
      <c r="L282" s="45">
        <f t="shared" si="21"/>
        <v>0</v>
      </c>
    </row>
    <row r="283" spans="2:12" ht="93" customHeight="1">
      <c r="B283" s="2">
        <f>+'Completar SOFSE'!A289</f>
        <v>269</v>
      </c>
      <c r="C283" s="3">
        <f>VLOOKUP(B283,'Completar SOFSE'!$A$19:$E$501,2,0)</f>
        <v>3200</v>
      </c>
      <c r="D283" s="122" t="s">
        <v>415</v>
      </c>
      <c r="E283" s="3">
        <f>VLOOKUP(B283,'Completar SOFSE'!$A$19:$E$501,4,0)</f>
        <v>3000023544</v>
      </c>
      <c r="F283" s="5" t="str">
        <f>VLOOKUP(B283,'Completar SOFSE'!$A$19:$E$501,5,0)</f>
        <v>TORNILLO PARA FIJACION, TIPO DE CABEZA FIJADORA, MEDIDA 6,4MM, LONGITUD 7MM, MATERIAL ACERO, NORMA DEL MATERIAL CINCADO, TIPO DE PUNTA PARKER ATERRAJADORA</v>
      </c>
      <c r="G283" s="88">
        <f>VLOOKUP(B283,'Completar SOFSE'!$A$19:$F$501,6,0)</f>
        <v>0</v>
      </c>
      <c r="H283" s="88"/>
      <c r="I283" s="43"/>
      <c r="J283" s="87"/>
      <c r="K283" s="44">
        <f t="shared" si="20"/>
        <v>0</v>
      </c>
      <c r="L283" s="45">
        <f t="shared" si="21"/>
        <v>0</v>
      </c>
    </row>
    <row r="284" spans="2:12" ht="93" customHeight="1">
      <c r="B284" s="2">
        <f>+'Completar SOFSE'!A290</f>
        <v>270</v>
      </c>
      <c r="C284" s="3">
        <f>VLOOKUP(B284,'Completar SOFSE'!$A$19:$E$501,2,0)</f>
        <v>3200</v>
      </c>
      <c r="D284" s="122" t="s">
        <v>415</v>
      </c>
      <c r="E284" s="3">
        <f>VLOOKUP(B284,'Completar SOFSE'!$A$19:$E$501,4,0)</f>
        <v>3000023545</v>
      </c>
      <c r="F284" s="5" t="str">
        <f>VLOOKUP(B284,'Completar SOFSE'!$A$19:$E$501,5,0)</f>
        <v>TORNILLO PARA FIJACION, TIPO DE CABEZA FIJADORA, MEDIDA 2,5MM, LONGITUD 12MM, MATERIAL ACERO, TRATAMIENTO SUPERFICIAL CINCADO, TIPO DE PUNTA PARKER ATERRAJADORA</v>
      </c>
      <c r="G284" s="88">
        <f>VLOOKUP(B284,'Completar SOFSE'!$A$19:$F$501,6,0)</f>
        <v>0</v>
      </c>
      <c r="H284" s="88"/>
      <c r="I284" s="43"/>
      <c r="J284" s="87"/>
      <c r="K284" s="44">
        <f t="shared" si="20"/>
        <v>0</v>
      </c>
      <c r="L284" s="45">
        <f t="shared" si="21"/>
        <v>0</v>
      </c>
    </row>
    <row r="285" spans="2:12" ht="93" customHeight="1">
      <c r="B285" s="2">
        <f>+'Completar SOFSE'!A291</f>
        <v>271</v>
      </c>
      <c r="C285" s="3">
        <f>VLOOKUP(B285,'Completar SOFSE'!$A$19:$E$501,2,0)</f>
        <v>3000</v>
      </c>
      <c r="D285" s="122" t="s">
        <v>415</v>
      </c>
      <c r="E285" s="3">
        <f>VLOOKUP(B285,'Completar SOFSE'!$A$19:$E$501,4,0)</f>
        <v>3000023546</v>
      </c>
      <c r="F285" s="5" t="str">
        <f>VLOOKUP(B285,'Completar SOFSE'!$A$19:$E$501,5,0)</f>
        <v>TORNILLO PARA FIJACION, TIPO DE CABEZA FIJADORA, MEDIDA 14MM, LONGITUD 19MM, MATERIAL ACERO, TRATAMIENTO SUPERFICIAL CINCADO, TIPO DE PUNTA PARKER ATERRAJADORA</v>
      </c>
      <c r="G285" s="88">
        <f>VLOOKUP(B285,'Completar SOFSE'!$A$19:$F$501,6,0)</f>
        <v>0</v>
      </c>
      <c r="H285" s="88"/>
      <c r="I285" s="43"/>
      <c r="J285" s="87"/>
      <c r="K285" s="44">
        <f t="shared" si="20"/>
        <v>0</v>
      </c>
      <c r="L285" s="45">
        <f t="shared" si="21"/>
        <v>0</v>
      </c>
    </row>
    <row r="286" spans="2:12" ht="93" customHeight="1">
      <c r="B286" s="2">
        <f>+'Completar SOFSE'!A292</f>
        <v>272</v>
      </c>
      <c r="C286" s="3">
        <f>VLOOKUP(B286,'Completar SOFSE'!$A$19:$E$501,2,0)</f>
        <v>3000</v>
      </c>
      <c r="D286" s="122" t="s">
        <v>415</v>
      </c>
      <c r="E286" s="3">
        <f>VLOOKUP(B286,'Completar SOFSE'!$A$19:$E$501,4,0)</f>
        <v>3000023552</v>
      </c>
      <c r="F286" s="5" t="str">
        <f>VLOOKUP(B286,'Completar SOFSE'!$A$19:$E$501,5,0)</f>
        <v>TORNILLO PARA AJUSTE, TIPO DE CABEZA FIJADORA RANURADA, TIPO DE ROSCA METRICA, DIAMETRO NOMINAL 4MM, LONGITUD 16MM, MATERIAL ACERO, NORMA CONSTRUCTIVA DIN 7985, TRATAMIENTO SUPERFICIAL CINCADO, PUNTA CONICA PASO BASTO</v>
      </c>
      <c r="G286" s="88">
        <f>VLOOKUP(B286,'Completar SOFSE'!$A$19:$F$501,6,0)</f>
        <v>0</v>
      </c>
      <c r="H286" s="88"/>
      <c r="I286" s="43"/>
      <c r="J286" s="87"/>
      <c r="K286" s="44">
        <f t="shared" si="20"/>
        <v>0</v>
      </c>
      <c r="L286" s="45">
        <f t="shared" si="21"/>
        <v>0</v>
      </c>
    </row>
    <row r="287" spans="2:12" ht="93" customHeight="1">
      <c r="B287" s="2">
        <f>+'Completar SOFSE'!A293</f>
        <v>273</v>
      </c>
      <c r="C287" s="3">
        <f>VLOOKUP(B287,'Completar SOFSE'!$A$19:$E$501,2,0)</f>
        <v>3000</v>
      </c>
      <c r="D287" s="122" t="s">
        <v>415</v>
      </c>
      <c r="E287" s="3">
        <f>VLOOKUP(B287,'Completar SOFSE'!$A$19:$E$501,4,0)</f>
        <v>3000023553</v>
      </c>
      <c r="F287" s="5" t="str">
        <f>VLOOKUP(B287,'Completar SOFSE'!$A$19:$E$501,5,0)</f>
        <v>TORNILLO PARA AJUSTE, TIPO DE CABEZA FIJADORA RANURADA, TIPO DE ROSCA METRICA MA, DIAMETRO NOMINAL 6MM, PASO BASTO, LONGITUD 16MM, MATERIAL ACERO, NORMA CONSTRUCTIVA DIN 7985, TRATAMIENTO SUPERFICIAL CINCADO, PUNTA CONICA</v>
      </c>
      <c r="G287" s="88">
        <f>VLOOKUP(B287,'Completar SOFSE'!$A$19:$F$501,6,0)</f>
        <v>0</v>
      </c>
      <c r="H287" s="88"/>
      <c r="I287" s="43"/>
      <c r="J287" s="87"/>
      <c r="K287" s="44">
        <f t="shared" si="20"/>
        <v>0</v>
      </c>
      <c r="L287" s="45">
        <f t="shared" si="21"/>
        <v>0</v>
      </c>
    </row>
    <row r="288" spans="2:12" ht="93" customHeight="1">
      <c r="B288" s="2">
        <f>+'Completar SOFSE'!A294</f>
        <v>274</v>
      </c>
      <c r="C288" s="3">
        <f>VLOOKUP(B288,'Completar SOFSE'!$A$19:$E$501,2,0)</f>
        <v>1000</v>
      </c>
      <c r="D288" s="122" t="s">
        <v>415</v>
      </c>
      <c r="E288" s="3">
        <f>VLOOKUP(B288,'Completar SOFSE'!$A$19:$E$501,4,0)</f>
        <v>3000023555</v>
      </c>
      <c r="F288" s="5" t="str">
        <f>VLOOKUP(B288,'Completar SOFSE'!$A$19:$E$501,5,0)</f>
        <v>TORNILLO PARA FIJACION, TIPO DE CABEZA HEXAGONAL, MEDIDA NUMERO 14 6,3MM, LONGITUD 50,8MM (2"), MATERIAL ACERO, TIPO DE PUNTA MECHA, TORNILLO PARA FIJACION , TIPO DE CABEZA HEXAGONAL, MEDIDA NUMERO 14 6.3 MM,LONGITUD 50.8(2"), TRATAMIENTO SUPERFICIAL CINCADO TIPO DE PUNTA MECHA, CON ARANDELA DE GOMA</v>
      </c>
      <c r="G288" s="88">
        <f>VLOOKUP(B288,'Completar SOFSE'!$A$19:$F$501,6,0)</f>
        <v>0</v>
      </c>
      <c r="H288" s="88"/>
      <c r="I288" s="43"/>
      <c r="J288" s="87"/>
      <c r="K288" s="44">
        <f t="shared" si="20"/>
        <v>0</v>
      </c>
      <c r="L288" s="45">
        <f t="shared" si="21"/>
        <v>0</v>
      </c>
    </row>
    <row r="289" spans="2:12" ht="93" customHeight="1">
      <c r="B289" s="2">
        <f>+'Completar SOFSE'!A295</f>
        <v>275</v>
      </c>
      <c r="C289" s="3">
        <f>VLOOKUP(B289,'Completar SOFSE'!$A$19:$E$501,2,0)</f>
        <v>3000</v>
      </c>
      <c r="D289" s="122" t="s">
        <v>415</v>
      </c>
      <c r="E289" s="3">
        <f>VLOOKUP(B289,'Completar SOFSE'!$A$19:$E$501,4,0)</f>
        <v>3000023557</v>
      </c>
      <c r="F289" s="5" t="str">
        <f>VLOOKUP(B289,'Completar SOFSE'!$A$19:$E$501,5,0)</f>
        <v>TORNILLO PARA FIJACION, TIPO DE CABEZA ALOMADA PHILLIPS, MEDIDA NUMERO 8 4,3MM, LONGITUD 19,05MM (3/4"), NORMA DEL MATERIAL DIN 7985, TRATAMIENTO SUPERFICIAL CINCADO, TIPO DE PUNTA MECHA PARKER</v>
      </c>
      <c r="G289" s="88">
        <f>VLOOKUP(B289,'Completar SOFSE'!$A$19:$F$501,6,0)</f>
        <v>0</v>
      </c>
      <c r="H289" s="88"/>
      <c r="I289" s="43"/>
      <c r="J289" s="87"/>
      <c r="K289" s="44">
        <f t="shared" si="20"/>
        <v>0</v>
      </c>
      <c r="L289" s="45">
        <f t="shared" si="21"/>
        <v>0</v>
      </c>
    </row>
    <row r="290" spans="2:12" ht="93" customHeight="1">
      <c r="B290" s="2">
        <f>+'Completar SOFSE'!A296</f>
        <v>276</v>
      </c>
      <c r="C290" s="3">
        <f>VLOOKUP(B290,'Completar SOFSE'!$A$19:$E$501,2,0)</f>
        <v>900</v>
      </c>
      <c r="D290" s="122" t="s">
        <v>415</v>
      </c>
      <c r="E290" s="3">
        <f>VLOOKUP(B290,'Completar SOFSE'!$A$19:$E$501,4,0)</f>
        <v>3000023558</v>
      </c>
      <c r="F290" s="5" t="str">
        <f>VLOOKUP(B290,'Completar SOFSE'!$A$19:$E$501,5,0)</f>
        <v>TORNILLO PARA FIJACION, TIPO DE CABEZA HEXAGONAL, MEDIDA NUMERO 14 6,3MM, LONGITUD 38,1MM (1.1/2"), TRATAMIENTO SUPERFICIAL CINCADO, TIPO DE PUNTA MECHA</v>
      </c>
      <c r="G290" s="88">
        <f>VLOOKUP(B290,'Completar SOFSE'!$A$19:$F$501,6,0)</f>
        <v>0</v>
      </c>
      <c r="H290" s="88"/>
      <c r="I290" s="43"/>
      <c r="J290" s="87"/>
      <c r="K290" s="44">
        <f t="shared" si="20"/>
        <v>0</v>
      </c>
      <c r="L290" s="45">
        <f t="shared" si="21"/>
        <v>0</v>
      </c>
    </row>
    <row r="291" spans="2:12" ht="93" customHeight="1">
      <c r="B291" s="2">
        <f>+'Completar SOFSE'!A297</f>
        <v>277</v>
      </c>
      <c r="C291" s="3">
        <f>VLOOKUP(B291,'Completar SOFSE'!$A$19:$E$501,2,0)</f>
        <v>6252</v>
      </c>
      <c r="D291" s="122" t="s">
        <v>415</v>
      </c>
      <c r="E291" s="3">
        <f>VLOOKUP(B291,'Completar SOFSE'!$A$19:$E$501,4,0)</f>
        <v>3000023562</v>
      </c>
      <c r="F291" s="5" t="str">
        <f>VLOOKUP(B291,'Completar SOFSE'!$A$19:$E$501,5,0)</f>
        <v>TORNILLO PARA FIJACION, TIPO DE CABEZA FRESADA PHILLIPS, MEDIDA NUMERO 8, LONGITUD 2", MATERIAL ACERO, TIPO DE PUNTA MECHA</v>
      </c>
      <c r="G291" s="88">
        <f>VLOOKUP(B291,'Completar SOFSE'!$A$19:$F$501,6,0)</f>
        <v>0</v>
      </c>
      <c r="H291" s="88"/>
      <c r="I291" s="43"/>
      <c r="J291" s="87"/>
      <c r="K291" s="44">
        <f t="shared" si="20"/>
        <v>0</v>
      </c>
      <c r="L291" s="45">
        <f t="shared" si="21"/>
        <v>0</v>
      </c>
    </row>
    <row r="292" spans="2:12" ht="93" customHeight="1">
      <c r="B292" s="2">
        <f>+'Completar SOFSE'!A298</f>
        <v>278</v>
      </c>
      <c r="C292" s="3">
        <f>VLOOKUP(B292,'Completar SOFSE'!$A$19:$E$501,2,0)</f>
        <v>1952</v>
      </c>
      <c r="D292" s="122" t="s">
        <v>415</v>
      </c>
      <c r="E292" s="3">
        <f>VLOOKUP(B292,'Completar SOFSE'!$A$19:$E$501,4,0)</f>
        <v>3000023563</v>
      </c>
      <c r="F292" s="5" t="str">
        <f>VLOOKUP(B292,'Completar SOFSE'!$A$19:$E$501,5,0)</f>
        <v>TORNILLO PARA FIJACION, TIPO DE CABEZA FRESADA PHILLIPS, MEDIDA NUMERO 6 X 7/16", TRATAMIENTO SUPERFICIAL CINCADO, TIPO DE PUNTA MECHA, 3,5X9,5MM</v>
      </c>
      <c r="G292" s="88">
        <f>VLOOKUP(B292,'Completar SOFSE'!$A$19:$F$501,6,0)</f>
        <v>0</v>
      </c>
      <c r="H292" s="88"/>
      <c r="I292" s="43"/>
      <c r="J292" s="87"/>
      <c r="K292" s="44">
        <f t="shared" si="20"/>
        <v>0</v>
      </c>
      <c r="L292" s="45">
        <f t="shared" si="21"/>
        <v>0</v>
      </c>
    </row>
    <row r="293" spans="2:12" ht="93" customHeight="1">
      <c r="B293" s="2">
        <f>+'Completar SOFSE'!A299</f>
        <v>279</v>
      </c>
      <c r="C293" s="3">
        <f>VLOOKUP(B293,'Completar SOFSE'!$A$19:$E$501,2,0)</f>
        <v>3350</v>
      </c>
      <c r="D293" s="122" t="s">
        <v>415</v>
      </c>
      <c r="E293" s="3">
        <f>VLOOKUP(B293,'Completar SOFSE'!$A$19:$E$501,4,0)</f>
        <v>3000023569</v>
      </c>
      <c r="F293" s="5" t="str">
        <f>VLOOKUP(B293,'Completar SOFSE'!$A$19:$E$501,5,0)</f>
        <v>TORNILLO PARA FIJACION, TIPO DE CABEZA FRESADA PHILLIPS, MEDIDA NUMERO 10, LONGITUD 1.5/8", MATERIAL ACERO, TRATAMIENTO SUPERFICIAL CINCADO, TIPO DE PUNTA MECHA, CON ALAS</v>
      </c>
      <c r="G293" s="88">
        <f>VLOOKUP(B293,'Completar SOFSE'!$A$19:$F$501,6,0)</f>
        <v>0</v>
      </c>
      <c r="H293" s="88"/>
      <c r="I293" s="43"/>
      <c r="J293" s="87"/>
      <c r="K293" s="44">
        <f t="shared" si="20"/>
        <v>0</v>
      </c>
      <c r="L293" s="45">
        <f t="shared" si="21"/>
        <v>0</v>
      </c>
    </row>
    <row r="294" spans="2:12" ht="93" customHeight="1">
      <c r="B294" s="2">
        <f>+'Completar SOFSE'!A300</f>
        <v>280</v>
      </c>
      <c r="C294" s="3">
        <f>VLOOKUP(B294,'Completar SOFSE'!$A$19:$E$501,2,0)</f>
        <v>1700</v>
      </c>
      <c r="D294" s="122" t="s">
        <v>415</v>
      </c>
      <c r="E294" s="3">
        <f>VLOOKUP(B294,'Completar SOFSE'!$A$19:$E$501,4,0)</f>
        <v>3000023573</v>
      </c>
      <c r="F294" s="5" t="str">
        <f>VLOOKUP(B294,'Completar SOFSE'!$A$19:$E$501,5,0)</f>
        <v>TORNILLO PARA FIJACION, TIPO DE CABEZA FRESADA PHILLIPS, MEDIDA NUMERO 8, LONGITUD 1.5/8", MATERIAL ACERO, TRATAMIENTO SUPERFICIAL CINCADO, TIPO DE PUNTA MECHA, CON ALAS</v>
      </c>
      <c r="G294" s="88">
        <f>VLOOKUP(B294,'Completar SOFSE'!$A$19:$F$501,6,0)</f>
        <v>0</v>
      </c>
      <c r="H294" s="88"/>
      <c r="I294" s="43"/>
      <c r="J294" s="87"/>
      <c r="K294" s="44">
        <f t="shared" si="20"/>
        <v>0</v>
      </c>
      <c r="L294" s="45">
        <f t="shared" si="21"/>
        <v>0</v>
      </c>
    </row>
    <row r="295" spans="2:12" ht="93" customHeight="1">
      <c r="B295" s="2">
        <f>+'Completar SOFSE'!A301</f>
        <v>281</v>
      </c>
      <c r="C295" s="3">
        <f>VLOOKUP(B295,'Completar SOFSE'!$A$19:$E$501,2,0)</f>
        <v>7030</v>
      </c>
      <c r="D295" s="122" t="s">
        <v>415</v>
      </c>
      <c r="E295" s="3">
        <f>VLOOKUP(B295,'Completar SOFSE'!$A$19:$E$501,4,0)</f>
        <v>3000023576</v>
      </c>
      <c r="F295" s="5" t="str">
        <f>VLOOKUP(B295,'Completar SOFSE'!$A$19:$E$501,5,0)</f>
        <v>TORNILLO PARA FIJACION, TIPO DE CABEZA HEXAGONAL, MEDIDA 6.6MM, LONGITUD 63MM (2.1/2"), MATERIAL ACERO, NORMA DEL MATERIAL SAE 1010 (IRAM F-20 A-34), PUNTA MECHA. NUMERO 14. CON ANRADELA Y FLANGE DE NEOPRENE MARCAS/FABRICANTES: 1015 (F-24 A-37)</v>
      </c>
      <c r="G295" s="88">
        <f>VLOOKUP(B295,'Completar SOFSE'!$A$19:$F$501,6,0)</f>
        <v>0</v>
      </c>
      <c r="H295" s="88"/>
      <c r="I295" s="43"/>
      <c r="J295" s="87"/>
      <c r="K295" s="44">
        <f t="shared" si="20"/>
        <v>0</v>
      </c>
      <c r="L295" s="45">
        <f t="shared" si="21"/>
        <v>0</v>
      </c>
    </row>
    <row r="296" spans="2:12" ht="93" customHeight="1">
      <c r="B296" s="2">
        <f>+'Completar SOFSE'!A302</f>
        <v>282</v>
      </c>
      <c r="C296" s="3">
        <f>VLOOKUP(B296,'Completar SOFSE'!$A$19:$E$501,2,0)</f>
        <v>100</v>
      </c>
      <c r="D296" s="122" t="s">
        <v>415</v>
      </c>
      <c r="E296" s="3">
        <f>VLOOKUP(B296,'Completar SOFSE'!$A$19:$E$501,4,0)</f>
        <v>3000023614</v>
      </c>
      <c r="F296" s="5" t="str">
        <f>VLOOKUP(B296,'Completar SOFSE'!$A$19:$E$501,5,0)</f>
        <v>SIN CLAVE, TORNILLO PHILLIPS M3 X 6 MM PASO 0,5 MM</v>
      </c>
      <c r="G296" s="88">
        <f>VLOOKUP(B296,'Completar SOFSE'!$A$19:$F$501,6,0)</f>
        <v>0</v>
      </c>
      <c r="H296" s="88"/>
      <c r="I296" s="43"/>
      <c r="J296" s="87"/>
      <c r="K296" s="44">
        <f t="shared" si="20"/>
        <v>0</v>
      </c>
      <c r="L296" s="45">
        <f t="shared" si="21"/>
        <v>0</v>
      </c>
    </row>
    <row r="297" spans="2:12" ht="93" customHeight="1">
      <c r="B297" s="2">
        <f>+'Completar SOFSE'!A303</f>
        <v>283</v>
      </c>
      <c r="C297" s="3">
        <f>VLOOKUP(B297,'Completar SOFSE'!$A$19:$E$501,2,0)</f>
        <v>9</v>
      </c>
      <c r="D297" s="122" t="s">
        <v>415</v>
      </c>
      <c r="E297" s="3">
        <f>VLOOKUP(B297,'Completar SOFSE'!$A$19:$E$501,4,0)</f>
        <v>3000023615</v>
      </c>
      <c r="F297" s="5" t="str">
        <f>VLOOKUP(B297,'Completar SOFSE'!$A$19:$E$501,5,0)</f>
        <v>TORNILLO PARA AJUSTE, TIPO DE CABEZA REDONDA PHILLIPS, TIPO DE ROSCA METRICA MA, DIAMETRO NOMINAL 3MM, PASO 0,5MM, LONGITUD 10MM, NORMA CONSTRUCTIVA DIN 7985, TRATAMIENTO SUPERFICIAL CINCADO</v>
      </c>
      <c r="G297" s="88">
        <f>VLOOKUP(B297,'Completar SOFSE'!$A$19:$F$501,6,0)</f>
        <v>0</v>
      </c>
      <c r="H297" s="88"/>
      <c r="I297" s="43"/>
      <c r="J297" s="87"/>
      <c r="K297" s="44">
        <f t="shared" si="20"/>
        <v>0</v>
      </c>
      <c r="L297" s="45">
        <f t="shared" si="21"/>
        <v>0</v>
      </c>
    </row>
    <row r="298" spans="2:12" ht="93" customHeight="1">
      <c r="B298" s="2">
        <f>+'Completar SOFSE'!A304</f>
        <v>284</v>
      </c>
      <c r="C298" s="3">
        <f>VLOOKUP(B298,'Completar SOFSE'!$A$19:$E$501,2,0)</f>
        <v>130</v>
      </c>
      <c r="D298" s="122" t="s">
        <v>415</v>
      </c>
      <c r="E298" s="3">
        <f>VLOOKUP(B298,'Completar SOFSE'!$A$19:$E$501,4,0)</f>
        <v>3000023650</v>
      </c>
      <c r="F298" s="5" t="str">
        <f>VLOOKUP(B298,'Completar SOFSE'!$A$19:$E$501,5,0)</f>
        <v>TORNILLO PARA AJUSTE, TIPO DE CABEZA FRESADA ALLEN, TIPO DE ROSCA UNC, DIAMETRO NOMINAL 3/8", PASO 16 HILOS, LONGITUD 37,5MM, NORMA DEL MATERIAL GRADO 5, NORMA CONSTRUCTIVA DIN 933</v>
      </c>
      <c r="G298" s="88">
        <f>VLOOKUP(B298,'Completar SOFSE'!$A$19:$F$501,6,0)</f>
        <v>0</v>
      </c>
      <c r="H298" s="88"/>
      <c r="I298" s="43"/>
      <c r="J298" s="87"/>
      <c r="K298" s="44">
        <f t="shared" si="20"/>
        <v>0</v>
      </c>
      <c r="L298" s="45">
        <f t="shared" si="21"/>
        <v>0</v>
      </c>
    </row>
    <row r="299" spans="2:12" ht="93" customHeight="1">
      <c r="B299" s="2">
        <f>+'Completar SOFSE'!A305</f>
        <v>285</v>
      </c>
      <c r="C299" s="3">
        <f>VLOOKUP(B299,'Completar SOFSE'!$A$19:$E$501,2,0)</f>
        <v>300</v>
      </c>
      <c r="D299" s="122" t="s">
        <v>415</v>
      </c>
      <c r="E299" s="3">
        <f>VLOOKUP(B299,'Completar SOFSE'!$A$19:$E$501,4,0)</f>
        <v>3000023653</v>
      </c>
      <c r="F299" s="5" t="str">
        <f>VLOOKUP(B299,'Completar SOFSE'!$A$19:$E$501,5,0)</f>
        <v>TORNILLO PARA AJUSTE, TIPO DE CABEZA FRESADA ALLEN, TIPO DE ROSCA UNC, DIAMETRO NOMINAL 5/16", PASO 24 HILOS, LONGITUD 25,4MM, NORMA CONSTRUCTIVA DIN 912</v>
      </c>
      <c r="G299" s="88">
        <f>VLOOKUP(B299,'Completar SOFSE'!$A$19:$F$501,6,0)</f>
        <v>0</v>
      </c>
      <c r="H299" s="88"/>
      <c r="I299" s="43"/>
      <c r="J299" s="87"/>
      <c r="K299" s="44">
        <f t="shared" si="20"/>
        <v>0</v>
      </c>
      <c r="L299" s="45">
        <f t="shared" si="21"/>
        <v>0</v>
      </c>
    </row>
    <row r="300" spans="2:12" ht="93" customHeight="1">
      <c r="B300" s="2">
        <f>+'Completar SOFSE'!A306</f>
        <v>286</v>
      </c>
      <c r="C300" s="3">
        <f>VLOOKUP(B300,'Completar SOFSE'!$A$19:$E$501,2,0)</f>
        <v>200</v>
      </c>
      <c r="D300" s="122" t="s">
        <v>415</v>
      </c>
      <c r="E300" s="3">
        <f>VLOOKUP(B300,'Completar SOFSE'!$A$19:$E$501,4,0)</f>
        <v>3000023658</v>
      </c>
      <c r="F300" s="5" t="str">
        <f>VLOOKUP(B300,'Completar SOFSE'!$A$19:$E$501,5,0)</f>
        <v>TORNILLO PARA AJUSTE, TIPO DE CABEZA FRESADA ALLEN, TIPO DE ROSCA METRICA MA, DIAMETRO NOMINAL 8MM, PASO 1,25MM, LONGITUD 25,4MM, MATERIAL ACERO INOXIDABLE, NORMA DEL MATERIAL A2-70, NORMA CONSTRUCTIVA DIN 933, TORNILLO CABEZA FREZADA ALLEN ROSCA MA DE ACERO INOXIDABLE M8 X 25.4 MM PASO 1.25 MM DIN 933</v>
      </c>
      <c r="G300" s="88">
        <f>VLOOKUP(B300,'Completar SOFSE'!$A$19:$F$501,6,0)</f>
        <v>0</v>
      </c>
      <c r="H300" s="88"/>
      <c r="I300" s="43"/>
      <c r="J300" s="87"/>
      <c r="K300" s="44">
        <f t="shared" si="20"/>
        <v>0</v>
      </c>
      <c r="L300" s="45">
        <f t="shared" si="21"/>
        <v>0</v>
      </c>
    </row>
    <row r="301" spans="2:12" ht="93" customHeight="1">
      <c r="B301" s="2">
        <f>+'Completar SOFSE'!A307</f>
        <v>287</v>
      </c>
      <c r="C301" s="3">
        <f>VLOOKUP(B301,'Completar SOFSE'!$A$19:$E$501,2,0)</f>
        <v>300</v>
      </c>
      <c r="D301" s="122" t="s">
        <v>415</v>
      </c>
      <c r="E301" s="3">
        <f>VLOOKUP(B301,'Completar SOFSE'!$A$19:$E$501,4,0)</f>
        <v>3000023665</v>
      </c>
      <c r="F301" s="5" t="str">
        <f>VLOOKUP(B301,'Completar SOFSE'!$A$19:$E$501,5,0)</f>
        <v>SIN CLAVE, ORNILLO CABEZA AVELLANADA ALLEN - ACERO INOXIDABLE M4 X 16 MM PASO 0.7 MM CALIDAD A2-70 - DIN 7991</v>
      </c>
      <c r="G301" s="88">
        <f>VLOOKUP(B301,'Completar SOFSE'!$A$19:$F$501,6,0)</f>
        <v>0</v>
      </c>
      <c r="H301" s="88"/>
      <c r="I301" s="43"/>
      <c r="J301" s="87"/>
      <c r="K301" s="44">
        <f t="shared" si="20"/>
        <v>0</v>
      </c>
      <c r="L301" s="45">
        <f t="shared" si="21"/>
        <v>0</v>
      </c>
    </row>
    <row r="302" spans="2:12" ht="93" customHeight="1">
      <c r="B302" s="2">
        <f>+'Completar SOFSE'!A308</f>
        <v>288</v>
      </c>
      <c r="C302" s="3">
        <f>VLOOKUP(B302,'Completar SOFSE'!$A$19:$E$501,2,0)</f>
        <v>150</v>
      </c>
      <c r="D302" s="122" t="s">
        <v>415</v>
      </c>
      <c r="E302" s="3">
        <f>VLOOKUP(B302,'Completar SOFSE'!$A$19:$E$501,4,0)</f>
        <v>3000023667</v>
      </c>
      <c r="F302" s="5" t="str">
        <f>VLOOKUP(B302,'Completar SOFSE'!$A$19:$E$501,5,0)</f>
        <v>TORNILLO PARA AJUSTE, TIPO DE CABEZA FRESADA RANURADA EN CRUZ, TIPO DE ROSCA METRICA MA, DIAMETRO NOMINAL 5MM, MATERIAL ACERO INOXIDABLE, NORMA DEL MATERIAL AISI 304, NORMA CONSTRUCTIVA DIN 966</v>
      </c>
      <c r="G302" s="88">
        <f>VLOOKUP(B302,'Completar SOFSE'!$A$19:$F$501,6,0)</f>
        <v>0</v>
      </c>
      <c r="H302" s="88"/>
      <c r="I302" s="43"/>
      <c r="J302" s="87"/>
      <c r="K302" s="44">
        <f t="shared" si="20"/>
        <v>0</v>
      </c>
      <c r="L302" s="45">
        <f t="shared" si="21"/>
        <v>0</v>
      </c>
    </row>
    <row r="303" spans="2:12" ht="93" customHeight="1">
      <c r="B303" s="2">
        <f>+'Completar SOFSE'!A309</f>
        <v>289</v>
      </c>
      <c r="C303" s="3">
        <f>VLOOKUP(B303,'Completar SOFSE'!$A$19:$E$501,2,0)</f>
        <v>300</v>
      </c>
      <c r="D303" s="122" t="s">
        <v>415</v>
      </c>
      <c r="E303" s="3">
        <f>VLOOKUP(B303,'Completar SOFSE'!$A$19:$E$501,4,0)</f>
        <v>3000023669</v>
      </c>
      <c r="F303" s="5" t="str">
        <f>VLOOKUP(B303,'Completar SOFSE'!$A$19:$E$501,5,0)</f>
        <v>TORNILLO PARA AJUSTE, TIPO DE CABEZA FRESADA PHILLIPS, TIPO DE ROSCA METRICA MA, DIAMETRO NOMINAL 5MM, PASO 0,8MM, LONGITUD 14MM, MATERIAL ACERO, NORMA CONSTRUCTIVA DIN 965</v>
      </c>
      <c r="G303" s="88">
        <f>VLOOKUP(B303,'Completar SOFSE'!$A$19:$F$501,6,0)</f>
        <v>0</v>
      </c>
      <c r="H303" s="88"/>
      <c r="I303" s="43"/>
      <c r="J303" s="87"/>
      <c r="K303" s="44">
        <f t="shared" si="20"/>
        <v>0</v>
      </c>
      <c r="L303" s="45">
        <f t="shared" si="21"/>
        <v>0</v>
      </c>
    </row>
    <row r="304" spans="2:12" ht="93" customHeight="1">
      <c r="B304" s="2">
        <f>+'Completar SOFSE'!A310</f>
        <v>290</v>
      </c>
      <c r="C304" s="3">
        <f>VLOOKUP(B304,'Completar SOFSE'!$A$19:$E$501,2,0)</f>
        <v>100</v>
      </c>
      <c r="D304" s="122" t="s">
        <v>415</v>
      </c>
      <c r="E304" s="3">
        <f>VLOOKUP(B304,'Completar SOFSE'!$A$19:$E$501,4,0)</f>
        <v>3000023679</v>
      </c>
      <c r="F304" s="5" t="str">
        <f>VLOOKUP(B304,'Completar SOFSE'!$A$19:$E$501,5,0)</f>
        <v>TORNILLO PARA AJUSTE, TIPO DE CABEZA HEXAGONAL, TIPO DE ROSCA METRICA MA, DIAMETRO NOMINAL 6MM, PASO 1MM, LONGITUD 30MM, MATERIAL ACERO INOXIDABLE, NORMA DEL MATERIAL A2-70, NORMA CONSTRUCTIVA DIN 933, BULON CABEZA HEXAGONAL ROSCA MA DE ACERO INOXIDABLE M6 X 30 MM PASO 1 MM DIN 933 - 8.8</v>
      </c>
      <c r="G304" s="88">
        <f>VLOOKUP(B304,'Completar SOFSE'!$A$19:$F$501,6,0)</f>
        <v>0</v>
      </c>
      <c r="H304" s="88"/>
      <c r="I304" s="43"/>
      <c r="J304" s="87"/>
      <c r="K304" s="44">
        <f t="shared" si="20"/>
        <v>0</v>
      </c>
      <c r="L304" s="45">
        <f t="shared" si="21"/>
        <v>0</v>
      </c>
    </row>
    <row r="305" spans="2:12" ht="93" customHeight="1">
      <c r="B305" s="2">
        <f>+'Completar SOFSE'!A311</f>
        <v>291</v>
      </c>
      <c r="C305" s="3">
        <f>VLOOKUP(B305,'Completar SOFSE'!$A$19:$E$501,2,0)</f>
        <v>190</v>
      </c>
      <c r="D305" s="122" t="s">
        <v>415</v>
      </c>
      <c r="E305" s="3">
        <f>VLOOKUP(B305,'Completar SOFSE'!$A$19:$E$501,4,0)</f>
        <v>3000023680</v>
      </c>
      <c r="F305" s="5" t="str">
        <f>VLOOKUP(B305,'Completar SOFSE'!$A$19:$E$501,5,0)</f>
        <v>TORNILLO PARA AJUSTE, TIPO DE CABEZA HEXAGONAL, TIPO DE ROSCA METRICA MA, DIAMETRO NOMINAL 8MM, PASO 1,25MM, LONGITUD 50MM, MATERIAL ACERO INOXIDABLE, NORMA CONSTRUCTIVA DIN 931</v>
      </c>
      <c r="G305" s="88">
        <f>VLOOKUP(B305,'Completar SOFSE'!$A$19:$F$501,6,0)</f>
        <v>0</v>
      </c>
      <c r="H305" s="88"/>
      <c r="I305" s="43"/>
      <c r="J305" s="87"/>
      <c r="K305" s="44">
        <f t="shared" si="20"/>
        <v>0</v>
      </c>
      <c r="L305" s="45">
        <f t="shared" si="21"/>
        <v>0</v>
      </c>
    </row>
    <row r="306" spans="2:12" ht="93" customHeight="1">
      <c r="B306" s="2">
        <f>+'Completar SOFSE'!A312</f>
        <v>292</v>
      </c>
      <c r="C306" s="3">
        <f>VLOOKUP(B306,'Completar SOFSE'!$A$19:$E$501,2,0)</f>
        <v>100</v>
      </c>
      <c r="D306" s="122" t="s">
        <v>415</v>
      </c>
      <c r="E306" s="3">
        <f>VLOOKUP(B306,'Completar SOFSE'!$A$19:$E$501,4,0)</f>
        <v>3000023681</v>
      </c>
      <c r="F306" s="5" t="str">
        <f>VLOOKUP(B306,'Completar SOFSE'!$A$19:$E$501,5,0)</f>
        <v>TORNILLO PARA AJUSTE, TIPO DE CABEZA HEXAGONAL, TIPO DE ROSCA METRICA MA, DIAMETRO NOMINAL 8MM, PASO 1,25MM, LONGITUD 75MM, MATERIAL ACERO INOXIDABLE, NORMA DEL MATERIAL A2-70, NORMA CONSTRUCTIVA DIN 931, BULON CABEZA HEXAGONAL ROSCA MA DE ACERO INOXIDABLE M8 X 75 MM PASO 1,25 MM DIN 931</v>
      </c>
      <c r="G306" s="88">
        <f>VLOOKUP(B306,'Completar SOFSE'!$A$19:$F$501,6,0)</f>
        <v>0</v>
      </c>
      <c r="H306" s="88"/>
      <c r="I306" s="43"/>
      <c r="J306" s="87"/>
      <c r="K306" s="44">
        <f t="shared" si="20"/>
        <v>0</v>
      </c>
      <c r="L306" s="45">
        <f t="shared" si="21"/>
        <v>0</v>
      </c>
    </row>
    <row r="307" spans="2:12" ht="93" customHeight="1">
      <c r="B307" s="2">
        <f>+'Completar SOFSE'!A313</f>
        <v>293</v>
      </c>
      <c r="C307" s="3">
        <f>VLOOKUP(B307,'Completar SOFSE'!$A$19:$E$501,2,0)</f>
        <v>100</v>
      </c>
      <c r="D307" s="122" t="s">
        <v>415</v>
      </c>
      <c r="E307" s="3">
        <f>VLOOKUP(B307,'Completar SOFSE'!$A$19:$E$501,4,0)</f>
        <v>3000023682</v>
      </c>
      <c r="F307" s="5" t="str">
        <f>VLOOKUP(B307,'Completar SOFSE'!$A$19:$E$501,5,0)</f>
        <v>TORNILLO PARA AJUSTE, TIPO DE CABEZA HEXAGONAL, TIPO DE ROSCA METRICA MA, DIAMETRO NOMINAL 10MM, PASO 1,5MM, LONGITUD 40MM, MATERIAL ACERO INOXIDABLE, NORMA CONSTRUCTIVA DIN 931</v>
      </c>
      <c r="G307" s="88">
        <f>VLOOKUP(B307,'Completar SOFSE'!$A$19:$F$501,6,0)</f>
        <v>0</v>
      </c>
      <c r="H307" s="88"/>
      <c r="I307" s="43"/>
      <c r="J307" s="87"/>
      <c r="K307" s="44">
        <f t="shared" si="20"/>
        <v>0</v>
      </c>
      <c r="L307" s="45">
        <f t="shared" si="21"/>
        <v>0</v>
      </c>
    </row>
    <row r="308" spans="2:12" ht="93" customHeight="1">
      <c r="B308" s="2">
        <f>+'Completar SOFSE'!A314</f>
        <v>294</v>
      </c>
      <c r="C308" s="3">
        <f>VLOOKUP(B308,'Completar SOFSE'!$A$19:$E$501,2,0)</f>
        <v>100</v>
      </c>
      <c r="D308" s="122" t="s">
        <v>415</v>
      </c>
      <c r="E308" s="3">
        <f>VLOOKUP(B308,'Completar SOFSE'!$A$19:$E$501,4,0)</f>
        <v>3000023683</v>
      </c>
      <c r="F308" s="5" t="str">
        <f>VLOOKUP(B308,'Completar SOFSE'!$A$19:$E$501,5,0)</f>
        <v>TORNILLO PARA AJUSTE, TIPO DE CABEZA HEXAGONAL, TIPO DE ROSCA METRICA MA, DIAMETRO NOMINAL 10MM, PASO 1,5MM, LONGITUD 170MM, MATERIAL ACERO INOXIDABLE, NORMA CONSTRUCTIVA DIN 931</v>
      </c>
      <c r="G308" s="88">
        <f>VLOOKUP(B308,'Completar SOFSE'!$A$19:$F$501,6,0)</f>
        <v>0</v>
      </c>
      <c r="H308" s="88"/>
      <c r="I308" s="43"/>
      <c r="J308" s="87"/>
      <c r="K308" s="44">
        <f t="shared" si="20"/>
        <v>0</v>
      </c>
      <c r="L308" s="45">
        <f t="shared" si="21"/>
        <v>0</v>
      </c>
    </row>
    <row r="309" spans="2:12" ht="93" customHeight="1">
      <c r="B309" s="2">
        <f>+'Completar SOFSE'!A315</f>
        <v>295</v>
      </c>
      <c r="C309" s="3">
        <f>VLOOKUP(B309,'Completar SOFSE'!$A$19:$E$501,2,0)</f>
        <v>340</v>
      </c>
      <c r="D309" s="122" t="s">
        <v>415</v>
      </c>
      <c r="E309" s="3">
        <f>VLOOKUP(B309,'Completar SOFSE'!$A$19:$E$501,4,0)</f>
        <v>3000023684</v>
      </c>
      <c r="F309" s="5" t="str">
        <f>VLOOKUP(B309,'Completar SOFSE'!$A$19:$E$501,5,0)</f>
        <v>TORNILLO PARA AJUSTE, TIPO DE CABEZA HEXAGONAL, TIPO DE ROSCA METRICA MA, DIAMETRO NOMINAL 10MM, PASO 1,5MM, LONGITUD 65MM, MATERIAL ACERO INOXIDABLE, NORMA DEL MATERIAL A2-70, NORMA CONSTRUCTIVA DIN 931, BULON CABEZA HEXAGONAL ROSCA MA DE ACERO INOXIDABLE M10 X 65 MM PASO 1,5 MM DIN 931</v>
      </c>
      <c r="G309" s="88">
        <f>VLOOKUP(B309,'Completar SOFSE'!$A$19:$F$501,6,0)</f>
        <v>0</v>
      </c>
      <c r="H309" s="88"/>
      <c r="I309" s="43"/>
      <c r="J309" s="87"/>
      <c r="K309" s="44">
        <f t="shared" si="20"/>
        <v>0</v>
      </c>
      <c r="L309" s="45">
        <f t="shared" si="21"/>
        <v>0</v>
      </c>
    </row>
    <row r="310" spans="2:12" ht="93" customHeight="1">
      <c r="B310" s="2">
        <f>+'Completar SOFSE'!A316</f>
        <v>296</v>
      </c>
      <c r="C310" s="3">
        <f>VLOOKUP(B310,'Completar SOFSE'!$A$19:$E$501,2,0)</f>
        <v>100</v>
      </c>
      <c r="D310" s="122" t="s">
        <v>415</v>
      </c>
      <c r="E310" s="3">
        <f>VLOOKUP(B310,'Completar SOFSE'!$A$19:$E$501,4,0)</f>
        <v>3000023689</v>
      </c>
      <c r="F310" s="5" t="str">
        <f>VLOOKUP(B310,'Completar SOFSE'!$A$19:$E$501,5,0)</f>
        <v>TORNILLO PARA AJUSTE, TIPO DE CABEZA HEXAGONAL, TIPO DE ROSCA METRICA MA, DIAMETRO NOMINAL 16MM, PASO 2MM, LONGITUD 120MM, MATERIAL ACERO INOXIDABLE, NORMA CONSTRUCTIVA DIN 931-8</v>
      </c>
      <c r="G310" s="88">
        <f>VLOOKUP(B310,'Completar SOFSE'!$A$19:$F$501,6,0)</f>
        <v>0</v>
      </c>
      <c r="H310" s="88"/>
      <c r="I310" s="43"/>
      <c r="J310" s="87"/>
      <c r="K310" s="44">
        <f t="shared" si="20"/>
        <v>0</v>
      </c>
      <c r="L310" s="45">
        <f t="shared" si="21"/>
        <v>0</v>
      </c>
    </row>
    <row r="311" spans="2:12" ht="93" customHeight="1">
      <c r="B311" s="2">
        <f>+'Completar SOFSE'!A317</f>
        <v>297</v>
      </c>
      <c r="C311" s="3">
        <f>VLOOKUP(B311,'Completar SOFSE'!$A$19:$E$501,2,0)</f>
        <v>21</v>
      </c>
      <c r="D311" s="122" t="s">
        <v>415</v>
      </c>
      <c r="E311" s="3">
        <f>VLOOKUP(B311,'Completar SOFSE'!$A$19:$E$501,4,0)</f>
        <v>3000023694</v>
      </c>
      <c r="F311" s="5" t="str">
        <f>VLOOKUP(B311,'Completar SOFSE'!$A$19:$E$501,5,0)</f>
        <v>TORNILLO ESPECIFICO, TIPO DE CABEZA HEXAGONAL, TIPO DE ROSCA METRICA MA, DIAMETRO NOMINAL 16MM, PASO 2MM, LONGITUD 50MM, MATERIAL ACERO, NORMA DEL MATERIAL GRADO 8.8, NORMA CONSTRUCTIVA DIN 931, TRATAMIENTO SUPERFICIAL DACROMET</v>
      </c>
      <c r="G311" s="88">
        <f>VLOOKUP(B311,'Completar SOFSE'!$A$19:$F$501,6,0)</f>
        <v>0</v>
      </c>
      <c r="H311" s="88"/>
      <c r="I311" s="43"/>
      <c r="J311" s="87"/>
      <c r="K311" s="44">
        <f t="shared" ref="K311:K370" si="22">+(C311*I311)*J311</f>
        <v>0</v>
      </c>
      <c r="L311" s="45">
        <f t="shared" ref="L311:L370" si="23">+C311*I311</f>
        <v>0</v>
      </c>
    </row>
    <row r="312" spans="2:12" ht="93" customHeight="1">
      <c r="B312" s="2">
        <f>+'Completar SOFSE'!A318</f>
        <v>298</v>
      </c>
      <c r="C312" s="3">
        <f>VLOOKUP(B312,'Completar SOFSE'!$A$19:$E$501,2,0)</f>
        <v>100</v>
      </c>
      <c r="D312" s="122" t="s">
        <v>415</v>
      </c>
      <c r="E312" s="3">
        <f>VLOOKUP(B312,'Completar SOFSE'!$A$19:$E$501,4,0)</f>
        <v>3000023696</v>
      </c>
      <c r="F312" s="5" t="str">
        <f>VLOOKUP(B312,'Completar SOFSE'!$A$19:$E$501,5,0)</f>
        <v>TORNILLO PARA AJUSTE, TIPO DE CABEZA HEXAGONAL, TIPO DE ROSCA METRICA MA, DIAMETRO NOMINAL 20MM, PASO 2,5MM, LONGITUD 70MM, MATERIAL ACERO INOXIDABLE, NORMA CONSTRUCTIVA DIN 931</v>
      </c>
      <c r="G312" s="88">
        <f>VLOOKUP(B312,'Completar SOFSE'!$A$19:$F$501,6,0)</f>
        <v>0</v>
      </c>
      <c r="H312" s="88"/>
      <c r="I312" s="43"/>
      <c r="J312" s="87"/>
      <c r="K312" s="44">
        <f t="shared" si="22"/>
        <v>0</v>
      </c>
      <c r="L312" s="45">
        <f t="shared" si="23"/>
        <v>0</v>
      </c>
    </row>
    <row r="313" spans="2:12" ht="93" customHeight="1">
      <c r="B313" s="2">
        <f>+'Completar SOFSE'!A319</f>
        <v>299</v>
      </c>
      <c r="C313" s="3">
        <f>VLOOKUP(B313,'Completar SOFSE'!$A$19:$E$501,2,0)</f>
        <v>120</v>
      </c>
      <c r="D313" s="122" t="s">
        <v>415</v>
      </c>
      <c r="E313" s="3">
        <f>VLOOKUP(B313,'Completar SOFSE'!$A$19:$E$501,4,0)</f>
        <v>3000023697</v>
      </c>
      <c r="F313" s="5" t="str">
        <f>VLOOKUP(B313,'Completar SOFSE'!$A$19:$E$501,5,0)</f>
        <v>TORNILLO PARA AJUSTE, TIPO DE CABEZA HEXAGONAL, TIPO DE ROSCA METRICA MA, DIAMETRO NOMINAL 16MM, PASO 2MM, LONGITUD 80MM, MATERIAL ACERO INOXIDABLE, NORMA DEL MATERIAL GRADO 8.8, NORMA CONSTRUCTIVA DIN 931, AUTOBLOQUEANTE EN EL VASTAGO</v>
      </c>
      <c r="G313" s="88">
        <f>VLOOKUP(B313,'Completar SOFSE'!$A$19:$F$501,6,0)</f>
        <v>0</v>
      </c>
      <c r="H313" s="88"/>
      <c r="I313" s="43"/>
      <c r="J313" s="87"/>
      <c r="K313" s="44">
        <f t="shared" si="22"/>
        <v>0</v>
      </c>
      <c r="L313" s="45">
        <f t="shared" si="23"/>
        <v>0</v>
      </c>
    </row>
    <row r="314" spans="2:12" ht="93" customHeight="1">
      <c r="B314" s="2">
        <f>+'Completar SOFSE'!A320</f>
        <v>300</v>
      </c>
      <c r="C314" s="3">
        <f>VLOOKUP(B314,'Completar SOFSE'!$A$19:$E$501,2,0)</f>
        <v>75</v>
      </c>
      <c r="D314" s="122" t="s">
        <v>415</v>
      </c>
      <c r="E314" s="3">
        <f>VLOOKUP(B314,'Completar SOFSE'!$A$19:$E$501,4,0)</f>
        <v>3000023712</v>
      </c>
      <c r="F314" s="5" t="str">
        <f>VLOOKUP(B314,'Completar SOFSE'!$A$19:$E$501,5,0)</f>
        <v>TORNILLO PARA AJUSTE, TIPO DE CABEZA HEXAGONAL, TIPO DE ROSCA METRICA MA, DIAMETRO NOMINAL 16MM, PASO 2MM, LONGITUD 70MM, MATERIAL ACERO, NORMA DEL MATERIAL GRADO 8.8, NORMA CONSTRUCTIVA DIN 933, TRATAMIENTO SUPERFICIAL PAVONADO</v>
      </c>
      <c r="G314" s="88">
        <f>VLOOKUP(B314,'Completar SOFSE'!$A$19:$F$501,6,0)</f>
        <v>0</v>
      </c>
      <c r="H314" s="88"/>
      <c r="I314" s="43"/>
      <c r="J314" s="87"/>
      <c r="K314" s="44">
        <f t="shared" si="22"/>
        <v>0</v>
      </c>
      <c r="L314" s="45">
        <f t="shared" si="23"/>
        <v>0</v>
      </c>
    </row>
    <row r="315" spans="2:12" ht="93" customHeight="1">
      <c r="B315" s="2">
        <f>+'Completar SOFSE'!A321</f>
        <v>301</v>
      </c>
      <c r="C315" s="3">
        <f>VLOOKUP(B315,'Completar SOFSE'!$A$19:$E$501,2,0)</f>
        <v>150</v>
      </c>
      <c r="D315" s="122" t="s">
        <v>415</v>
      </c>
      <c r="E315" s="3">
        <f>VLOOKUP(B315,'Completar SOFSE'!$A$19:$E$501,4,0)</f>
        <v>3000023713</v>
      </c>
      <c r="F315" s="5" t="str">
        <f>VLOOKUP(B315,'Completar SOFSE'!$A$19:$E$501,5,0)</f>
        <v>TORNILLO PARA AJUSTE, TIPO DE CABEZA HEXAGONAL, TIPO DE ROSCA METRICA MA, DIAMETRO NOMINAL 20MM, PASO 2,5MM, LONGITUD 170MM, MATERIAL ACERO, NORMA DEL MATERIAL GRADO 8.8</v>
      </c>
      <c r="G315" s="88">
        <f>VLOOKUP(B315,'Completar SOFSE'!$A$19:$F$501,6,0)</f>
        <v>0</v>
      </c>
      <c r="H315" s="88"/>
      <c r="I315" s="43"/>
      <c r="J315" s="87"/>
      <c r="K315" s="44">
        <f t="shared" si="22"/>
        <v>0</v>
      </c>
      <c r="L315" s="45">
        <f t="shared" si="23"/>
        <v>0</v>
      </c>
    </row>
    <row r="316" spans="2:12" ht="93" customHeight="1">
      <c r="B316" s="2">
        <f>+'Completar SOFSE'!A322</f>
        <v>302</v>
      </c>
      <c r="C316" s="3">
        <f>VLOOKUP(B316,'Completar SOFSE'!$A$19:$E$501,2,0)</f>
        <v>120</v>
      </c>
      <c r="D316" s="122" t="s">
        <v>415</v>
      </c>
      <c r="E316" s="3">
        <f>VLOOKUP(B316,'Completar SOFSE'!$A$19:$E$501,4,0)</f>
        <v>3000023740</v>
      </c>
      <c r="F316" s="5" t="str">
        <f>VLOOKUP(B316,'Completar SOFSE'!$A$19:$E$501,5,0)</f>
        <v>TORNILLO PARA AJUSTE, TIPO DE CABEZA HEXAGONAL RANURADA, TIPO DE ROSCA METRICA MA, DIAMETRO NOMINAL 5MM, PASO 0,8MM, LONGITUD 16MM, MATERIAL ACERO, NORMA CONSTRUCTIVA DIN 7985</v>
      </c>
      <c r="G316" s="88">
        <f>VLOOKUP(B316,'Completar SOFSE'!$A$19:$F$501,6,0)</f>
        <v>0</v>
      </c>
      <c r="H316" s="88"/>
      <c r="I316" s="43"/>
      <c r="J316" s="87"/>
      <c r="K316" s="44">
        <f t="shared" si="22"/>
        <v>0</v>
      </c>
      <c r="L316" s="45">
        <f t="shared" si="23"/>
        <v>0</v>
      </c>
    </row>
    <row r="317" spans="2:12" ht="93" customHeight="1">
      <c r="B317" s="2">
        <f>+'Completar SOFSE'!A323</f>
        <v>303</v>
      </c>
      <c r="C317" s="3">
        <f>VLOOKUP(B317,'Completar SOFSE'!$A$19:$E$501,2,0)</f>
        <v>3060</v>
      </c>
      <c r="D317" s="122" t="s">
        <v>415</v>
      </c>
      <c r="E317" s="3">
        <f>VLOOKUP(B317,'Completar SOFSE'!$A$19:$E$501,4,0)</f>
        <v>3000023758</v>
      </c>
      <c r="F317" s="5" t="str">
        <f>VLOOKUP(B317,'Completar SOFSE'!$A$19:$E$501,5,0)</f>
        <v>TORNILLO PARA FIJACION, TIPO DE CABEZA HEXAGONAL, MEDIDA NUMERO 6, LONGITUD 1", MATERIAL ACERO, TIPO DE PUNTA MECHA T2 AGUJA</v>
      </c>
      <c r="G317" s="88">
        <f>VLOOKUP(B317,'Completar SOFSE'!$A$19:$F$501,6,0)</f>
        <v>0</v>
      </c>
      <c r="H317" s="88"/>
      <c r="I317" s="43"/>
      <c r="J317" s="87"/>
      <c r="K317" s="44">
        <f t="shared" si="22"/>
        <v>0</v>
      </c>
      <c r="L317" s="45">
        <f t="shared" si="23"/>
        <v>0</v>
      </c>
    </row>
    <row r="318" spans="2:12" ht="93" customHeight="1">
      <c r="B318" s="2">
        <f>+'Completar SOFSE'!A324</f>
        <v>304</v>
      </c>
      <c r="C318" s="3">
        <f>VLOOKUP(B318,'Completar SOFSE'!$A$19:$E$501,2,0)</f>
        <v>3000</v>
      </c>
      <c r="D318" s="122" t="s">
        <v>415</v>
      </c>
      <c r="E318" s="3">
        <f>VLOOKUP(B318,'Completar SOFSE'!$A$19:$E$501,4,0)</f>
        <v>3000023767</v>
      </c>
      <c r="F318" s="5" t="str">
        <f>VLOOKUP(B318,'Completar SOFSE'!$A$19:$E$501,5,0)</f>
        <v>TORNILLO PARA FIJACION, TIPO DE CABEZA HEXAGONAL, MEDIDA NUMERO 12, LONGITUD 1.1/2", MATERIAL ACERO, TIPO DE PUNTA MECHA T2</v>
      </c>
      <c r="G318" s="88">
        <f>VLOOKUP(B318,'Completar SOFSE'!$A$19:$F$501,6,0)</f>
        <v>0</v>
      </c>
      <c r="H318" s="88"/>
      <c r="I318" s="43"/>
      <c r="J318" s="87"/>
      <c r="K318" s="44">
        <f t="shared" si="22"/>
        <v>0</v>
      </c>
      <c r="L318" s="45">
        <f t="shared" si="23"/>
        <v>0</v>
      </c>
    </row>
    <row r="319" spans="2:12" ht="93" customHeight="1">
      <c r="B319" s="2">
        <f>+'Completar SOFSE'!A325</f>
        <v>305</v>
      </c>
      <c r="C319" s="3">
        <f>VLOOKUP(B319,'Completar SOFSE'!$A$19:$E$501,2,0)</f>
        <v>3000</v>
      </c>
      <c r="D319" s="122" t="s">
        <v>415</v>
      </c>
      <c r="E319" s="3">
        <f>VLOOKUP(B319,'Completar SOFSE'!$A$19:$E$501,4,0)</f>
        <v>3000023769</v>
      </c>
      <c r="F319" s="5" t="str">
        <f>VLOOKUP(B319,'Completar SOFSE'!$A$19:$E$501,5,0)</f>
        <v>TORNILLO PARA FIJACION, TIPO DE CABEZA HEXAGONAL, MEDIDA NUMERO 14, LONGITUD 2.1/2", MATERIAL ACERO, TIPO DE PUNTA MECHA T2</v>
      </c>
      <c r="G319" s="88">
        <f>VLOOKUP(B319,'Completar SOFSE'!$A$19:$F$501,6,0)</f>
        <v>0</v>
      </c>
      <c r="H319" s="88"/>
      <c r="I319" s="43"/>
      <c r="J319" s="87"/>
      <c r="K319" s="44">
        <f t="shared" si="22"/>
        <v>0</v>
      </c>
      <c r="L319" s="45">
        <f t="shared" si="23"/>
        <v>0</v>
      </c>
    </row>
    <row r="320" spans="2:12" ht="93" customHeight="1">
      <c r="B320" s="2">
        <f>+'Completar SOFSE'!A326</f>
        <v>306</v>
      </c>
      <c r="C320" s="3">
        <f>VLOOKUP(B320,'Completar SOFSE'!$A$19:$E$501,2,0)</f>
        <v>150</v>
      </c>
      <c r="D320" s="122" t="s">
        <v>415</v>
      </c>
      <c r="E320" s="3">
        <f>VLOOKUP(B320,'Completar SOFSE'!$A$19:$E$501,4,0)</f>
        <v>3000023780</v>
      </c>
      <c r="F320" s="5" t="str">
        <f>VLOOKUP(B320,'Completar SOFSE'!$A$19:$E$501,5,0)</f>
        <v>TORNILLO PARA FIJACION, TIPO DE CABEZA HEXAGONAL, MEDIDA NUMERO 14, LONGITUD 1", TRATAMIENTO SUPERFICIAL CINCADO, TIPO DE PUNTA MECHA P17</v>
      </c>
      <c r="G320" s="88">
        <f>VLOOKUP(B320,'Completar SOFSE'!$A$19:$F$501,6,0)</f>
        <v>0</v>
      </c>
      <c r="H320" s="88"/>
      <c r="I320" s="43"/>
      <c r="J320" s="87"/>
      <c r="K320" s="44">
        <f t="shared" si="22"/>
        <v>0</v>
      </c>
      <c r="L320" s="45">
        <f t="shared" si="23"/>
        <v>0</v>
      </c>
    </row>
    <row r="321" spans="2:12" ht="93" customHeight="1">
      <c r="B321" s="2">
        <f>+'Completar SOFSE'!A327</f>
        <v>307</v>
      </c>
      <c r="C321" s="3">
        <f>VLOOKUP(B321,'Completar SOFSE'!$A$19:$E$501,2,0)</f>
        <v>100</v>
      </c>
      <c r="D321" s="122" t="s">
        <v>415</v>
      </c>
      <c r="E321" s="3">
        <f>VLOOKUP(B321,'Completar SOFSE'!$A$19:$E$501,4,0)</f>
        <v>3000023795</v>
      </c>
      <c r="F321" s="5" t="str">
        <f>VLOOKUP(B321,'Completar SOFSE'!$A$19:$E$501,5,0)</f>
        <v>TORNILLO PARA AJUSTE, TIPO DE CABEZA FRESADA ALLEN, TIPO DE ROSCA METRICA MA, DIAMETRO NOMINAL 16MM, PASO 2MM, LONGITUD 40MM, MATERIAL ACERO, NORMA DEL MATERIAL GRADO 8.8, NORMA CONSTRUCTIVA DIN 7991, TRATAMIENTO SUPERFICIAL CINCADO, TORNILLO CABEZA FRESADA ALLEN ROSCA MA DE ACERO M16 X 40 MM PASO 2 MM DIN 7991</v>
      </c>
      <c r="G321" s="88">
        <f>VLOOKUP(B321,'Completar SOFSE'!$A$19:$F$501,6,0)</f>
        <v>0</v>
      </c>
      <c r="H321" s="88"/>
      <c r="I321" s="43"/>
      <c r="J321" s="87"/>
      <c r="K321" s="44">
        <f t="shared" si="22"/>
        <v>0</v>
      </c>
      <c r="L321" s="45">
        <f t="shared" si="23"/>
        <v>0</v>
      </c>
    </row>
    <row r="322" spans="2:12" ht="93" customHeight="1">
      <c r="B322" s="2">
        <f>+'Completar SOFSE'!A328</f>
        <v>308</v>
      </c>
      <c r="C322" s="3">
        <f>VLOOKUP(B322,'Completar SOFSE'!$A$19:$E$501,2,0)</f>
        <v>15</v>
      </c>
      <c r="D322" s="122" t="s">
        <v>415</v>
      </c>
      <c r="E322" s="3">
        <f>VLOOKUP(B322,'Completar SOFSE'!$A$19:$E$501,4,0)</f>
        <v>3000023800</v>
      </c>
      <c r="F322" s="5" t="str">
        <f>VLOOKUP(B322,'Completar SOFSE'!$A$19:$E$501,5,0)</f>
        <v>TORNILLO PARA AJUSTE, TIPO DE CABEZA HEXAGONAL, TIPO DE ROSCA METRICA, DIAMETRO NOMINAL 5MM, PASO 0,8MM, LONGITUD 25MM, MATERIAL ACERO, NORMA DEL MATERIAL GRADO 4.8, NORMA CONSTRUCTIVA DIN 934, TRATAMIENTO SUPERFICIAL GALVANIZADO</v>
      </c>
      <c r="G322" s="88">
        <f>VLOOKUP(B322,'Completar SOFSE'!$A$19:$F$501,6,0)</f>
        <v>0</v>
      </c>
      <c r="H322" s="88"/>
      <c r="I322" s="43"/>
      <c r="J322" s="87"/>
      <c r="K322" s="44">
        <f t="shared" si="22"/>
        <v>0</v>
      </c>
      <c r="L322" s="45">
        <f t="shared" si="23"/>
        <v>0</v>
      </c>
    </row>
    <row r="323" spans="2:12" ht="93" customHeight="1">
      <c r="B323" s="2">
        <f>+'Completar SOFSE'!A329</f>
        <v>309</v>
      </c>
      <c r="C323" s="3">
        <f>VLOOKUP(B323,'Completar SOFSE'!$A$19:$E$501,2,0)</f>
        <v>50</v>
      </c>
      <c r="D323" s="122" t="s">
        <v>415</v>
      </c>
      <c r="E323" s="3">
        <f>VLOOKUP(B323,'Completar SOFSE'!$A$19:$E$501,4,0)</f>
        <v>3000023808</v>
      </c>
      <c r="F323" s="5" t="str">
        <f>VLOOKUP(B323,'Completar SOFSE'!$A$19:$E$501,5,0)</f>
        <v>TORNILLO PARA AJUSTE, TIPO DE CABEZA CILINDRICA ALLEN CON HEXAGONO INTERIOR, TIPO DE ROSCA METRICA, DIAMETRO NOMINAL 8MM, PASO 1,25MM, LONGITUD 12MM, MATERIAL ACERO INOXIDABLE, NORMA DEL MATERIAL A4 GRADO 80, NORMA CONSTRUCTIVA ISO 3506-1, DIN 912, ROSCA COMPLETA</v>
      </c>
      <c r="G323" s="88">
        <f>VLOOKUP(B323,'Completar SOFSE'!$A$19:$F$501,6,0)</f>
        <v>0</v>
      </c>
      <c r="H323" s="88"/>
      <c r="I323" s="43"/>
      <c r="J323" s="87"/>
      <c r="K323" s="44">
        <f t="shared" si="22"/>
        <v>0</v>
      </c>
      <c r="L323" s="45">
        <f t="shared" si="23"/>
        <v>0</v>
      </c>
    </row>
    <row r="324" spans="2:12" ht="93" customHeight="1">
      <c r="B324" s="2">
        <f>+'Completar SOFSE'!A330</f>
        <v>310</v>
      </c>
      <c r="C324" s="3">
        <f>VLOOKUP(B324,'Completar SOFSE'!$A$19:$E$501,2,0)</f>
        <v>360</v>
      </c>
      <c r="D324" s="122" t="s">
        <v>415</v>
      </c>
      <c r="E324" s="3">
        <f>VLOOKUP(B324,'Completar SOFSE'!$A$19:$E$501,4,0)</f>
        <v>3000023810</v>
      </c>
      <c r="F324" s="5" t="str">
        <f>VLOOKUP(B324,'Completar SOFSE'!$A$19:$E$501,5,0)</f>
        <v>TORNILLO PARA AJUSTE, TIPO DE CABEZA CILINDRICA ALLEN, TIPO DE ROSCA METRICA, DIAMETRO NOMINAL 10MM, PASO 1,5MM, LONGITUD 35MM, MATERIAL ACERO, NORMA DEL MATERIAL GRADO 8.8, NORMA CONSTRUCTIVA DIN 912</v>
      </c>
      <c r="G324" s="88">
        <f>VLOOKUP(B324,'Completar SOFSE'!$A$19:$F$501,6,0)</f>
        <v>0</v>
      </c>
      <c r="H324" s="88"/>
      <c r="I324" s="43"/>
      <c r="J324" s="87"/>
      <c r="K324" s="44">
        <f t="shared" si="22"/>
        <v>0</v>
      </c>
      <c r="L324" s="45">
        <f t="shared" si="23"/>
        <v>0</v>
      </c>
    </row>
    <row r="325" spans="2:12" ht="93" customHeight="1">
      <c r="B325" s="2">
        <f>+'Completar SOFSE'!A331</f>
        <v>311</v>
      </c>
      <c r="C325" s="3">
        <f>VLOOKUP(B325,'Completar SOFSE'!$A$19:$E$501,2,0)</f>
        <v>115</v>
      </c>
      <c r="D325" s="122" t="s">
        <v>415</v>
      </c>
      <c r="E325" s="3">
        <f>VLOOKUP(B325,'Completar SOFSE'!$A$19:$E$501,4,0)</f>
        <v>3000023811</v>
      </c>
      <c r="F325" s="5" t="str">
        <f>VLOOKUP(B325,'Completar SOFSE'!$A$19:$E$501,5,0)</f>
        <v>TORNILLO PARA AJUSTE, TIPO DE CABEZA CILINDRICA ALLEN, TIPO DE ROSCA METRICA, DIAMETRO NOMINAL 10MM, PASO 1,5MM, LONGITUD 40MM, MATERIAL ACERO, NORMA DEL MATERIAL GRADO 8.8, NORMA CONSTRUCTIVA DIN 912</v>
      </c>
      <c r="G325" s="88">
        <f>VLOOKUP(B325,'Completar SOFSE'!$A$19:$F$501,6,0)</f>
        <v>0</v>
      </c>
      <c r="H325" s="88"/>
      <c r="I325" s="43"/>
      <c r="J325" s="87"/>
      <c r="K325" s="44">
        <f t="shared" si="22"/>
        <v>0</v>
      </c>
      <c r="L325" s="45">
        <f t="shared" si="23"/>
        <v>0</v>
      </c>
    </row>
    <row r="326" spans="2:12" ht="93" customHeight="1">
      <c r="B326" s="2">
        <f>+'Completar SOFSE'!A332</f>
        <v>312</v>
      </c>
      <c r="C326" s="3">
        <f>VLOOKUP(B326,'Completar SOFSE'!$A$19:$E$501,2,0)</f>
        <v>9</v>
      </c>
      <c r="D326" s="122" t="s">
        <v>415</v>
      </c>
      <c r="E326" s="3">
        <f>VLOOKUP(B326,'Completar SOFSE'!$A$19:$E$501,4,0)</f>
        <v>3000023814</v>
      </c>
      <c r="F326" s="5" t="str">
        <f>VLOOKUP(B326,'Completar SOFSE'!$A$19:$E$501,5,0)</f>
        <v>TORNILLO PARA AJUSTE, TIPO DE CABEZA CILINDRICA ALLEN, TIPO DE ROSCA METRICA MA, DIAMETRO NOMINAL 12MM, PASO 1,75MM, LONGITUD 45MM, MATERIAL ACERO, NORMA DEL MATERIAL GRADO 10.9, NORMA CONSTRUCTIVA DIN 912, TRATAMIENTO SUPERFICIAL CINCADO</v>
      </c>
      <c r="G326" s="88">
        <f>VLOOKUP(B326,'Completar SOFSE'!$A$19:$F$501,6,0)</f>
        <v>0</v>
      </c>
      <c r="H326" s="88"/>
      <c r="I326" s="43"/>
      <c r="J326" s="87"/>
      <c r="K326" s="44">
        <f t="shared" si="22"/>
        <v>0</v>
      </c>
      <c r="L326" s="45">
        <f t="shared" si="23"/>
        <v>0</v>
      </c>
    </row>
    <row r="327" spans="2:12" ht="93" customHeight="1">
      <c r="B327" s="2">
        <f>+'Completar SOFSE'!A333</f>
        <v>313</v>
      </c>
      <c r="C327" s="3">
        <f>VLOOKUP(B327,'Completar SOFSE'!$A$19:$E$501,2,0)</f>
        <v>260</v>
      </c>
      <c r="D327" s="122" t="s">
        <v>415</v>
      </c>
      <c r="E327" s="3">
        <f>VLOOKUP(B327,'Completar SOFSE'!$A$19:$E$501,4,0)</f>
        <v>3000023816</v>
      </c>
      <c r="F327" s="5" t="str">
        <f>VLOOKUP(B327,'Completar SOFSE'!$A$19:$E$501,5,0)</f>
        <v>TORNILLO PARA AJUSTE, TIPO DE CABEZA CILINDRICA ALLEN, TIPO DE ROSCA METRICA MA, DIAMETRO NOMINAL 6MM, PASO 1MM, LONGITUD 25MM, MATERIAL ACERO INOXIDABLE, NORMA CONSTRUCTIVA DIN 912</v>
      </c>
      <c r="G327" s="88">
        <f>VLOOKUP(B327,'Completar SOFSE'!$A$19:$F$501,6,0)</f>
        <v>0</v>
      </c>
      <c r="H327" s="88"/>
      <c r="I327" s="43"/>
      <c r="J327" s="87"/>
      <c r="K327" s="44">
        <f t="shared" si="22"/>
        <v>0</v>
      </c>
      <c r="L327" s="45">
        <f t="shared" si="23"/>
        <v>0</v>
      </c>
    </row>
    <row r="328" spans="2:12" ht="93" customHeight="1">
      <c r="B328" s="2">
        <f>+'Completar SOFSE'!A334</f>
        <v>314</v>
      </c>
      <c r="C328" s="3">
        <f>VLOOKUP(B328,'Completar SOFSE'!$A$19:$E$501,2,0)</f>
        <v>60</v>
      </c>
      <c r="D328" s="122" t="s">
        <v>415</v>
      </c>
      <c r="E328" s="3">
        <f>VLOOKUP(B328,'Completar SOFSE'!$A$19:$E$501,4,0)</f>
        <v>3000023825</v>
      </c>
      <c r="F328" s="5" t="str">
        <f>VLOOKUP(B328,'Completar SOFSE'!$A$19:$E$501,5,0)</f>
        <v>TORNILLO ESPECIFICO, TIPO DE CABEZA HEXAGONAL, TIPO DE ROSCA METRICA, DIAMETRO NOMINAL 20, PASO 2,5MM, LONGITUD 190MM, MATERIAL ACERO, NORMA DEL MATERIAL SAE 1045, LONGITUD ROSCADA 55,70MM, USADO EN SUSPENCION PRIMARIA MARCAS/FABRICANTES: PLANO DDTMR0066, EQUIPO: COCHE ELECTRICO CSR QINGDAO SIFANG CO. LTD</v>
      </c>
      <c r="G328" s="88">
        <f>VLOOKUP(B328,'Completar SOFSE'!$A$19:$F$501,6,0)</f>
        <v>0</v>
      </c>
      <c r="H328" s="88"/>
      <c r="I328" s="43"/>
      <c r="J328" s="87"/>
      <c r="K328" s="44">
        <f t="shared" si="22"/>
        <v>0</v>
      </c>
      <c r="L328" s="45">
        <f t="shared" si="23"/>
        <v>0</v>
      </c>
    </row>
    <row r="329" spans="2:12" ht="93" customHeight="1">
      <c r="B329" s="2">
        <f>+'Completar SOFSE'!A335</f>
        <v>315</v>
      </c>
      <c r="C329" s="3">
        <f>VLOOKUP(B329,'Completar SOFSE'!$A$19:$E$501,2,0)</f>
        <v>300</v>
      </c>
      <c r="D329" s="122" t="s">
        <v>415</v>
      </c>
      <c r="E329" s="3">
        <f>VLOOKUP(B329,'Completar SOFSE'!$A$19:$E$501,4,0)</f>
        <v>3000023827</v>
      </c>
      <c r="F329" s="5" t="str">
        <f>VLOOKUP(B329,'Completar SOFSE'!$A$19:$E$501,5,0)</f>
        <v>TORNILLO PARA AJUSTE, TIPO DE CABEZA MARTILLO, TIPO DE ROSCA METRICA, DIAMETRO NOMINAL 6MM, PASO 1MM, LONGITUD 20MM, MATERIAL ACERO, NORMA DEL MATERIAL GRADO 8.8, NORMA CONSTRUCTIVA DIN 186, TRATAMIENTO SUPERFICIAL GALVANIZADO</v>
      </c>
      <c r="G329" s="88">
        <f>VLOOKUP(B329,'Completar SOFSE'!$A$19:$F$501,6,0)</f>
        <v>0</v>
      </c>
      <c r="H329" s="88"/>
      <c r="I329" s="43"/>
      <c r="J329" s="87"/>
      <c r="K329" s="44">
        <f t="shared" si="22"/>
        <v>0</v>
      </c>
      <c r="L329" s="45">
        <f t="shared" si="23"/>
        <v>0</v>
      </c>
    </row>
    <row r="330" spans="2:12" ht="93" customHeight="1">
      <c r="B330" s="2">
        <f>+'Completar SOFSE'!A336</f>
        <v>316</v>
      </c>
      <c r="C330" s="3">
        <f>VLOOKUP(B330,'Completar SOFSE'!$A$19:$E$501,2,0)</f>
        <v>270</v>
      </c>
      <c r="D330" s="122" t="s">
        <v>415</v>
      </c>
      <c r="E330" s="3">
        <f>VLOOKUP(B330,'Completar SOFSE'!$A$19:$E$501,4,0)</f>
        <v>3000023832</v>
      </c>
      <c r="F330" s="5" t="str">
        <f>VLOOKUP(B330,'Completar SOFSE'!$A$19:$E$501,5,0)</f>
        <v>TORNILLO PARA FIJACION, TIPO DE CABEZA FRESADA PHILLIPS, MEDIDA NUMERO 8 4,2MM, LONGITUD 15,9MM (5/8"), TRATAMIENTO SUPERFICIAL CINCADO, TIPO DE PUNTA MECHA, CON ALAS Y ESTRIA</v>
      </c>
      <c r="G330" s="88">
        <f>VLOOKUP(B330,'Completar SOFSE'!$A$19:$F$501,6,0)</f>
        <v>0</v>
      </c>
      <c r="H330" s="88"/>
      <c r="I330" s="43"/>
      <c r="J330" s="87"/>
      <c r="K330" s="44">
        <f t="shared" si="22"/>
        <v>0</v>
      </c>
      <c r="L330" s="45">
        <f t="shared" si="23"/>
        <v>0</v>
      </c>
    </row>
    <row r="331" spans="2:12" ht="93" customHeight="1">
      <c r="B331" s="2">
        <f>+'Completar SOFSE'!A337</f>
        <v>317</v>
      </c>
      <c r="C331" s="3">
        <f>VLOOKUP(B331,'Completar SOFSE'!$A$19:$E$501,2,0)</f>
        <v>200</v>
      </c>
      <c r="D331" s="122" t="s">
        <v>415</v>
      </c>
      <c r="E331" s="3">
        <f>VLOOKUP(B331,'Completar SOFSE'!$A$19:$E$501,4,0)</f>
        <v>3000023833</v>
      </c>
      <c r="F331" s="5" t="str">
        <f>VLOOKUP(B331,'Completar SOFSE'!$A$19:$E$501,5,0)</f>
        <v>TORNILLO PARA FIJACION, TIPO DE CABEZA FRESADA PHILLIPS, MEDIDA NUMERO 6, LONGITUD 7/16", TRATAMIENTO SUPERFICIAL CINCADO, TIPO DE PUNTA MECHA PAN FRAMING</v>
      </c>
      <c r="G331" s="88">
        <f>VLOOKUP(B331,'Completar SOFSE'!$A$19:$F$501,6,0)</f>
        <v>0</v>
      </c>
      <c r="H331" s="88"/>
      <c r="I331" s="43"/>
      <c r="J331" s="87"/>
      <c r="K331" s="44">
        <f t="shared" si="22"/>
        <v>0</v>
      </c>
      <c r="L331" s="45">
        <f t="shared" si="23"/>
        <v>0</v>
      </c>
    </row>
    <row r="332" spans="2:12" ht="93" customHeight="1">
      <c r="B332" s="2">
        <f>+'Completar SOFSE'!A338</f>
        <v>318</v>
      </c>
      <c r="C332" s="3">
        <f>VLOOKUP(B332,'Completar SOFSE'!$A$19:$E$501,2,0)</f>
        <v>200</v>
      </c>
      <c r="D332" s="122" t="s">
        <v>415</v>
      </c>
      <c r="E332" s="3">
        <f>VLOOKUP(B332,'Completar SOFSE'!$A$19:$E$501,4,0)</f>
        <v>3000025103</v>
      </c>
      <c r="F332" s="5" t="str">
        <f>VLOOKUP(B332,'Completar SOFSE'!$A$19:$E$501,5,0)</f>
        <v>SIN CLAVE, TORNILLO ALLEN DIN 6912 M8X20X1,25MM 
 TORNILLO ALLEN CABEZA CILINDRICA CON HEXAGONO INTERIOR , BAJO NORMA DIN 6912  DE ACERO PAVONADO NEGRO , CLASE DE RESISTENCIA 8,8</v>
      </c>
      <c r="G332" s="88">
        <f>VLOOKUP(B332,'Completar SOFSE'!$A$19:$F$501,6,0)</f>
        <v>0</v>
      </c>
      <c r="H332" s="88"/>
      <c r="I332" s="43"/>
      <c r="J332" s="87"/>
      <c r="K332" s="44">
        <f t="shared" si="22"/>
        <v>0</v>
      </c>
      <c r="L332" s="45">
        <f t="shared" si="23"/>
        <v>0</v>
      </c>
    </row>
    <row r="333" spans="2:12" ht="93" customHeight="1">
      <c r="B333" s="2">
        <f>+'Completar SOFSE'!A339</f>
        <v>319</v>
      </c>
      <c r="C333" s="3">
        <f>VLOOKUP(B333,'Completar SOFSE'!$A$19:$E$501,2,0)</f>
        <v>400</v>
      </c>
      <c r="D333" s="122" t="s">
        <v>415</v>
      </c>
      <c r="E333" s="3">
        <f>VLOOKUP(B333,'Completar SOFSE'!$A$19:$E$501,4,0)</f>
        <v>3000025104</v>
      </c>
      <c r="F333" s="5" t="str">
        <f>VLOOKUP(B333,'Completar SOFSE'!$A$19:$E$501,5,0)</f>
        <v>SIN CLAVE, TORNILLO ALLEN DIN 6912 M8X25X1,25MM 
 TORNILLO ALLEN CABEZA CILINDRICA CON HEXAGONO INTERIOR , BAJO NORMA DIN 6912  DE ACERO PAVONADO NEGRO , CLASE DE RESISTENCIA 8,8</v>
      </c>
      <c r="G333" s="88">
        <f>VLOOKUP(B333,'Completar SOFSE'!$A$19:$F$501,6,0)</f>
        <v>0</v>
      </c>
      <c r="H333" s="88"/>
      <c r="I333" s="43"/>
      <c r="J333" s="87"/>
      <c r="K333" s="44">
        <f t="shared" si="22"/>
        <v>0</v>
      </c>
      <c r="L333" s="45">
        <f t="shared" si="23"/>
        <v>0</v>
      </c>
    </row>
    <row r="334" spans="2:12" ht="93" customHeight="1">
      <c r="B334" s="2">
        <f>+'Completar SOFSE'!A340</f>
        <v>320</v>
      </c>
      <c r="C334" s="3">
        <f>VLOOKUP(B334,'Completar SOFSE'!$A$19:$E$501,2,0)</f>
        <v>200</v>
      </c>
      <c r="D334" s="122" t="s">
        <v>415</v>
      </c>
      <c r="E334" s="3">
        <f>VLOOKUP(B334,'Completar SOFSE'!$A$19:$E$501,4,0)</f>
        <v>3000025105</v>
      </c>
      <c r="F334" s="5" t="str">
        <f>VLOOKUP(B334,'Completar SOFSE'!$A$19:$E$501,5,0)</f>
        <v>SIN CLAVE, TORNILLO ALLEN DIN 6912 M8X30X1,25MM 
 TORNILLO ALLEN CABEZA CILINDRICA CON HEXAGONO INTERIOR , BAJO NORMA DIN 6912  DE ACERO PAVONADO NEGRO , CLASE DE RESISTENCIA 8,8</v>
      </c>
      <c r="G334" s="88">
        <f>VLOOKUP(B334,'Completar SOFSE'!$A$19:$F$501,6,0)</f>
        <v>0</v>
      </c>
      <c r="H334" s="88"/>
      <c r="I334" s="43"/>
      <c r="J334" s="87"/>
      <c r="K334" s="44">
        <f t="shared" si="22"/>
        <v>0</v>
      </c>
      <c r="L334" s="45">
        <f t="shared" si="23"/>
        <v>0</v>
      </c>
    </row>
    <row r="335" spans="2:12" ht="93" customHeight="1">
      <c r="B335" s="2">
        <f>+'Completar SOFSE'!A341</f>
        <v>321</v>
      </c>
      <c r="C335" s="3">
        <f>VLOOKUP(B335,'Completar SOFSE'!$A$19:$E$501,2,0)</f>
        <v>460</v>
      </c>
      <c r="D335" s="122" t="s">
        <v>415</v>
      </c>
      <c r="E335" s="3">
        <f>VLOOKUP(B335,'Completar SOFSE'!$A$19:$E$501,4,0)</f>
        <v>3000025106</v>
      </c>
      <c r="F335" s="5" t="str">
        <f>VLOOKUP(B335,'Completar SOFSE'!$A$19:$E$501,5,0)</f>
        <v>SIN CLAVE, TORNILLO ALLEN DIN 6912 M8X40X1,25MM 
 TORNILLO ALLEN CABEZA CILINDRICA CON HEXAGONO INTERIOR , BAJO NORMA DIN 6912  DE ACERO PAVONADO NEGRO , CLASE DE RESISTENCIA 8,8</v>
      </c>
      <c r="G335" s="88">
        <f>VLOOKUP(B335,'Completar SOFSE'!$A$19:$F$501,6,0)</f>
        <v>0</v>
      </c>
      <c r="H335" s="88"/>
      <c r="I335" s="43"/>
      <c r="J335" s="87"/>
      <c r="K335" s="44">
        <f t="shared" si="22"/>
        <v>0</v>
      </c>
      <c r="L335" s="45">
        <f t="shared" si="23"/>
        <v>0</v>
      </c>
    </row>
    <row r="336" spans="2:12" ht="93" customHeight="1">
      <c r="B336" s="2">
        <f>+'Completar SOFSE'!A342</f>
        <v>322</v>
      </c>
      <c r="C336" s="3">
        <f>VLOOKUP(B336,'Completar SOFSE'!$A$19:$E$501,2,0)</f>
        <v>260</v>
      </c>
      <c r="D336" s="122" t="s">
        <v>415</v>
      </c>
      <c r="E336" s="3">
        <f>VLOOKUP(B336,'Completar SOFSE'!$A$19:$E$501,4,0)</f>
        <v>3000025829</v>
      </c>
      <c r="F336" s="5" t="str">
        <f>VLOOKUP(B336,'Completar SOFSE'!$A$19:$E$501,5,0)</f>
        <v>TUERCA, TIPO DE TUERCA MARIPOSA, TIPO DE ROSCA METRICA, DIAMETRO 10MM, PASO 1,5MM, LONGITUD 41,45MM, MATERIAL BRONCE, NORMA DEL MATERIAL ISO4042, NORMA CONSTRUCTIVA DIN 315, TRATAMIENTO SUPERFICIAL N/A</v>
      </c>
      <c r="G336" s="88">
        <f>VLOOKUP(B336,'Completar SOFSE'!$A$19:$F$501,6,0)</f>
        <v>0</v>
      </c>
      <c r="H336" s="88"/>
      <c r="I336" s="43"/>
      <c r="J336" s="87"/>
      <c r="K336" s="44">
        <f t="shared" si="22"/>
        <v>0</v>
      </c>
      <c r="L336" s="45">
        <f t="shared" si="23"/>
        <v>0</v>
      </c>
    </row>
    <row r="337" spans="2:12" ht="93" customHeight="1">
      <c r="B337" s="2">
        <f>+'Completar SOFSE'!A343</f>
        <v>323</v>
      </c>
      <c r="C337" s="3">
        <f>VLOOKUP(B337,'Completar SOFSE'!$A$19:$E$501,2,0)</f>
        <v>420</v>
      </c>
      <c r="D337" s="122" t="s">
        <v>415</v>
      </c>
      <c r="E337" s="3">
        <f>VLOOKUP(B337,'Completar SOFSE'!$A$19:$E$501,4,0)</f>
        <v>3000026703</v>
      </c>
      <c r="F337" s="5" t="str">
        <f>VLOOKUP(B337,'Completar SOFSE'!$A$19:$E$501,5,0)</f>
        <v>ARANDELA, TIPO PLANA, DIAMETRO EXTERIOR 20MM, DIAMETRO INTERIOR 10.5MM, ESPESOR 2MM, MATERIAL ACERO INOXIDABLE, NORMA DEL MATERIAL A4, NORMA CONSTRUCTIVA ISO 7089, EQUIPO: DMU CNR LBS</v>
      </c>
      <c r="G337" s="88">
        <f>VLOOKUP(B337,'Completar SOFSE'!$A$19:$F$501,6,0)</f>
        <v>0</v>
      </c>
      <c r="H337" s="88"/>
      <c r="I337" s="43"/>
      <c r="J337" s="87"/>
      <c r="K337" s="44">
        <f t="shared" si="22"/>
        <v>0</v>
      </c>
      <c r="L337" s="45">
        <f t="shared" si="23"/>
        <v>0</v>
      </c>
    </row>
    <row r="338" spans="2:12" ht="93" customHeight="1">
      <c r="B338" s="2">
        <f>+'Completar SOFSE'!A344</f>
        <v>324</v>
      </c>
      <c r="C338" s="3">
        <f>VLOOKUP(B338,'Completar SOFSE'!$A$19:$E$501,2,0)</f>
        <v>60</v>
      </c>
      <c r="D338" s="122" t="s">
        <v>415</v>
      </c>
      <c r="E338" s="3">
        <f>VLOOKUP(B338,'Completar SOFSE'!$A$19:$E$501,4,0)</f>
        <v>3000027099</v>
      </c>
      <c r="F338" s="5" t="str">
        <f>VLOOKUP(B338,'Completar SOFSE'!$A$19:$E$501,5,0)</f>
        <v>TORNILLO PARA AJUSTE, TIPO DE CABEZA HEXAGONAL, TIPO DE ROSCA METRICA MA, DIAMETRO NOMINAL 14MM, PASO 2MM, LONGITUD 50MM, MATERIAL ACERO, NORMA DEL MATERIAL GRADO 10.9, NORMA CONSTRUCTIVA DIN 931, LONGITUD ROSCADA 25MM, TRATAMIENTO SUPERFICIAL PAVONADO, EQUIPOS: CARDAN DELANTERO VULKAN, LOCOMOTORA CSR SDD7</v>
      </c>
      <c r="G338" s="88">
        <f>VLOOKUP(B338,'Completar SOFSE'!$A$19:$F$501,6,0)</f>
        <v>0</v>
      </c>
      <c r="H338" s="88"/>
      <c r="I338" s="43"/>
      <c r="J338" s="87"/>
      <c r="K338" s="44">
        <f t="shared" si="22"/>
        <v>0</v>
      </c>
      <c r="L338" s="45">
        <f t="shared" si="23"/>
        <v>0</v>
      </c>
    </row>
    <row r="339" spans="2:12" ht="93" customHeight="1">
      <c r="B339" s="2">
        <f>+'Completar SOFSE'!A345</f>
        <v>325</v>
      </c>
      <c r="C339" s="3">
        <f>VLOOKUP(B339,'Completar SOFSE'!$A$19:$E$501,2,0)</f>
        <v>60</v>
      </c>
      <c r="D339" s="122" t="s">
        <v>415</v>
      </c>
      <c r="E339" s="3">
        <f>VLOOKUP(B339,'Completar SOFSE'!$A$19:$E$501,4,0)</f>
        <v>3000027100</v>
      </c>
      <c r="F339" s="5" t="str">
        <f>VLOOKUP(B339,'Completar SOFSE'!$A$19:$E$501,5,0)</f>
        <v>TORNILLO PARA AJUSTE, TIPO DE CABEZA HEXAGONAL, TIPO DE ROSCA METRICA MA, DIAMETRO NOMINAL 16MM, PASO 1,5MM, LONGITUD 40MM, MATERIAL ACERO, NORMA DEL MATERIAL GRADO 10.9, NORMA CONSTRUCTIVA DIN 933, TRATAMIENTO SUPERFICIAL PAVONADO, EQUIPOS: ACOPLE ELASTICO DELANTERO VULKAN, LOCOMOTORA CSR SDD7</v>
      </c>
      <c r="G339" s="88">
        <f>VLOOKUP(B339,'Completar SOFSE'!$A$19:$F$501,6,0)</f>
        <v>0</v>
      </c>
      <c r="H339" s="88"/>
      <c r="I339" s="43"/>
      <c r="J339" s="87"/>
      <c r="K339" s="44">
        <f t="shared" si="22"/>
        <v>0</v>
      </c>
      <c r="L339" s="45">
        <f t="shared" si="23"/>
        <v>0</v>
      </c>
    </row>
    <row r="340" spans="2:12" ht="93" customHeight="1">
      <c r="B340" s="2">
        <f>+'Completar SOFSE'!A346</f>
        <v>326</v>
      </c>
      <c r="C340" s="3">
        <f>VLOOKUP(B340,'Completar SOFSE'!$A$19:$E$501,2,0)</f>
        <v>100</v>
      </c>
      <c r="D340" s="122" t="s">
        <v>415</v>
      </c>
      <c r="E340" s="3">
        <f>VLOOKUP(B340,'Completar SOFSE'!$A$19:$E$501,4,0)</f>
        <v>3000027938</v>
      </c>
      <c r="F340" s="5" t="str">
        <f>VLOOKUP(B340,'Completar SOFSE'!$A$19:$E$501,5,0)</f>
        <v>TUERCA, TIPO DE TUERCA HEXAGONAL, TIPO DE ROSCA METRICA, DIAMETRO 12MM, PASO 1,5MM, LONGITUD 15MM, MATERIAL ACERO, NORMA DEL MATERIAL AISI 316L, NORMA CONSTRUCTIVA DIN 3870 SERIE L, TRATAMIENTO SUPERFICIAL ACERO INOXIDABLE, DIAMETRO EXTERIOR DE TUBO: 6MM., EQUIPO: COMPRESOR AGTU-0.6</v>
      </c>
      <c r="G340" s="88">
        <f>VLOOKUP(B340,'Completar SOFSE'!$A$19:$F$501,6,0)</f>
        <v>0</v>
      </c>
      <c r="H340" s="88"/>
      <c r="I340" s="43"/>
      <c r="J340" s="87"/>
      <c r="K340" s="44">
        <f t="shared" si="22"/>
        <v>0</v>
      </c>
      <c r="L340" s="45">
        <f t="shared" si="23"/>
        <v>0</v>
      </c>
    </row>
    <row r="341" spans="2:12" ht="93" customHeight="1">
      <c r="B341" s="2">
        <f>+'Completar SOFSE'!A347</f>
        <v>327</v>
      </c>
      <c r="C341" s="3">
        <f>VLOOKUP(B341,'Completar SOFSE'!$A$19:$E$501,2,0)</f>
        <v>80</v>
      </c>
      <c r="D341" s="122" t="s">
        <v>415</v>
      </c>
      <c r="E341" s="3">
        <f>VLOOKUP(B341,'Completar SOFSE'!$A$19:$E$501,4,0)</f>
        <v>3000028033</v>
      </c>
      <c r="F341" s="5" t="str">
        <f>VLOOKUP(B341,'Completar SOFSE'!$A$19:$E$501,5,0)</f>
        <v>TUERCA, TIPO DE TUERCA HEXAGONAL AUTOFRENANTE, TIPO DE ROSCA METRICA, DIAMETRO 14MM, PASO 2MM, LONGITUD 22MM, MATERIAL ACERO INOXIDABLE, NORMA DEL MATERIAL GRADO A2, NORMA CONSTRUCTIVA DIN 985, ISO 3506-2, TRATAMIENTO SUPERFICIAL PULIDO</v>
      </c>
      <c r="G341" s="88">
        <f>VLOOKUP(B341,'Completar SOFSE'!$A$19:$F$501,6,0)</f>
        <v>0</v>
      </c>
      <c r="H341" s="88"/>
      <c r="I341" s="43"/>
      <c r="J341" s="87"/>
      <c r="K341" s="44">
        <f t="shared" si="22"/>
        <v>0</v>
      </c>
      <c r="L341" s="45">
        <f t="shared" si="23"/>
        <v>0</v>
      </c>
    </row>
    <row r="342" spans="2:12" ht="93" customHeight="1">
      <c r="B342" s="2">
        <f>+'Completar SOFSE'!A348</f>
        <v>328</v>
      </c>
      <c r="C342" s="3">
        <f>VLOOKUP(B342,'Completar SOFSE'!$A$19:$E$501,2,0)</f>
        <v>50</v>
      </c>
      <c r="D342" s="122" t="s">
        <v>415</v>
      </c>
      <c r="E342" s="3">
        <f>VLOOKUP(B342,'Completar SOFSE'!$A$19:$E$501,4,0)</f>
        <v>3000028047</v>
      </c>
      <c r="F342" s="5" t="str">
        <f>VLOOKUP(B342,'Completar SOFSE'!$A$19:$E$501,5,0)</f>
        <v>TORNILLO PARA AJUSTE, TIPO DE CABEZA HEXAGONAL, TIPO DE ROSCA METRICA, DIAMETRO NOMINAL 12MM, PASO 1,75MM, LONGITUD 50MM, MATERIAL ACERO INOXIDABLE, NORMA DEL MATERIAL A2-70, NORMA CONSTRUCTIVA DIN 933, ISO 3506-1, LONGITUD ROSCADA COMPLETA, TRATAMIENTO SUPERFICIAL PULIDO</v>
      </c>
      <c r="G342" s="88">
        <f>VLOOKUP(B342,'Completar SOFSE'!$A$19:$F$501,6,0)</f>
        <v>0</v>
      </c>
      <c r="H342" s="88"/>
      <c r="I342" s="43"/>
      <c r="J342" s="87"/>
      <c r="K342" s="44">
        <f t="shared" si="22"/>
        <v>0</v>
      </c>
      <c r="L342" s="45">
        <f t="shared" si="23"/>
        <v>0</v>
      </c>
    </row>
    <row r="343" spans="2:12" ht="93" customHeight="1">
      <c r="B343" s="2">
        <f>+'Completar SOFSE'!A349</f>
        <v>329</v>
      </c>
      <c r="C343" s="3">
        <f>VLOOKUP(B343,'Completar SOFSE'!$A$19:$E$501,2,0)</f>
        <v>50</v>
      </c>
      <c r="D343" s="122" t="s">
        <v>415</v>
      </c>
      <c r="E343" s="3">
        <f>VLOOKUP(B343,'Completar SOFSE'!$A$19:$E$501,4,0)</f>
        <v>3000028048</v>
      </c>
      <c r="F343" s="5" t="str">
        <f>VLOOKUP(B343,'Completar SOFSE'!$A$19:$E$501,5,0)</f>
        <v>TORNILLO PARA AJUSTE, TIPO DE CABEZA HEXAGONAL, TIPO DE ROSCA METRICA, DIAMETRO NOMINAL 10MM, PASO 1,5MM, LONGITUD 60MM, MATERIAL ACERO INOXIDABLE, NORMA DEL MATERIAL A2-70, NORMA CONSTRUCTIVA DIN 933, ISO 3506-1, LONGITUD ROSCADA COMPLETA, TRATAMIENTO SUPERFICIAL PULIDO</v>
      </c>
      <c r="G343" s="88">
        <f>VLOOKUP(B343,'Completar SOFSE'!$A$19:$F$501,6,0)</f>
        <v>0</v>
      </c>
      <c r="H343" s="88"/>
      <c r="I343" s="43"/>
      <c r="J343" s="87"/>
      <c r="K343" s="44">
        <f t="shared" si="22"/>
        <v>0</v>
      </c>
      <c r="L343" s="45">
        <f t="shared" si="23"/>
        <v>0</v>
      </c>
    </row>
    <row r="344" spans="2:12" ht="93" customHeight="1">
      <c r="B344" s="2">
        <f>+'Completar SOFSE'!A350</f>
        <v>330</v>
      </c>
      <c r="C344" s="3">
        <f>VLOOKUP(B344,'Completar SOFSE'!$A$19:$E$501,2,0)</f>
        <v>50</v>
      </c>
      <c r="D344" s="122" t="s">
        <v>415</v>
      </c>
      <c r="E344" s="3">
        <f>VLOOKUP(B344,'Completar SOFSE'!$A$19:$E$501,4,0)</f>
        <v>3000028056</v>
      </c>
      <c r="F344" s="5" t="str">
        <f>VLOOKUP(B344,'Completar SOFSE'!$A$19:$E$501,5,0)</f>
        <v>TORNILLO PARA AJUSTE, TIPO DE CABEZA HEXAGONAL, TIPO DE ROSCA METRICA, DIAMETRO NOMINAL 12MM, PASO 1,75MM, LONGITUD 25MM, MATERIAL ACERO INOXIDABLE, NORMA DEL MATERIAL A2-70, NORMA CONSTRUCTIVA DIN 933, ISO 3506-1, LONGITUD ROSCADA COMPLETA, TRATAMIENTO SUPERFICIAL PULIDO</v>
      </c>
      <c r="G344" s="88">
        <f>VLOOKUP(B344,'Completar SOFSE'!$A$19:$F$501,6,0)</f>
        <v>0</v>
      </c>
      <c r="H344" s="88"/>
      <c r="I344" s="43"/>
      <c r="J344" s="87"/>
      <c r="K344" s="44">
        <f t="shared" si="22"/>
        <v>0</v>
      </c>
      <c r="L344" s="45">
        <f t="shared" si="23"/>
        <v>0</v>
      </c>
    </row>
    <row r="345" spans="2:12" ht="93" customHeight="1">
      <c r="B345" s="2">
        <f>+'Completar SOFSE'!A351</f>
        <v>331</v>
      </c>
      <c r="C345" s="3">
        <f>VLOOKUP(B345,'Completar SOFSE'!$A$19:$E$501,2,0)</f>
        <v>60</v>
      </c>
      <c r="D345" s="122" t="s">
        <v>415</v>
      </c>
      <c r="E345" s="3">
        <f>VLOOKUP(B345,'Completar SOFSE'!$A$19:$E$501,4,0)</f>
        <v>3000028161</v>
      </c>
      <c r="F345" s="5" t="str">
        <f>VLOOKUP(B345,'Completar SOFSE'!$A$19:$E$501,5,0)</f>
        <v>TUERCA, TIPO DE TUERCA HEXAGONAL, TIPO DE ROSCA METRICA, DIAMETRO 4MM, PASO 0.7MM, LONGITUD 7.8MM, MATERIAL ACERO INOXIDABLE A2, NORMA DEL MATERIAL A2-70, NORMA CONSTRUCTIVA DIN 934, TRATAMIENTO SUPERFICIAL ACERO INOXIDABLE, EQUIPOS: CONTROLLER DE CABINA DE CONDUCTOR, EMU CSR LGR</v>
      </c>
      <c r="G345" s="88">
        <f>VLOOKUP(B345,'Completar SOFSE'!$A$19:$F$501,6,0)</f>
        <v>0</v>
      </c>
      <c r="H345" s="88"/>
      <c r="I345" s="43"/>
      <c r="J345" s="87"/>
      <c r="K345" s="44">
        <f t="shared" si="22"/>
        <v>0</v>
      </c>
      <c r="L345" s="45">
        <f t="shared" si="23"/>
        <v>0</v>
      </c>
    </row>
    <row r="346" spans="2:12" ht="93" customHeight="1">
      <c r="B346" s="2">
        <f>+'Completar SOFSE'!A352</f>
        <v>332</v>
      </c>
      <c r="C346" s="3">
        <f>VLOOKUP(B346,'Completar SOFSE'!$A$19:$E$501,2,0)</f>
        <v>60</v>
      </c>
      <c r="D346" s="122" t="s">
        <v>415</v>
      </c>
      <c r="E346" s="3">
        <f>VLOOKUP(B346,'Completar SOFSE'!$A$19:$E$501,4,0)</f>
        <v>3000028164</v>
      </c>
      <c r="F346" s="5" t="str">
        <f>VLOOKUP(B346,'Completar SOFSE'!$A$19:$E$501,5,0)</f>
        <v>ARANDELA, TIPO PLANA REDONDA, DIAMETRO EXTERIOR 4.9MM, DIAMETRO INTERIOR M2, ESPESOR 0.3MM, MATERIAL ACERO, NORMA DEL MATERIAL A4, TRATAMIENTO SUPERFICIAL INOXIDABLE, NORMA CONSTRUCTIVA DIN 125, EQUIPOS: CONTROLLER DE CABINA DE CONDUCTOR, EMU CSR LGR</v>
      </c>
      <c r="G346" s="88">
        <f>VLOOKUP(B346,'Completar SOFSE'!$A$19:$F$501,6,0)</f>
        <v>0</v>
      </c>
      <c r="H346" s="88"/>
      <c r="I346" s="43"/>
      <c r="J346" s="87"/>
      <c r="K346" s="44">
        <f t="shared" si="22"/>
        <v>0</v>
      </c>
      <c r="L346" s="45">
        <f t="shared" si="23"/>
        <v>0</v>
      </c>
    </row>
    <row r="347" spans="2:12" ht="93" customHeight="1">
      <c r="B347" s="2">
        <f>+'Completar SOFSE'!A353</f>
        <v>333</v>
      </c>
      <c r="C347" s="3">
        <f>VLOOKUP(B347,'Completar SOFSE'!$A$19:$E$501,2,0)</f>
        <v>60</v>
      </c>
      <c r="D347" s="122" t="s">
        <v>415</v>
      </c>
      <c r="E347" s="3">
        <f>VLOOKUP(B347,'Completar SOFSE'!$A$19:$E$501,4,0)</f>
        <v>3000028170</v>
      </c>
      <c r="F347" s="5" t="str">
        <f>VLOOKUP(B347,'Completar SOFSE'!$A$19:$E$501,5,0)</f>
        <v>TUERCA, TIPO DE TUERCA HEXAGONAL, TIPO DE ROSCA METRICA, DIAMETRO 3MM, PASO 0,5MM, LONGITUD 6,1MM, MATERIAL ACERO INOXIDABLE, NORMA DEL MATERIAL A2-70, NORMA CONSTRUCTIVA DIN 934, TRATAMIENTO SUPERFICIAL ACERO INOXIDABLE, EQUIPOS: CONTROLLER DE CABINA DE CONDUCTOR, EMU CSR LGR</v>
      </c>
      <c r="G347" s="88">
        <f>VLOOKUP(B347,'Completar SOFSE'!$A$19:$F$501,6,0)</f>
        <v>0</v>
      </c>
      <c r="H347" s="88"/>
      <c r="I347" s="43"/>
      <c r="J347" s="87"/>
      <c r="K347" s="44">
        <f t="shared" si="22"/>
        <v>0</v>
      </c>
      <c r="L347" s="45">
        <f t="shared" si="23"/>
        <v>0</v>
      </c>
    </row>
    <row r="348" spans="2:12" ht="93" customHeight="1">
      <c r="B348" s="2">
        <f>+'Completar SOFSE'!A354</f>
        <v>334</v>
      </c>
      <c r="C348" s="3">
        <f>VLOOKUP(B348,'Completar SOFSE'!$A$19:$E$501,2,0)</f>
        <v>100</v>
      </c>
      <c r="D348" s="122" t="s">
        <v>415</v>
      </c>
      <c r="E348" s="3">
        <f>VLOOKUP(B348,'Completar SOFSE'!$A$19:$E$501,4,0)</f>
        <v>3000028175</v>
      </c>
      <c r="F348" s="5" t="str">
        <f>VLOOKUP(B348,'Completar SOFSE'!$A$19:$E$501,5,0)</f>
        <v>TUERCA, TIPO DE TUERCA HEXAGONAL, TIPO DE ROSCA METRICA, DIAMETRO 5MM, PASO 0.8MM, LONGITUD 4MM, MATERIAL ACERO INOXIDABLE, NORMA DEL MATERIAL A2-70, NORMA CONSTRUCTIVA DIN 934, TRATAMIENTO SUPERFICIAL ACERO INOXIDABLE, EQUIPOS: CONTROLLER DE CABINA DE CONDUCTOR, EMU CSR LGR</v>
      </c>
      <c r="G348" s="88">
        <f>VLOOKUP(B348,'Completar SOFSE'!$A$19:$F$501,6,0)</f>
        <v>0</v>
      </c>
      <c r="H348" s="88"/>
      <c r="I348" s="43"/>
      <c r="J348" s="87"/>
      <c r="K348" s="44">
        <f t="shared" si="22"/>
        <v>0</v>
      </c>
      <c r="L348" s="45">
        <f t="shared" si="23"/>
        <v>0</v>
      </c>
    </row>
    <row r="349" spans="2:12" ht="93" customHeight="1">
      <c r="B349" s="2">
        <f>+'Completar SOFSE'!A355</f>
        <v>335</v>
      </c>
      <c r="C349" s="3">
        <f>VLOOKUP(B349,'Completar SOFSE'!$A$19:$E$501,2,0)</f>
        <v>1290</v>
      </c>
      <c r="D349" s="122" t="s">
        <v>415</v>
      </c>
      <c r="E349" s="3">
        <f>VLOOKUP(B349,'Completar SOFSE'!$A$19:$E$501,4,0)</f>
        <v>3000028176</v>
      </c>
      <c r="F349" s="5" t="str">
        <f>VLOOKUP(B349,'Completar SOFSE'!$A$19:$E$501,5,0)</f>
        <v>ARANDELA, TIPO GROWER, DIAMETRO EXTERIOR 7.9MM, DIAMETRO INTERIOR M5, ESPESOR 1.3MM, MATERIAL ACERO INOXIDABLE, NORMA DEL MATERIAL A2, TRATAMIENTO SUPERFICIAL INOXIDABLE, NORMA CONSTRUCTIVA DIN 127, EQUIPOS: CONTROLLER DE CABINA DE CONDUCTOR, EMU CSR LGR</v>
      </c>
      <c r="G349" s="88">
        <f>VLOOKUP(B349,'Completar SOFSE'!$A$19:$F$501,6,0)</f>
        <v>0</v>
      </c>
      <c r="H349" s="88"/>
      <c r="I349" s="43"/>
      <c r="J349" s="87"/>
      <c r="K349" s="44">
        <f t="shared" si="22"/>
        <v>0</v>
      </c>
      <c r="L349" s="45">
        <f t="shared" si="23"/>
        <v>0</v>
      </c>
    </row>
    <row r="350" spans="2:12" ht="93" customHeight="1">
      <c r="B350" s="2">
        <f>+'Completar SOFSE'!A356</f>
        <v>336</v>
      </c>
      <c r="C350" s="3">
        <f>VLOOKUP(B350,'Completar SOFSE'!$A$19:$E$501,2,0)</f>
        <v>90</v>
      </c>
      <c r="D350" s="122" t="s">
        <v>415</v>
      </c>
      <c r="E350" s="3">
        <f>VLOOKUP(B350,'Completar SOFSE'!$A$19:$E$501,4,0)</f>
        <v>3000028179</v>
      </c>
      <c r="F350" s="5" t="str">
        <f>VLOOKUP(B350,'Completar SOFSE'!$A$19:$E$501,5,0)</f>
        <v>TORNILLO PARA AJUSTE, TIPO DE CABEZA REDONDA PHILLIPS, TIPO DE ROSCA METRICA, DIAMETRO NOMINAL 5MM, PASO 0,8MM, LONGITUD 12MM, MATERIAL ACERO INOXIDABLE, NORMA DEL MATERIAL AISI 304-A2, NORMA CONSTRUCTIVA DIN 7985, LONGITUD ROSCADA 12MM, TRATAMIENTO SUPERFICIAL ACERO INOXIDABLE, EQUIPOS: CONTROLLER DE CABINA DE CONDUCTOR, EMU CSR LGR</v>
      </c>
      <c r="G350" s="88">
        <f>VLOOKUP(B350,'Completar SOFSE'!$A$19:$F$501,6,0)</f>
        <v>0</v>
      </c>
      <c r="H350" s="88"/>
      <c r="I350" s="43"/>
      <c r="J350" s="87"/>
      <c r="K350" s="44">
        <f t="shared" si="22"/>
        <v>0</v>
      </c>
      <c r="L350" s="45">
        <f t="shared" si="23"/>
        <v>0</v>
      </c>
    </row>
    <row r="351" spans="2:12" ht="93" customHeight="1">
      <c r="B351" s="2">
        <f>+'Completar SOFSE'!A357</f>
        <v>337</v>
      </c>
      <c r="C351" s="3">
        <f>VLOOKUP(B351,'Completar SOFSE'!$A$19:$E$501,2,0)</f>
        <v>1710</v>
      </c>
      <c r="D351" s="122" t="s">
        <v>415</v>
      </c>
      <c r="E351" s="3">
        <f>VLOOKUP(B351,'Completar SOFSE'!$A$19:$E$501,4,0)</f>
        <v>3000028180</v>
      </c>
      <c r="F351" s="5" t="str">
        <f>VLOOKUP(B351,'Completar SOFSE'!$A$19:$E$501,5,0)</f>
        <v>TORNILLO PARA AJUSTE, TIPO DE CABEZA PLANA AVELLANADA PHILLIPS, TIPO DE ROSCA METRICA, DIAMETRO NOMINAL 5MM, PASO 0,8MM, LONGITUD 8MM, MATERIAL ACERO, NORMA DEL MATERIAL GRADO 8.8, NORMA CONSTRUCTIVA DIN 965, LONGITUD ROSCADA 8MM, TRATAMIENTO SUPERFICIAL CINCADO COLOR PLATEADO, EQUIPOS: CONTROLLER DE CABINA DE CONDUCTOR, EMU CSR LGR</v>
      </c>
      <c r="G351" s="88">
        <f>VLOOKUP(B351,'Completar SOFSE'!$A$19:$F$501,6,0)</f>
        <v>0</v>
      </c>
      <c r="H351" s="88"/>
      <c r="I351" s="43"/>
      <c r="J351" s="87"/>
      <c r="K351" s="44">
        <f t="shared" si="22"/>
        <v>0</v>
      </c>
      <c r="L351" s="45">
        <f t="shared" si="23"/>
        <v>0</v>
      </c>
    </row>
    <row r="352" spans="2:12" ht="93" customHeight="1">
      <c r="B352" s="2">
        <f>+'Completar SOFSE'!A358</f>
        <v>338</v>
      </c>
      <c r="C352" s="3">
        <f>VLOOKUP(B352,'Completar SOFSE'!$A$19:$E$501,2,0)</f>
        <v>190</v>
      </c>
      <c r="D352" s="122" t="s">
        <v>415</v>
      </c>
      <c r="E352" s="3">
        <f>VLOOKUP(B352,'Completar SOFSE'!$A$19:$E$501,4,0)</f>
        <v>3000028181</v>
      </c>
      <c r="F352" s="5" t="str">
        <f>VLOOKUP(B352,'Completar SOFSE'!$A$19:$E$501,5,0)</f>
        <v>TORNILLO PARA AJUSTE, TIPO DE CABEZA CILINDRICA ALLEN, TIPO DE ROSCA METRICA, DIAMETRO NOMINAL 6MM, PASO 1MM, LONGITUD 35MM, MATERIAL ACERO, NORMA DEL MATERIAL GRADO 8.8, NORMA CONSTRUCTIVA DIN 912, LONGITUD ROSCADA 35MM, TRATAMIENTO SUPERFICIAL PAVONADO, EQUIPOS: CONTROLLER DE CABINA DE CONDUCTOR, EMU CSR LGR</v>
      </c>
      <c r="G352" s="88">
        <f>VLOOKUP(B352,'Completar SOFSE'!$A$19:$F$501,6,0)</f>
        <v>0</v>
      </c>
      <c r="H352" s="88"/>
      <c r="I352" s="43"/>
      <c r="J352" s="87"/>
      <c r="K352" s="44">
        <f t="shared" si="22"/>
        <v>0</v>
      </c>
      <c r="L352" s="45">
        <f t="shared" si="23"/>
        <v>0</v>
      </c>
    </row>
    <row r="353" spans="2:12" ht="93" customHeight="1">
      <c r="B353" s="2">
        <f>+'Completar SOFSE'!A359</f>
        <v>339</v>
      </c>
      <c r="C353" s="3">
        <f>VLOOKUP(B353,'Completar SOFSE'!$A$19:$E$501,2,0)</f>
        <v>900</v>
      </c>
      <c r="D353" s="122" t="s">
        <v>415</v>
      </c>
      <c r="E353" s="3">
        <f>VLOOKUP(B353,'Completar SOFSE'!$A$19:$E$501,4,0)</f>
        <v>3000028183</v>
      </c>
      <c r="F353" s="5" t="str">
        <f>VLOOKUP(B353,'Completar SOFSE'!$A$19:$E$501,5,0)</f>
        <v>ARANDELA, TIPO GROWER, DIAMETRO EXTERIOR 7.6MM, DIAMETRO INTERIOR M4, ESPESOR 0.9MM, MATERIAL ACERO, NORMA DEL MATERIAL A4, TRATAMIENTO SUPERFICIAL INOXIDABLE, NORMA CONSTRUCTIVA DIN 127, EQUIPOS: CONTROLLER DE CABINA DE CONDUCTOR, EMU CSR LGR</v>
      </c>
      <c r="G353" s="88">
        <f>VLOOKUP(B353,'Completar SOFSE'!$A$19:$F$501,6,0)</f>
        <v>0</v>
      </c>
      <c r="H353" s="88"/>
      <c r="I353" s="43"/>
      <c r="J353" s="87"/>
      <c r="K353" s="44">
        <f t="shared" si="22"/>
        <v>0</v>
      </c>
      <c r="L353" s="45">
        <f t="shared" si="23"/>
        <v>0</v>
      </c>
    </row>
    <row r="354" spans="2:12" ht="93" customHeight="1">
      <c r="B354" s="2">
        <f>+'Completar SOFSE'!A360</f>
        <v>340</v>
      </c>
      <c r="C354" s="3">
        <f>VLOOKUP(B354,'Completar SOFSE'!$A$19:$E$501,2,0)</f>
        <v>510</v>
      </c>
      <c r="D354" s="122" t="s">
        <v>415</v>
      </c>
      <c r="E354" s="3">
        <f>VLOOKUP(B354,'Completar SOFSE'!$A$19:$E$501,4,0)</f>
        <v>3000028185</v>
      </c>
      <c r="F354" s="5" t="str">
        <f>VLOOKUP(B354,'Completar SOFSE'!$A$19:$E$501,5,0)</f>
        <v>ARANDELA, TIPO PLANA REDONDA, DIAMETRO EXTERIOR 8.8MM, DIAMETRO INTERIOR M4, ESPESOR 0.8MM, MATERIAL ACERO, NORMA DEL MATERIAL A4, TRATAMIENTO SUPERFICIAL INOXIDABLE, NORMA CONSTRUCTIVA DIN 125, EQUIPOS: CONTROLLER DE CABINA DE CONDUCTOR, EMU CSR LGR</v>
      </c>
      <c r="G354" s="88">
        <f>VLOOKUP(B354,'Completar SOFSE'!$A$19:$F$501,6,0)</f>
        <v>0</v>
      </c>
      <c r="H354" s="88"/>
      <c r="I354" s="43"/>
      <c r="J354" s="87"/>
      <c r="K354" s="44">
        <f t="shared" si="22"/>
        <v>0</v>
      </c>
      <c r="L354" s="45">
        <f t="shared" si="23"/>
        <v>0</v>
      </c>
    </row>
    <row r="355" spans="2:12" ht="93" customHeight="1">
      <c r="B355" s="2">
        <f>+'Completar SOFSE'!A361</f>
        <v>341</v>
      </c>
      <c r="C355" s="3">
        <f>VLOOKUP(B355,'Completar SOFSE'!$A$19:$E$501,2,0)</f>
        <v>60</v>
      </c>
      <c r="D355" s="122" t="s">
        <v>415</v>
      </c>
      <c r="E355" s="3">
        <f>VLOOKUP(B355,'Completar SOFSE'!$A$19:$E$501,4,0)</f>
        <v>3000028190</v>
      </c>
      <c r="F355" s="5" t="str">
        <f>VLOOKUP(B355,'Completar SOFSE'!$A$19:$E$501,5,0)</f>
        <v>TORNILLO PARA AJUSTE, TIPO DE CABEZA CILINDRICA ALLEN, TIPO DE ROSCA METRICA, DIAMETRO NOMINAL 5MM, PASO 0.8MM, LONGITUD 14MM, MATERIAL ACERO INOXIDABLE A2, NORMA DEL MATERIAL A2-70, NORMA CONSTRUCTIVA DIN 912, LONGITUD ROSCADA 14MM, TRATAMIENTO SUPERFICIAL ACERO INOXIDABLE, EQUIPOS: CONTROLLER DE CABINA DE CONDUCTOR, EMU CSR LGR</v>
      </c>
      <c r="G355" s="88">
        <f>VLOOKUP(B355,'Completar SOFSE'!$A$19:$F$501,6,0)</f>
        <v>0</v>
      </c>
      <c r="H355" s="88"/>
      <c r="I355" s="43"/>
      <c r="J355" s="87"/>
      <c r="K355" s="44">
        <f t="shared" si="22"/>
        <v>0</v>
      </c>
      <c r="L355" s="45">
        <f t="shared" si="23"/>
        <v>0</v>
      </c>
    </row>
    <row r="356" spans="2:12" ht="93" customHeight="1">
      <c r="B356" s="2">
        <f>+'Completar SOFSE'!A362</f>
        <v>342</v>
      </c>
      <c r="C356" s="3">
        <f>VLOOKUP(B356,'Completar SOFSE'!$A$19:$E$501,2,0)</f>
        <v>60</v>
      </c>
      <c r="D356" s="122" t="s">
        <v>415</v>
      </c>
      <c r="E356" s="3">
        <f>VLOOKUP(B356,'Completar SOFSE'!$A$19:$E$501,4,0)</f>
        <v>3000028191</v>
      </c>
      <c r="F356" s="5" t="str">
        <f>VLOOKUP(B356,'Completar SOFSE'!$A$19:$E$501,5,0)</f>
        <v>TORNILLO PARA AJUSTE, TIPO DE CABEZA PLANA AVELLANADA PHILLIPS, TIPO DE ROSCA METRICA, DIAMETRO NOMINAL 4MM, PASO 0.7MM, LONGITUD 10MM, MATERIAL ACERO, NORMA DEL MATERIAL GRADO 8.8, NORMA CONSTRUCTIVA DIN 965, LONGITUD ROSCADA 10MM, TRATAMIENTO SUPERFICIAL CINCADO COLOR PLATEADO, EQUIPOS: CONTROLLER DE CABINA DE CONDUCTOR, EMU CSR LGR</v>
      </c>
      <c r="G356" s="88">
        <f>VLOOKUP(B356,'Completar SOFSE'!$A$19:$F$501,6,0)</f>
        <v>0</v>
      </c>
      <c r="H356" s="88"/>
      <c r="I356" s="43"/>
      <c r="J356" s="87"/>
      <c r="K356" s="44">
        <f t="shared" si="22"/>
        <v>0</v>
      </c>
      <c r="L356" s="45">
        <f t="shared" si="23"/>
        <v>0</v>
      </c>
    </row>
    <row r="357" spans="2:12" ht="93" customHeight="1">
      <c r="B357" s="2">
        <f>+'Completar SOFSE'!A363</f>
        <v>343</v>
      </c>
      <c r="C357" s="3">
        <f>VLOOKUP(B357,'Completar SOFSE'!$A$19:$E$501,2,0)</f>
        <v>60</v>
      </c>
      <c r="D357" s="122" t="s">
        <v>415</v>
      </c>
      <c r="E357" s="3">
        <f>VLOOKUP(B357,'Completar SOFSE'!$A$19:$E$501,4,0)</f>
        <v>3000028195</v>
      </c>
      <c r="F357" s="5" t="str">
        <f>VLOOKUP(B357,'Completar SOFSE'!$A$19:$E$501,5,0)</f>
        <v>TORNILLO PARA AJUSTE, TIPO DE CABEZA CILINDRICA ALLEN, TIPO DE ROSCA METRICA, DIAMETRO NOMINAL 4MM, PASO 0,7MM, LONGITUD 30MM, MATERIAL ACERO INOXIDABLE A2, NORMA DEL MATERIAL A2-70, NORMA CONSTRUCTIVA DIN 912, LONGITUD ROSCADA 30MM, TRATAMIENTO SUPERFICIAL ACERO INOXIDABLE, EQUIPOS: CONTROLLER DE CABINA DE CONDUCTOR, EMU CSR LGR</v>
      </c>
      <c r="G357" s="88">
        <f>VLOOKUP(B357,'Completar SOFSE'!$A$19:$F$501,6,0)</f>
        <v>0</v>
      </c>
      <c r="H357" s="88"/>
      <c r="I357" s="43"/>
      <c r="J357" s="87"/>
      <c r="K357" s="44">
        <f t="shared" si="22"/>
        <v>0</v>
      </c>
      <c r="L357" s="45">
        <f t="shared" si="23"/>
        <v>0</v>
      </c>
    </row>
    <row r="358" spans="2:12" ht="93" customHeight="1">
      <c r="B358" s="2">
        <f>+'Completar SOFSE'!A364</f>
        <v>344</v>
      </c>
      <c r="C358" s="3">
        <f>VLOOKUP(B358,'Completar SOFSE'!$A$19:$E$501,2,0)</f>
        <v>60</v>
      </c>
      <c r="D358" s="122" t="s">
        <v>415</v>
      </c>
      <c r="E358" s="3">
        <f>VLOOKUP(B358,'Completar SOFSE'!$A$19:$E$501,4,0)</f>
        <v>3000028196</v>
      </c>
      <c r="F358" s="5" t="str">
        <f>VLOOKUP(B358,'Completar SOFSE'!$A$19:$E$501,5,0)</f>
        <v>TORNILLO PARA AJUSTE, TIPO DE CABEZA REDONDA PHILLIPS, TIPO DE ROSCA METRICA, DIAMETRO NOMINAL 3MM, PASO 0.5MM, LONGITUD 8MM, MATERIAL ACERO INOXIDABLE A2, NORMA DEL MATERIAL A2-70, NORMA CONSTRUCTIVA DIN 7985, LONGITUD ROSCADA 8MM, TRATAMIENTO SUPERFICIAL ACERO INOXIDABLE, EQUIPOS: CONTROLLER DE CABINA DE CONDUCTOR, EMU CSR LGR</v>
      </c>
      <c r="G358" s="88">
        <f>VLOOKUP(B358,'Completar SOFSE'!$A$19:$F$501,6,0)</f>
        <v>0</v>
      </c>
      <c r="H358" s="88"/>
      <c r="I358" s="43"/>
      <c r="J358" s="87"/>
      <c r="K358" s="44">
        <f t="shared" si="22"/>
        <v>0</v>
      </c>
      <c r="L358" s="45">
        <f t="shared" si="23"/>
        <v>0</v>
      </c>
    </row>
    <row r="359" spans="2:12" ht="93" customHeight="1">
      <c r="B359" s="2">
        <f>+'Completar SOFSE'!A365</f>
        <v>345</v>
      </c>
      <c r="C359" s="3">
        <f>VLOOKUP(B359,'Completar SOFSE'!$A$19:$E$501,2,0)</f>
        <v>60</v>
      </c>
      <c r="D359" s="122" t="s">
        <v>415</v>
      </c>
      <c r="E359" s="3">
        <f>VLOOKUP(B359,'Completar SOFSE'!$A$19:$E$501,4,0)</f>
        <v>3000028197</v>
      </c>
      <c r="F359" s="5" t="str">
        <f>VLOOKUP(B359,'Completar SOFSE'!$A$19:$E$501,5,0)</f>
        <v>TORNILLO PARA AJUSTE, TIPO DE CABEZA CILINDRICA ALLEN, TIPO DE ROSCA METRICA, DIAMETRO NOMINAL 5MM, PASO 0.8MM, LONGITUD 30MM, MATERIAL ACERO INOXIDABLE A2, NORMA DEL MATERIAL A2-70, NORMA CONSTRUCTIVA DIN 912, LONGITUD ROSCADA 30MM, TRATAMIENTO SUPERFICIAL ACERO INOXIDABLE, EQUIPOS: CONTROLLER DE CABINA DE CONDUCTOR, EMU CSR LGR</v>
      </c>
      <c r="G359" s="88">
        <f>VLOOKUP(B359,'Completar SOFSE'!$A$19:$F$501,6,0)</f>
        <v>0</v>
      </c>
      <c r="H359" s="88"/>
      <c r="I359" s="43"/>
      <c r="J359" s="87"/>
      <c r="K359" s="44">
        <f t="shared" si="22"/>
        <v>0</v>
      </c>
      <c r="L359" s="45">
        <f t="shared" si="23"/>
        <v>0</v>
      </c>
    </row>
    <row r="360" spans="2:12" ht="93" customHeight="1">
      <c r="B360" s="2">
        <f>+'Completar SOFSE'!A366</f>
        <v>346</v>
      </c>
      <c r="C360" s="3">
        <f>VLOOKUP(B360,'Completar SOFSE'!$A$19:$E$501,2,0)</f>
        <v>60</v>
      </c>
      <c r="D360" s="122" t="s">
        <v>415</v>
      </c>
      <c r="E360" s="3">
        <f>VLOOKUP(B360,'Completar SOFSE'!$A$19:$E$501,4,0)</f>
        <v>3000028198</v>
      </c>
      <c r="F360" s="5" t="str">
        <f>VLOOKUP(B360,'Completar SOFSE'!$A$19:$E$501,5,0)</f>
        <v>TORNILLO PARA AJUSTE, TIPO DE CABEZA CILINDRICA ALLEN, TIPO DE ROSCA METRICA, DIAMETRO NOMINAL 4MM, PASO 0,7MM, LONGITUD 40MM, MATERIAL ACERO INOXIDABLE A2, NORMA DEL MATERIAL A2-70, NORMA CONSTRUCTIVA DIN 912, LONGITUD ROSCADA 40MM, TRATAMIENTO SUPERFICIAL ACERO INOXIDABLE, EQUIPOS: CONTROLLER DE CABINA DE CONDUCTOR, EMU CSR LGR</v>
      </c>
      <c r="G360" s="88">
        <f>VLOOKUP(B360,'Completar SOFSE'!$A$19:$F$501,6,0)</f>
        <v>0</v>
      </c>
      <c r="H360" s="88"/>
      <c r="I360" s="43"/>
      <c r="J360" s="87"/>
      <c r="K360" s="44">
        <f t="shared" si="22"/>
        <v>0</v>
      </c>
      <c r="L360" s="45">
        <f t="shared" si="23"/>
        <v>0</v>
      </c>
    </row>
    <row r="361" spans="2:12" ht="93" customHeight="1">
      <c r="B361" s="2">
        <f>+'Completar SOFSE'!A367</f>
        <v>347</v>
      </c>
      <c r="C361" s="3">
        <f>VLOOKUP(B361,'Completar SOFSE'!$A$19:$E$501,2,0)</f>
        <v>1200</v>
      </c>
      <c r="D361" s="122" t="s">
        <v>415</v>
      </c>
      <c r="E361" s="3">
        <f>VLOOKUP(B361,'Completar SOFSE'!$A$19:$E$501,4,0)</f>
        <v>3000028199</v>
      </c>
      <c r="F361" s="5" t="str">
        <f>VLOOKUP(B361,'Completar SOFSE'!$A$19:$E$501,5,0)</f>
        <v>TORNILLO PARA AJUSTE, TIPO DE CABEZA CILINDRICA ALLEN, TIPO DE ROSCA METRICA, DIAMETRO NOMINAL 5MM, PASO 0,8MM, LONGITUD 10MM, MATERIAL ACERO INOXIDABLE A2, NORMA DEL MATERIAL A2-70, NORMA CONSTRUCTIVA DIN 912, LONGITUD ROSCADA 10MM, TRATAMIENTO SUPERFICIAL ACERO INOXIDABLE, EQUIPOS: CONTROLLER DE CABINA DE CONDUCTOR, EMU CSR LGR</v>
      </c>
      <c r="G361" s="88">
        <f>VLOOKUP(B361,'Completar SOFSE'!$A$19:$F$501,6,0)</f>
        <v>0</v>
      </c>
      <c r="H361" s="88"/>
      <c r="I361" s="43"/>
      <c r="J361" s="87"/>
      <c r="K361" s="44">
        <f t="shared" si="22"/>
        <v>0</v>
      </c>
      <c r="L361" s="45">
        <f t="shared" si="23"/>
        <v>0</v>
      </c>
    </row>
    <row r="362" spans="2:12" ht="93" customHeight="1">
      <c r="B362" s="2">
        <f>+'Completar SOFSE'!A368</f>
        <v>348</v>
      </c>
      <c r="C362" s="3">
        <f>VLOOKUP(B362,'Completar SOFSE'!$A$19:$E$501,2,0)</f>
        <v>300</v>
      </c>
      <c r="D362" s="122" t="s">
        <v>415</v>
      </c>
      <c r="E362" s="3">
        <f>VLOOKUP(B362,'Completar SOFSE'!$A$19:$E$501,4,0)</f>
        <v>3000028200</v>
      </c>
      <c r="F362" s="5" t="str">
        <f>VLOOKUP(B362,'Completar SOFSE'!$A$19:$E$501,5,0)</f>
        <v>TORNILLO PARA AJUSTE, TIPO DE CABEZA REDONDA PHILLIPS, TIPO DE ROSCA METRICA, DIAMETRO NOMINAL 4MM, PASO 0,7MM, LONGITUD 10MM, MATERIAL ACERO, NORMA DEL MATERIAL GRADO 8.8, NORMA CONSTRUCTIVA DIN 7985, LONGITUD ROSCADA 10MM, TRATAMIENTO SUPERFICIAL CINCADO COLOR PLATEADO, EQUIPOS: CONTROLLER DE CABINA DE CONDUCTOR, EMU CSR LGR</v>
      </c>
      <c r="G362" s="88">
        <f>VLOOKUP(B362,'Completar SOFSE'!$A$19:$F$501,6,0)</f>
        <v>0</v>
      </c>
      <c r="H362" s="88"/>
      <c r="I362" s="43"/>
      <c r="J362" s="87"/>
      <c r="K362" s="44">
        <f t="shared" si="22"/>
        <v>0</v>
      </c>
      <c r="L362" s="45">
        <f t="shared" si="23"/>
        <v>0</v>
      </c>
    </row>
    <row r="363" spans="2:12" ht="93" customHeight="1">
      <c r="B363" s="2">
        <f>+'Completar SOFSE'!A369</f>
        <v>349</v>
      </c>
      <c r="C363" s="3">
        <f>VLOOKUP(B363,'Completar SOFSE'!$A$19:$E$501,2,0)</f>
        <v>510</v>
      </c>
      <c r="D363" s="122" t="s">
        <v>415</v>
      </c>
      <c r="E363" s="3">
        <f>VLOOKUP(B363,'Completar SOFSE'!$A$19:$E$501,4,0)</f>
        <v>3000028201</v>
      </c>
      <c r="F363" s="5" t="str">
        <f>VLOOKUP(B363,'Completar SOFSE'!$A$19:$E$501,5,0)</f>
        <v>TORNILLO PARA AJUSTE, TIPO DE CABEZA CILINDRICA ALLEN, TIPO DE ROSCA METRICA, DIAMETRO NOMINAL 4MM, PASO 0,7MM, LONGITUD 12MM, MATERIAL ACERO INOXIDABLE (A2), NORMA DEL MATERIAL A2-AISI 304, NORMA CONSTRUCTIVA DIN 912, LONGITUD ROSCADA 12MM, TRATAMIENTO SUPERFICIAL ACERO INOXIDABLE, EQUIPOS: CONTROLLER DE CABINA DE CONDUCTOR, EMU CSR LGR</v>
      </c>
      <c r="G363" s="88">
        <f>VLOOKUP(B363,'Completar SOFSE'!$A$19:$F$501,6,0)</f>
        <v>0</v>
      </c>
      <c r="H363" s="88"/>
      <c r="I363" s="43"/>
      <c r="J363" s="87"/>
      <c r="K363" s="44">
        <f t="shared" si="22"/>
        <v>0</v>
      </c>
      <c r="L363" s="45">
        <f t="shared" si="23"/>
        <v>0</v>
      </c>
    </row>
    <row r="364" spans="2:12" ht="93" customHeight="1">
      <c r="B364" s="2">
        <f>+'Completar SOFSE'!A370</f>
        <v>350</v>
      </c>
      <c r="C364" s="3">
        <f>VLOOKUP(B364,'Completar SOFSE'!$A$19:$E$501,2,0)</f>
        <v>2500</v>
      </c>
      <c r="D364" s="122" t="s">
        <v>415</v>
      </c>
      <c r="E364" s="3">
        <f>VLOOKUP(B364,'Completar SOFSE'!$A$19:$E$501,4,0)</f>
        <v>3000028213</v>
      </c>
      <c r="F364" s="5" t="str">
        <f>VLOOKUP(B364,'Completar SOFSE'!$A$19:$E$501,5,0)</f>
        <v>ARANDELA, TIPO GROWER, DIAMETRO EXTERIOR 4.9MM, DIAMETRO INTERIOR M3, ESPESOR 0.8MM, MATERIAL ACERO INOXIDABLE, NORMA DEL MATERIAL A2, TRATAMIENTO SUPERFICIAL INOXIDABLE, NORMA CONSTRUCTIVA DIN 127, EQUIPOS: CONTROLLER DE CABINA DE CONDUCTOR, EMU CSR LGR</v>
      </c>
      <c r="G364" s="88">
        <f>VLOOKUP(B364,'Completar SOFSE'!$A$19:$F$501,6,0)</f>
        <v>0</v>
      </c>
      <c r="H364" s="88"/>
      <c r="I364" s="43"/>
      <c r="J364" s="87"/>
      <c r="K364" s="44">
        <f t="shared" si="22"/>
        <v>0</v>
      </c>
      <c r="L364" s="45">
        <f t="shared" si="23"/>
        <v>0</v>
      </c>
    </row>
    <row r="365" spans="2:12" ht="93" customHeight="1">
      <c r="B365" s="2">
        <f>+'Completar SOFSE'!A371</f>
        <v>351</v>
      </c>
      <c r="C365" s="3">
        <f>VLOOKUP(B365,'Completar SOFSE'!$A$19:$E$501,2,0)</f>
        <v>100</v>
      </c>
      <c r="D365" s="122" t="s">
        <v>415</v>
      </c>
      <c r="E365" s="3">
        <f>VLOOKUP(B365,'Completar SOFSE'!$A$19:$E$501,4,0)</f>
        <v>3000028461</v>
      </c>
      <c r="F365" s="5" t="str">
        <f>VLOOKUP(B365,'Completar SOFSE'!$A$19:$E$501,5,0)</f>
        <v>TORNILLO PARA AJUSTE, TIPO DE CABEZA CILINDRICA ALLEN, TIPO DE ROSCA METRICA, DIAMETRO NOMINAL 8MM, PASO 1,25MM, LONGITUD 25MM, MATERIAL ACERO, NORMA DEL MATERIAL A2-70, NORMA CONSTRUCTIVA DIN 912, TRATAMIENTO SUPERFICIAL ACERO INOXIDABLE</v>
      </c>
      <c r="G365" s="88">
        <f>VLOOKUP(B365,'Completar SOFSE'!$A$19:$F$501,6,0)</f>
        <v>0</v>
      </c>
      <c r="H365" s="88"/>
      <c r="I365" s="43"/>
      <c r="J365" s="87"/>
      <c r="K365" s="44">
        <f t="shared" si="22"/>
        <v>0</v>
      </c>
      <c r="L365" s="45">
        <f t="shared" si="23"/>
        <v>0</v>
      </c>
    </row>
    <row r="366" spans="2:12" hidden="1">
      <c r="B366" s="2">
        <f>+'Completar SOFSE'!A372</f>
        <v>352</v>
      </c>
      <c r="C366" s="3">
        <f>VLOOKUP(B366,'Completar SOFSE'!$A$19:$E$501,2,0)</f>
        <v>0</v>
      </c>
      <c r="D366" s="3">
        <f>VLOOKUP(B366,'Completar SOFSE'!$A$19:$E$501,3,0)</f>
        <v>0</v>
      </c>
      <c r="E366" s="3">
        <f>VLOOKUP(B366,'Completar SOFSE'!$A$19:$E$501,4,0)</f>
        <v>0</v>
      </c>
      <c r="F366" s="5">
        <f>VLOOKUP(B366,'Completar SOFSE'!$A$19:$E$501,5,0)</f>
        <v>0</v>
      </c>
      <c r="G366" s="88">
        <f>VLOOKUP(B366,'Completar SOFSE'!$A$19:$F$501,6,0)</f>
        <v>0</v>
      </c>
      <c r="H366" s="88"/>
      <c r="I366" s="43"/>
      <c r="J366" s="87"/>
      <c r="K366" s="44">
        <f t="shared" si="22"/>
        <v>0</v>
      </c>
      <c r="L366" s="45">
        <f t="shared" si="23"/>
        <v>0</v>
      </c>
    </row>
    <row r="367" spans="2:12" hidden="1">
      <c r="B367" s="2">
        <f>+'Completar SOFSE'!A373</f>
        <v>353</v>
      </c>
      <c r="C367" s="3">
        <f>VLOOKUP(B367,'Completar SOFSE'!$A$19:$E$501,2,0)</f>
        <v>0</v>
      </c>
      <c r="D367" s="3">
        <f>VLOOKUP(B367,'Completar SOFSE'!$A$19:$E$501,3,0)</f>
        <v>0</v>
      </c>
      <c r="E367" s="3">
        <f>VLOOKUP(B367,'Completar SOFSE'!$A$19:$E$501,4,0)</f>
        <v>0</v>
      </c>
      <c r="F367" s="5">
        <f>VLOOKUP(B367,'Completar SOFSE'!$A$19:$E$501,5,0)</f>
        <v>0</v>
      </c>
      <c r="G367" s="88">
        <f>VLOOKUP(B367,'Completar SOFSE'!$A$19:$F$501,6,0)</f>
        <v>0</v>
      </c>
      <c r="H367" s="88"/>
      <c r="I367" s="43"/>
      <c r="J367" s="87"/>
      <c r="K367" s="44">
        <f t="shared" si="22"/>
        <v>0</v>
      </c>
      <c r="L367" s="45">
        <f t="shared" si="23"/>
        <v>0</v>
      </c>
    </row>
    <row r="368" spans="2:12" hidden="1">
      <c r="B368" s="2">
        <f>+'Completar SOFSE'!A374</f>
        <v>354</v>
      </c>
      <c r="C368" s="3">
        <f>VLOOKUP(B368,'Completar SOFSE'!$A$19:$E$501,2,0)</f>
        <v>0</v>
      </c>
      <c r="D368" s="3">
        <f>VLOOKUP(B368,'Completar SOFSE'!$A$19:$E$501,3,0)</f>
        <v>0</v>
      </c>
      <c r="E368" s="3">
        <f>VLOOKUP(B368,'Completar SOFSE'!$A$19:$E$501,4,0)</f>
        <v>0</v>
      </c>
      <c r="F368" s="5">
        <f>VLOOKUP(B368,'Completar SOFSE'!$A$19:$E$501,5,0)</f>
        <v>0</v>
      </c>
      <c r="G368" s="88">
        <f>VLOOKUP(B368,'Completar SOFSE'!$A$19:$F$501,6,0)</f>
        <v>0</v>
      </c>
      <c r="H368" s="88"/>
      <c r="I368" s="43"/>
      <c r="J368" s="87"/>
      <c r="K368" s="44">
        <f t="shared" si="22"/>
        <v>0</v>
      </c>
      <c r="L368" s="45">
        <f t="shared" si="23"/>
        <v>0</v>
      </c>
    </row>
    <row r="369" spans="2:12" hidden="1">
      <c r="B369" s="2">
        <f>+'Completar SOFSE'!A375</f>
        <v>355</v>
      </c>
      <c r="C369" s="3">
        <f>VLOOKUP(B369,'Completar SOFSE'!$A$19:$E$501,2,0)</f>
        <v>0</v>
      </c>
      <c r="D369" s="3">
        <f>VLOOKUP(B369,'Completar SOFSE'!$A$19:$E$501,3,0)</f>
        <v>0</v>
      </c>
      <c r="E369" s="3">
        <f>VLOOKUP(B369,'Completar SOFSE'!$A$19:$E$501,4,0)</f>
        <v>0</v>
      </c>
      <c r="F369" s="5">
        <f>VLOOKUP(B369,'Completar SOFSE'!$A$19:$E$501,5,0)</f>
        <v>0</v>
      </c>
      <c r="G369" s="88">
        <f>VLOOKUP(B369,'Completar SOFSE'!$A$19:$F$501,6,0)</f>
        <v>0</v>
      </c>
      <c r="H369" s="88"/>
      <c r="I369" s="43"/>
      <c r="J369" s="87"/>
      <c r="K369" s="44">
        <f t="shared" si="22"/>
        <v>0</v>
      </c>
      <c r="L369" s="45">
        <f t="shared" si="23"/>
        <v>0</v>
      </c>
    </row>
    <row r="370" spans="2:12" hidden="1">
      <c r="B370" s="2">
        <f>+'Completar SOFSE'!A376</f>
        <v>356</v>
      </c>
      <c r="C370" s="3">
        <f>VLOOKUP(B370,'Completar SOFSE'!$A$19:$E$501,2,0)</f>
        <v>0</v>
      </c>
      <c r="D370" s="3">
        <f>VLOOKUP(B370,'Completar SOFSE'!$A$19:$E$501,3,0)</f>
        <v>0</v>
      </c>
      <c r="E370" s="3">
        <f>VLOOKUP(B370,'Completar SOFSE'!$A$19:$E$501,4,0)</f>
        <v>0</v>
      </c>
      <c r="F370" s="5">
        <f>VLOOKUP(B370,'Completar SOFSE'!$A$19:$E$501,5,0)</f>
        <v>0</v>
      </c>
      <c r="G370" s="88">
        <f>VLOOKUP(B370,'Completar SOFSE'!$A$19:$F$501,6,0)</f>
        <v>0</v>
      </c>
      <c r="H370" s="88"/>
      <c r="I370" s="43"/>
      <c r="J370" s="87"/>
      <c r="K370" s="44">
        <f t="shared" si="22"/>
        <v>0</v>
      </c>
      <c r="L370" s="45">
        <f t="shared" si="23"/>
        <v>0</v>
      </c>
    </row>
    <row r="371" spans="2:12" ht="19.5" customHeight="1" thickBot="1">
      <c r="B371" s="134" t="s">
        <v>19</v>
      </c>
      <c r="C371" s="135"/>
      <c r="D371" s="135"/>
      <c r="E371" s="135"/>
      <c r="F371" s="136"/>
      <c r="G371" s="112"/>
      <c r="H371" s="112"/>
      <c r="I371" s="72"/>
      <c r="J371" s="72"/>
      <c r="K371" s="86">
        <f>SUM(K15:K370)</f>
        <v>0</v>
      </c>
      <c r="L371" s="86">
        <f>SUM(L15:L370)</f>
        <v>0</v>
      </c>
    </row>
    <row r="372" spans="2:12" ht="16.5" customHeight="1" thickBot="1">
      <c r="B372" s="137" t="s">
        <v>20</v>
      </c>
      <c r="C372" s="138"/>
      <c r="D372" s="138"/>
      <c r="E372" s="138"/>
      <c r="F372" s="139"/>
      <c r="G372" s="112"/>
      <c r="H372" s="112"/>
      <c r="I372" s="72"/>
      <c r="J372" s="72"/>
      <c r="K372" s="73"/>
      <c r="L372" s="74">
        <f>K371</f>
        <v>0</v>
      </c>
    </row>
    <row r="373" spans="2:12" ht="18.75" thickBot="1">
      <c r="B373" s="137" t="s">
        <v>0</v>
      </c>
      <c r="C373" s="138"/>
      <c r="D373" s="138"/>
      <c r="E373" s="138"/>
      <c r="F373" s="139"/>
      <c r="G373" s="112"/>
      <c r="H373" s="112"/>
      <c r="I373" s="72"/>
      <c r="J373" s="72"/>
      <c r="K373" s="73"/>
      <c r="L373" s="75">
        <f>+L371+L372</f>
        <v>0</v>
      </c>
    </row>
    <row r="374" spans="2:12" ht="19.5" customHeight="1" thickBot="1">
      <c r="B374" s="140" t="s">
        <v>21</v>
      </c>
      <c r="C374" s="141"/>
      <c r="D374" s="126" t="str">
        <f>+'Completar SOFSE'!B12</f>
        <v>Según Pliego</v>
      </c>
      <c r="E374" s="126"/>
      <c r="F374" s="126"/>
      <c r="G374" s="126"/>
      <c r="H374" s="126"/>
      <c r="I374" s="126"/>
      <c r="J374" s="126"/>
      <c r="K374" s="126"/>
      <c r="L374" s="127"/>
    </row>
    <row r="375" spans="2:12" ht="18" customHeight="1" thickBot="1">
      <c r="B375" s="140" t="s">
        <v>6</v>
      </c>
      <c r="C375" s="141"/>
      <c r="D375" s="126" t="str">
        <f>+'Completar SOFSE'!B13</f>
        <v>Según Pliego</v>
      </c>
      <c r="E375" s="126"/>
      <c r="F375" s="126"/>
      <c r="G375" s="126"/>
      <c r="H375" s="126"/>
      <c r="I375" s="126"/>
      <c r="J375" s="126"/>
      <c r="K375" s="126"/>
      <c r="L375" s="127"/>
    </row>
    <row r="376" spans="2:12" ht="18" customHeight="1" thickBot="1">
      <c r="B376" s="140" t="s">
        <v>57</v>
      </c>
      <c r="C376" s="141"/>
      <c r="D376" s="126" t="str">
        <f>+'Completar SOFSE'!B14</f>
        <v>Según Pliego</v>
      </c>
      <c r="E376" s="126"/>
      <c r="F376" s="126"/>
      <c r="G376" s="126"/>
      <c r="H376" s="126"/>
      <c r="I376" s="126"/>
      <c r="J376" s="126"/>
      <c r="K376" s="126"/>
      <c r="L376" s="127"/>
    </row>
    <row r="377" spans="2:12" ht="24" customHeight="1" thickBot="1">
      <c r="B377" s="140" t="s">
        <v>7</v>
      </c>
      <c r="C377" s="141"/>
      <c r="D377" s="126" t="str">
        <f>+'Completar SOFSE'!B15</f>
        <v>Según Pliego</v>
      </c>
      <c r="E377" s="126"/>
      <c r="F377" s="126"/>
      <c r="G377" s="126"/>
      <c r="H377" s="126"/>
      <c r="I377" s="126"/>
      <c r="J377" s="126"/>
      <c r="K377" s="126"/>
      <c r="L377" s="127"/>
    </row>
    <row r="378" spans="2:12">
      <c r="B378" s="19"/>
      <c r="C378" s="20"/>
      <c r="D378" s="20"/>
      <c r="E378" s="20"/>
      <c r="F378" s="21"/>
      <c r="G378" s="21"/>
      <c r="H378" s="21"/>
      <c r="I378" s="21"/>
      <c r="J378" s="21"/>
      <c r="K378" s="21"/>
      <c r="L378" s="22"/>
    </row>
    <row r="379" spans="2:12">
      <c r="B379" s="19"/>
      <c r="C379" s="20"/>
      <c r="D379" s="20"/>
      <c r="E379" s="20"/>
      <c r="F379" s="21"/>
      <c r="G379" s="21"/>
      <c r="H379" s="21"/>
      <c r="I379" s="21"/>
      <c r="J379" s="21"/>
      <c r="K379" s="21"/>
      <c r="L379" s="22"/>
    </row>
    <row r="380" spans="2:12">
      <c r="B380" s="19"/>
      <c r="C380" s="20"/>
      <c r="D380" s="20"/>
      <c r="E380" s="20"/>
      <c r="F380" s="21"/>
      <c r="G380" s="21"/>
      <c r="H380" s="21"/>
      <c r="I380" s="21"/>
      <c r="J380" s="21"/>
      <c r="K380" s="21"/>
      <c r="L380" s="22"/>
    </row>
    <row r="381" spans="2:12" ht="13.5" thickBot="1">
      <c r="B381" s="23"/>
      <c r="C381" s="24"/>
      <c r="D381" s="24"/>
      <c r="E381" s="24"/>
      <c r="F381" s="25"/>
      <c r="G381" s="25"/>
      <c r="H381" s="25"/>
      <c r="I381" s="25"/>
      <c r="J381" s="25"/>
      <c r="K381" s="25"/>
      <c r="L381" s="26"/>
    </row>
  </sheetData>
  <mergeCells count="37">
    <mergeCell ref="B6:C6"/>
    <mergeCell ref="I6:I7"/>
    <mergeCell ref="J8:L8"/>
    <mergeCell ref="J9:L9"/>
    <mergeCell ref="J6:L7"/>
    <mergeCell ref="J10:L10"/>
    <mergeCell ref="D5:G5"/>
    <mergeCell ref="D6:G6"/>
    <mergeCell ref="D7:G7"/>
    <mergeCell ref="D8:G10"/>
    <mergeCell ref="I5:L5"/>
    <mergeCell ref="B2:L4"/>
    <mergeCell ref="B377:C377"/>
    <mergeCell ref="B374:C374"/>
    <mergeCell ref="B375:C375"/>
    <mergeCell ref="B5:C5"/>
    <mergeCell ref="B13:B14"/>
    <mergeCell ref="B8:C10"/>
    <mergeCell ref="I13:I14"/>
    <mergeCell ref="J13:J14"/>
    <mergeCell ref="C13:C14"/>
    <mergeCell ref="D13:D14"/>
    <mergeCell ref="E13:E14"/>
    <mergeCell ref="F13:F14"/>
    <mergeCell ref="J11:L11"/>
    <mergeCell ref="D374:L374"/>
    <mergeCell ref="D375:L375"/>
    <mergeCell ref="D377:L377"/>
    <mergeCell ref="K13:K14"/>
    <mergeCell ref="L13:L14"/>
    <mergeCell ref="G13:G14"/>
    <mergeCell ref="B371:F371"/>
    <mergeCell ref="B372:F372"/>
    <mergeCell ref="B373:F373"/>
    <mergeCell ref="B376:C376"/>
    <mergeCell ref="D376:L376"/>
    <mergeCell ref="H13:H14"/>
  </mergeCells>
  <dataValidations disablePrompts="1" count="4">
    <dataValidation allowBlank="1" showInputMessage="1" showErrorMessage="1" promptTitle="Completar por el oferente" prompt="Completar por el oferente" sqref="L22:L181 I22:I181 K15:K370 L189:L370 I189:I370"/>
    <dataValidation allowBlank="1" showErrorMessage="1" promptTitle="Completar por el oferente" prompt="Completar por el oferente" sqref="L15:L21 L182:L188"/>
    <dataValidation allowBlank="1" showInputMessage="1" showErrorMessage="1" promptTitle="Completar por el Oferente" prompt=" " sqref="I15:I21 I182:I188"/>
    <dataValidation operator="equal" allowBlank="1" showInputMessage="1" showErrorMessage="1" promptTitle="Completar por el Oferente" prompt=" " sqref="J6 J8:L10"/>
  </dataValidations>
  <pageMargins left="0.70866141732283472" right="0.70866141732283472" top="0.74803149606299213" bottom="0.74803149606299213" header="0.31496062992125984" footer="0.31496062992125984"/>
  <pageSetup paperSize="9" scale="60" fitToHeight="0" orientation="portrait" r:id="rId1"/>
  <rowBreaks count="4" manualBreakCount="4">
    <brk id="56" max="16383" man="1"/>
    <brk id="91" max="16383" man="1"/>
    <brk id="125" max="16383" man="1"/>
    <brk id="161" max="16383"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Completar por el oferente" prompt="Completar por el oferente">
          <x14:formula1>
            <xm:f>'Completar SOFSE'!$L$5:$L$7</xm:f>
          </x14:formula1>
          <xm:sqref>J22:J181 J189:J370</xm:sqref>
        </x14:dataValidation>
        <x14:dataValidation type="list" allowBlank="1" showInputMessage="1" showErrorMessage="1" promptTitle="Completar por el oferente" prompt=" ">
          <x14:formula1>
            <xm:f>'Completar SOFSE'!$L$5:$L$7</xm:f>
          </x14:formula1>
          <xm:sqref>J15:J21 J182:J188</xm:sqref>
        </x14:dataValidation>
        <x14:dataValidation type="list" operator="equal" allowBlank="1" showInputMessage="1" showErrorMessage="1" promptTitle="Completar por el Oferente" prompt=" ">
          <x14:formula1>
            <xm:f>'Completar SOFSE'!$I$5:$I$8</xm:f>
          </x14:formula1>
          <xm:sqref>J11:L11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04"/>
  <sheetViews>
    <sheetView topLeftCell="A4" zoomScale="85" zoomScaleNormal="85" workbookViewId="0">
      <selection activeCell="Q1791" sqref="Q1791"/>
    </sheetView>
  </sheetViews>
  <sheetFormatPr baseColWidth="10" defaultRowHeight="12.75"/>
  <cols>
    <col min="1" max="1" width="4.7109375" style="1" customWidth="1"/>
    <col min="2" max="2" width="13.42578125" style="1" customWidth="1"/>
    <col min="3" max="3" width="8.7109375" style="1" bestFit="1" customWidth="1"/>
    <col min="4" max="4" width="9.28515625" style="1" bestFit="1" customWidth="1"/>
    <col min="5" max="5" width="7.140625" style="1" customWidth="1"/>
    <col min="6" max="6" width="12.85546875" style="1" customWidth="1"/>
    <col min="7" max="7" width="29.140625" style="1" customWidth="1"/>
    <col min="8" max="8" width="15.85546875" style="1" customWidth="1"/>
    <col min="9" max="9" width="17.42578125" style="1" customWidth="1"/>
    <col min="10" max="10" width="16.7109375" style="1" customWidth="1"/>
    <col min="11" max="11" width="11.28515625" style="1" customWidth="1"/>
    <col min="12" max="12" width="10.85546875" style="1" customWidth="1"/>
    <col min="13" max="13" width="14" style="1" customWidth="1"/>
    <col min="14" max="16384" width="11.42578125" style="1"/>
  </cols>
  <sheetData>
    <row r="1" spans="2:13">
      <c r="B1" s="40"/>
      <c r="C1" s="40"/>
      <c r="D1" s="40"/>
      <c r="E1" s="40"/>
      <c r="F1" s="40"/>
      <c r="G1" s="41"/>
      <c r="H1" s="41"/>
      <c r="I1" s="41"/>
      <c r="J1" s="41"/>
      <c r="K1" s="41"/>
      <c r="L1" s="41"/>
      <c r="M1" s="41"/>
    </row>
    <row r="2" spans="2:13" ht="13.5" thickBot="1">
      <c r="B2" s="40"/>
      <c r="C2" s="40"/>
      <c r="D2" s="40"/>
      <c r="E2" s="40"/>
      <c r="F2" s="40"/>
      <c r="G2" s="41"/>
      <c r="H2" s="41"/>
      <c r="I2" s="41"/>
      <c r="J2" s="41"/>
      <c r="K2" s="41"/>
      <c r="L2" s="41"/>
      <c r="M2" s="41"/>
    </row>
    <row r="3" spans="2:13" ht="23.25" customHeight="1">
      <c r="B3" s="144" t="s">
        <v>59</v>
      </c>
      <c r="C3" s="145"/>
      <c r="D3" s="145"/>
      <c r="E3" s="145"/>
      <c r="F3" s="145"/>
      <c r="G3" s="145"/>
      <c r="H3" s="145"/>
      <c r="I3" s="145"/>
      <c r="J3" s="145"/>
      <c r="K3" s="145"/>
      <c r="L3" s="145"/>
      <c r="M3" s="146"/>
    </row>
    <row r="4" spans="2:13" ht="13.5" thickBot="1">
      <c r="B4" s="150"/>
      <c r="C4" s="151"/>
      <c r="D4" s="151"/>
      <c r="E4" s="151"/>
      <c r="F4" s="151"/>
      <c r="G4" s="151"/>
      <c r="H4" s="151"/>
      <c r="I4" s="151"/>
      <c r="J4" s="151"/>
      <c r="K4" s="151"/>
      <c r="L4" s="151"/>
      <c r="M4" s="152"/>
    </row>
    <row r="5" spans="2:13" ht="15" thickBot="1">
      <c r="B5" s="219" t="s">
        <v>9</v>
      </c>
      <c r="C5" s="220"/>
      <c r="D5" s="223" t="str">
        <f>+'Completar SOFSE'!B5</f>
        <v>84-2022</v>
      </c>
      <c r="E5" s="223"/>
      <c r="F5" s="223"/>
      <c r="G5" s="223"/>
      <c r="H5" s="223"/>
      <c r="I5" s="100"/>
      <c r="J5" s="200" t="s">
        <v>12</v>
      </c>
      <c r="K5" s="201"/>
      <c r="L5" s="201"/>
      <c r="M5" s="202"/>
    </row>
    <row r="6" spans="2:13" ht="14.25">
      <c r="B6" s="219" t="s">
        <v>26</v>
      </c>
      <c r="C6" s="220"/>
      <c r="D6" s="224" t="str">
        <f>+'Completar SOFSE'!B6</f>
        <v>Por Compulsa Abreviada</v>
      </c>
      <c r="E6" s="224"/>
      <c r="F6" s="224"/>
      <c r="G6" s="224"/>
      <c r="H6" s="224"/>
      <c r="I6" s="98"/>
      <c r="J6" s="205" t="s">
        <v>8</v>
      </c>
      <c r="K6" s="213"/>
      <c r="L6" s="214"/>
      <c r="M6" s="215"/>
    </row>
    <row r="7" spans="2:13" ht="14.25">
      <c r="B7" s="50" t="s">
        <v>52</v>
      </c>
      <c r="C7" s="81"/>
      <c r="D7" s="224" t="str">
        <f>+'Completar SOFSE'!B7</f>
        <v>2022-60027630- -APN- GCO#SOFSE</v>
      </c>
      <c r="E7" s="224"/>
      <c r="F7" s="224"/>
      <c r="G7" s="224"/>
      <c r="H7" s="224"/>
      <c r="I7" s="98"/>
      <c r="J7" s="206"/>
      <c r="K7" s="216"/>
      <c r="L7" s="217"/>
      <c r="M7" s="218"/>
    </row>
    <row r="8" spans="2:13" ht="25.5" customHeight="1">
      <c r="B8" s="221" t="s">
        <v>10</v>
      </c>
      <c r="C8" s="222"/>
      <c r="D8" s="173" t="str">
        <f>+'Completar SOFSE'!B8</f>
        <v>BULONERIA CENTRALIZADA</v>
      </c>
      <c r="E8" s="173"/>
      <c r="F8" s="173"/>
      <c r="G8" s="173"/>
      <c r="H8" s="173"/>
      <c r="I8" s="97"/>
      <c r="J8" s="99" t="s">
        <v>53</v>
      </c>
      <c r="K8" s="207"/>
      <c r="L8" s="208"/>
      <c r="M8" s="209"/>
    </row>
    <row r="9" spans="2:13" ht="12.75" customHeight="1">
      <c r="B9" s="221"/>
      <c r="C9" s="222"/>
      <c r="D9" s="173"/>
      <c r="E9" s="173"/>
      <c r="F9" s="173"/>
      <c r="G9" s="173"/>
      <c r="H9" s="173"/>
      <c r="I9" s="97"/>
      <c r="J9" s="51" t="s">
        <v>1</v>
      </c>
      <c r="K9" s="207"/>
      <c r="L9" s="208"/>
      <c r="M9" s="209"/>
    </row>
    <row r="10" spans="2:13" ht="18" customHeight="1">
      <c r="B10" s="221"/>
      <c r="C10" s="222"/>
      <c r="D10" s="173"/>
      <c r="E10" s="173"/>
      <c r="F10" s="173"/>
      <c r="G10" s="173"/>
      <c r="H10" s="173"/>
      <c r="I10" s="97"/>
      <c r="J10" s="51" t="s">
        <v>2</v>
      </c>
      <c r="K10" s="210"/>
      <c r="L10" s="211"/>
      <c r="M10" s="212"/>
    </row>
    <row r="11" spans="2:13" ht="15" customHeight="1">
      <c r="B11" s="52" t="s">
        <v>18</v>
      </c>
      <c r="C11" s="56"/>
      <c r="D11" s="173" t="str">
        <f>+'Completar SOFSE'!B11</f>
        <v>Según Pliego</v>
      </c>
      <c r="E11" s="173"/>
      <c r="F11" s="173"/>
      <c r="G11" s="173"/>
      <c r="H11" s="101"/>
      <c r="I11" s="101"/>
      <c r="J11" s="60" t="s">
        <v>5</v>
      </c>
      <c r="K11" s="165"/>
      <c r="L11" s="166"/>
      <c r="M11" s="167"/>
    </row>
    <row r="12" spans="2:13" ht="15.75" customHeight="1" thickBot="1">
      <c r="B12" s="57"/>
      <c r="C12" s="56"/>
      <c r="D12" s="56"/>
      <c r="E12" s="56"/>
      <c r="F12" s="56"/>
      <c r="G12" s="56"/>
      <c r="H12" s="102"/>
      <c r="I12" s="56"/>
      <c r="J12" s="61"/>
      <c r="K12" s="203"/>
      <c r="L12" s="203"/>
      <c r="M12" s="204"/>
    </row>
    <row r="13" spans="2:13" ht="13.5" thickBot="1">
      <c r="B13" s="238" t="s">
        <v>50</v>
      </c>
      <c r="C13" s="240" t="s">
        <v>56</v>
      </c>
      <c r="D13" s="240" t="s">
        <v>11</v>
      </c>
      <c r="E13" s="240" t="s">
        <v>3</v>
      </c>
      <c r="F13" s="240" t="s">
        <v>4</v>
      </c>
      <c r="G13" s="246" t="s">
        <v>31</v>
      </c>
      <c r="H13" s="248" t="s">
        <v>55</v>
      </c>
      <c r="I13" s="142" t="s">
        <v>62</v>
      </c>
      <c r="J13" s="235" t="s">
        <v>36</v>
      </c>
      <c r="K13" s="236"/>
      <c r="L13" s="236"/>
      <c r="M13" s="237"/>
    </row>
    <row r="14" spans="2:13" ht="15.75" customHeight="1" thickBot="1">
      <c r="B14" s="239"/>
      <c r="C14" s="160"/>
      <c r="D14" s="160"/>
      <c r="E14" s="160"/>
      <c r="F14" s="160"/>
      <c r="G14" s="247"/>
      <c r="H14" s="249"/>
      <c r="I14" s="143"/>
      <c r="J14" s="66" t="s">
        <v>37</v>
      </c>
      <c r="K14" s="67" t="s">
        <v>38</v>
      </c>
      <c r="L14" s="68" t="s">
        <v>39</v>
      </c>
      <c r="M14" s="69" t="s">
        <v>19</v>
      </c>
    </row>
    <row r="15" spans="2:13" ht="15" customHeight="1" thickBot="1">
      <c r="B15" s="58" t="s">
        <v>40</v>
      </c>
      <c r="C15" s="197">
        <f>+'Completar SOFSE'!A21</f>
        <v>1</v>
      </c>
      <c r="D15" s="188">
        <f>VLOOKUP(C15,'Completar SOFSE'!$A$19:$E$501,2,0)</f>
        <v>200</v>
      </c>
      <c r="E15" s="188" t="str">
        <f>VLOOKUP(C15,'Completar SOFSE'!$A$19:$E$501,3,0)</f>
        <v>C/U</v>
      </c>
      <c r="F15" s="188">
        <f>VLOOKUP(C15,'Completar SOFSE'!$A$19:$E$501,4,0)</f>
        <v>3000000339</v>
      </c>
      <c r="G15" s="191" t="str">
        <f>VLOOKUP(C15,'Completar SOFSE'!$A$19:$E$501,5,0)</f>
        <v>ESPARRAGO GALVANIZADO 5/8" X 16,2 MM</v>
      </c>
      <c r="H15" s="194">
        <f>VLOOKUP(C15,'Completar SOFSE'!$A$19:$F$501,6,0)</f>
        <v>0</v>
      </c>
      <c r="I15" s="225"/>
      <c r="J15" s="53"/>
      <c r="K15" s="62"/>
      <c r="L15" s="63"/>
      <c r="M15" s="18">
        <f>J15*$D$15+K15*$D$15+L15*$D$15</f>
        <v>0</v>
      </c>
    </row>
    <row r="16" spans="2:13" ht="15" customHeight="1" thickBot="1">
      <c r="B16" s="59" t="s">
        <v>41</v>
      </c>
      <c r="C16" s="198"/>
      <c r="D16" s="189"/>
      <c r="E16" s="189"/>
      <c r="F16" s="189"/>
      <c r="G16" s="192"/>
      <c r="H16" s="195"/>
      <c r="I16" s="226"/>
      <c r="J16" s="53"/>
      <c r="K16" s="64"/>
      <c r="L16" s="65"/>
      <c r="M16" s="45">
        <f t="shared" ref="M16:M19" si="0">J16*$D$15+K16*$D$15+L16*$D$15</f>
        <v>0</v>
      </c>
    </row>
    <row r="17" spans="2:13" ht="15" customHeight="1" thickBot="1">
      <c r="B17" s="59" t="s">
        <v>42</v>
      </c>
      <c r="C17" s="198"/>
      <c r="D17" s="189"/>
      <c r="E17" s="189"/>
      <c r="F17" s="189"/>
      <c r="G17" s="192"/>
      <c r="H17" s="195"/>
      <c r="I17" s="226"/>
      <c r="J17" s="53"/>
      <c r="K17" s="64"/>
      <c r="L17" s="65"/>
      <c r="M17" s="45">
        <f t="shared" si="0"/>
        <v>0</v>
      </c>
    </row>
    <row r="18" spans="2:13" ht="15" customHeight="1" thickBot="1">
      <c r="B18" s="59" t="s">
        <v>43</v>
      </c>
      <c r="C18" s="198"/>
      <c r="D18" s="189"/>
      <c r="E18" s="189"/>
      <c r="F18" s="189"/>
      <c r="G18" s="192"/>
      <c r="H18" s="195"/>
      <c r="I18" s="226"/>
      <c r="J18" s="53"/>
      <c r="K18" s="43"/>
      <c r="L18" s="65"/>
      <c r="M18" s="45">
        <f t="shared" si="0"/>
        <v>0</v>
      </c>
    </row>
    <row r="19" spans="2:13" ht="15.75" customHeight="1" thickBot="1">
      <c r="B19" s="59" t="s">
        <v>44</v>
      </c>
      <c r="C19" s="199"/>
      <c r="D19" s="190"/>
      <c r="E19" s="190"/>
      <c r="F19" s="190"/>
      <c r="G19" s="193"/>
      <c r="H19" s="196"/>
      <c r="I19" s="227"/>
      <c r="J19" s="53"/>
      <c r="K19" s="46"/>
      <c r="L19" s="54"/>
      <c r="M19" s="45">
        <f t="shared" si="0"/>
        <v>0</v>
      </c>
    </row>
    <row r="20" spans="2:13" ht="15" customHeight="1" thickBot="1">
      <c r="B20" s="58" t="s">
        <v>40</v>
      </c>
      <c r="C20" s="197">
        <f>+C15+1</f>
        <v>2</v>
      </c>
      <c r="D20" s="188">
        <f>VLOOKUP(C20,'Completar SOFSE'!$A$19:$E$501,2,0)</f>
        <v>200</v>
      </c>
      <c r="E20" s="188" t="str">
        <f>VLOOKUP(C20,'Completar SOFSE'!$A$19:$E$501,3,0)</f>
        <v>C/U</v>
      </c>
      <c r="F20" s="188">
        <f>VLOOKUP(C20,'Completar SOFSE'!$A$19:$E$501,4,0)</f>
        <v>3000000340</v>
      </c>
      <c r="G20" s="191" t="str">
        <f>VLOOKUP(C20,'Completar SOFSE'!$A$19:$E$501,5,0)</f>
        <v>ESPARRAGO TOTALMENTE ROSCADO, DIAMETRO 3/4", PASO 20 HILOS, LONGITUD 1/2", TRATAMIENTO SUPERFICIAL CINCADO</v>
      </c>
      <c r="H20" s="194">
        <f>VLOOKUP(C20,'Completar SOFSE'!$A$19:$F$501,6,0)</f>
        <v>0</v>
      </c>
      <c r="I20" s="225"/>
      <c r="J20" s="53"/>
      <c r="K20" s="65"/>
      <c r="L20" s="65"/>
      <c r="M20" s="18">
        <f>J20*$D$20+K20*$D$20+L20*$D$20</f>
        <v>0</v>
      </c>
    </row>
    <row r="21" spans="2:13" ht="15" customHeight="1" thickBot="1">
      <c r="B21" s="59" t="s">
        <v>41</v>
      </c>
      <c r="C21" s="198"/>
      <c r="D21" s="189"/>
      <c r="E21" s="189"/>
      <c r="F21" s="189"/>
      <c r="G21" s="192"/>
      <c r="H21" s="195"/>
      <c r="I21" s="226"/>
      <c r="J21" s="53"/>
      <c r="K21" s="65"/>
      <c r="L21" s="65"/>
      <c r="M21" s="45">
        <f t="shared" ref="M21:M24" si="1">J21*$D$20+K21*$D$20+L21*$D$20</f>
        <v>0</v>
      </c>
    </row>
    <row r="22" spans="2:13" ht="15" customHeight="1" thickBot="1">
      <c r="B22" s="59" t="s">
        <v>42</v>
      </c>
      <c r="C22" s="198"/>
      <c r="D22" s="189"/>
      <c r="E22" s="189"/>
      <c r="F22" s="189"/>
      <c r="G22" s="192"/>
      <c r="H22" s="195"/>
      <c r="I22" s="226"/>
      <c r="J22" s="53"/>
      <c r="K22" s="65"/>
      <c r="L22" s="65"/>
      <c r="M22" s="45">
        <f t="shared" si="1"/>
        <v>0</v>
      </c>
    </row>
    <row r="23" spans="2:13" ht="15" customHeight="1" thickBot="1">
      <c r="B23" s="59" t="s">
        <v>43</v>
      </c>
      <c r="C23" s="198"/>
      <c r="D23" s="189"/>
      <c r="E23" s="189"/>
      <c r="F23" s="189"/>
      <c r="G23" s="192"/>
      <c r="H23" s="195"/>
      <c r="I23" s="226"/>
      <c r="J23" s="53"/>
      <c r="K23" s="43"/>
      <c r="L23" s="65"/>
      <c r="M23" s="45">
        <f t="shared" si="1"/>
        <v>0</v>
      </c>
    </row>
    <row r="24" spans="2:13" ht="15.75" customHeight="1" thickBot="1">
      <c r="B24" s="59" t="s">
        <v>44</v>
      </c>
      <c r="C24" s="199"/>
      <c r="D24" s="190"/>
      <c r="E24" s="190"/>
      <c r="F24" s="190"/>
      <c r="G24" s="193"/>
      <c r="H24" s="196"/>
      <c r="I24" s="227"/>
      <c r="J24" s="53"/>
      <c r="K24" s="46"/>
      <c r="L24" s="54"/>
      <c r="M24" s="47">
        <f t="shared" si="1"/>
        <v>0</v>
      </c>
    </row>
    <row r="25" spans="2:13" ht="15" customHeight="1" thickBot="1">
      <c r="B25" s="58" t="s">
        <v>40</v>
      </c>
      <c r="C25" s="197">
        <f t="shared" ref="C25" si="2">+C20+1</f>
        <v>3</v>
      </c>
      <c r="D25" s="188">
        <f>VLOOKUP(C25,'Completar SOFSE'!$A$19:$E$501,2,0)</f>
        <v>250</v>
      </c>
      <c r="E25" s="188" t="str">
        <f>VLOOKUP(C25,'Completar SOFSE'!$A$19:$E$501,3,0)</f>
        <v>C/U</v>
      </c>
      <c r="F25" s="188">
        <f>VLOOKUP(C25,'Completar SOFSE'!$A$19:$E$501,4,0)</f>
        <v>3000000341</v>
      </c>
      <c r="G25" s="191" t="str">
        <f>VLOOKUP(C25,'Completar SOFSE'!$A$19:$E$501,5,0)</f>
        <v>ESPARRAGO DOBLE ROSCA, TIPO DE ROSCA 1 METRICA, DIAMETRO 1 10MM, PASO 1 35MM, TRATAMIENTO SUPERFICIAL GALVANIZADO, DIN 939</v>
      </c>
      <c r="H25" s="194">
        <f>VLOOKUP(C25,'Completar SOFSE'!$A$19:$F$501,6,0)</f>
        <v>0</v>
      </c>
      <c r="I25" s="226"/>
      <c r="J25" s="53"/>
      <c r="K25" s="65"/>
      <c r="L25" s="65"/>
      <c r="M25" s="42">
        <f>J25*$D$25+K25*$D$25+L25*$D$25</f>
        <v>0</v>
      </c>
    </row>
    <row r="26" spans="2:13" ht="15" customHeight="1" thickBot="1">
      <c r="B26" s="59" t="s">
        <v>41</v>
      </c>
      <c r="C26" s="198"/>
      <c r="D26" s="189"/>
      <c r="E26" s="189"/>
      <c r="F26" s="189"/>
      <c r="G26" s="192"/>
      <c r="H26" s="195"/>
      <c r="I26" s="226"/>
      <c r="J26" s="53"/>
      <c r="K26" s="65"/>
      <c r="L26" s="65"/>
      <c r="M26" s="42">
        <f t="shared" ref="M26:M29" si="3">J26*$D$25+K26*$D$25+L26*$D$25</f>
        <v>0</v>
      </c>
    </row>
    <row r="27" spans="2:13" ht="15" customHeight="1" thickBot="1">
      <c r="B27" s="59" t="s">
        <v>42</v>
      </c>
      <c r="C27" s="198"/>
      <c r="D27" s="189"/>
      <c r="E27" s="189"/>
      <c r="F27" s="189"/>
      <c r="G27" s="192"/>
      <c r="H27" s="195"/>
      <c r="I27" s="226"/>
      <c r="J27" s="53"/>
      <c r="K27" s="65"/>
      <c r="L27" s="65"/>
      <c r="M27" s="42">
        <f t="shared" si="3"/>
        <v>0</v>
      </c>
    </row>
    <row r="28" spans="2:13" ht="15" customHeight="1" thickBot="1">
      <c r="B28" s="59" t="s">
        <v>43</v>
      </c>
      <c r="C28" s="198"/>
      <c r="D28" s="189"/>
      <c r="E28" s="189"/>
      <c r="F28" s="189"/>
      <c r="G28" s="192"/>
      <c r="H28" s="195"/>
      <c r="I28" s="226"/>
      <c r="J28" s="53"/>
      <c r="K28" s="43"/>
      <c r="L28" s="65"/>
      <c r="M28" s="42">
        <f t="shared" si="3"/>
        <v>0</v>
      </c>
    </row>
    <row r="29" spans="2:13" ht="15.75" customHeight="1" thickBot="1">
      <c r="B29" s="59" t="s">
        <v>44</v>
      </c>
      <c r="C29" s="199"/>
      <c r="D29" s="190"/>
      <c r="E29" s="190"/>
      <c r="F29" s="190"/>
      <c r="G29" s="193"/>
      <c r="H29" s="196"/>
      <c r="I29" s="227"/>
      <c r="J29" s="53"/>
      <c r="K29" s="46"/>
      <c r="L29" s="54"/>
      <c r="M29" s="47">
        <f t="shared" si="3"/>
        <v>0</v>
      </c>
    </row>
    <row r="30" spans="2:13" ht="15" customHeight="1" thickBot="1">
      <c r="B30" s="58" t="s">
        <v>40</v>
      </c>
      <c r="C30" s="197">
        <f t="shared" ref="C30" si="4">+C25+1</f>
        <v>4</v>
      </c>
      <c r="D30" s="188">
        <f>VLOOKUP(C30,'Completar SOFSE'!$A$19:$E$501,2,0)</f>
        <v>500</v>
      </c>
      <c r="E30" s="188" t="str">
        <f>VLOOKUP(C30,'Completar SOFSE'!$A$19:$E$501,3,0)</f>
        <v>C/U</v>
      </c>
      <c r="F30" s="188">
        <f>VLOOKUP(C30,'Completar SOFSE'!$A$19:$E$501,4,0)</f>
        <v>3000000346</v>
      </c>
      <c r="G30" s="191" t="str">
        <f>VLOOKUP(C30,'Completar SOFSE'!$A$19:$E$501,5,0)</f>
        <v>ESPARRAGO TOTALMENTE ROSCADO, TIPO DE ROSCA WHITWORTH, DIAMETRO 1.3/8", PASO 6 HILOS, LONGITUD TOTAL 6.5/8", ROSCADO 2.1/2", MATERIAL ACERO, TRATAMIENTO SUPERFICIAL CINCADO, NORMA CONSTRUCTIVA: DIN 939</v>
      </c>
      <c r="H30" s="194">
        <f>VLOOKUP(C30,'Completar SOFSE'!$A$19:$F$501,6,0)</f>
        <v>0</v>
      </c>
      <c r="I30" s="103"/>
      <c r="J30" s="53"/>
      <c r="K30" s="65"/>
      <c r="L30" s="65"/>
      <c r="M30" s="42">
        <f>J30*$D$30+K30*$D$30+L30*$D$30</f>
        <v>0</v>
      </c>
    </row>
    <row r="31" spans="2:13" ht="13.5" thickBot="1">
      <c r="B31" s="59" t="s">
        <v>41</v>
      </c>
      <c r="C31" s="198"/>
      <c r="D31" s="189"/>
      <c r="E31" s="189"/>
      <c r="F31" s="189"/>
      <c r="G31" s="192"/>
      <c r="H31" s="195"/>
      <c r="I31" s="103"/>
      <c r="J31" s="53"/>
      <c r="K31" s="65"/>
      <c r="L31" s="65"/>
      <c r="M31" s="42">
        <f t="shared" ref="M31:M34" si="5">J31*$D$30+K31*$D$30+L31*$D$30</f>
        <v>0</v>
      </c>
    </row>
    <row r="32" spans="2:13" ht="13.5" thickBot="1">
      <c r="B32" s="59" t="s">
        <v>42</v>
      </c>
      <c r="C32" s="198"/>
      <c r="D32" s="189"/>
      <c r="E32" s="189"/>
      <c r="F32" s="189"/>
      <c r="G32" s="192"/>
      <c r="H32" s="195"/>
      <c r="I32" s="103"/>
      <c r="J32" s="53"/>
      <c r="K32" s="65"/>
      <c r="L32" s="65"/>
      <c r="M32" s="42">
        <f t="shared" si="5"/>
        <v>0</v>
      </c>
    </row>
    <row r="33" spans="2:13" ht="13.5" thickBot="1">
      <c r="B33" s="59" t="s">
        <v>43</v>
      </c>
      <c r="C33" s="198"/>
      <c r="D33" s="189"/>
      <c r="E33" s="189"/>
      <c r="F33" s="189"/>
      <c r="G33" s="192"/>
      <c r="H33" s="195"/>
      <c r="I33" s="103"/>
      <c r="J33" s="53"/>
      <c r="K33" s="43"/>
      <c r="L33" s="65"/>
      <c r="M33" s="42">
        <f t="shared" si="5"/>
        <v>0</v>
      </c>
    </row>
    <row r="34" spans="2:13" ht="13.5" thickBot="1">
      <c r="B34" s="59" t="s">
        <v>44</v>
      </c>
      <c r="C34" s="199"/>
      <c r="D34" s="190"/>
      <c r="E34" s="190"/>
      <c r="F34" s="190"/>
      <c r="G34" s="193"/>
      <c r="H34" s="196"/>
      <c r="I34" s="104"/>
      <c r="J34" s="53"/>
      <c r="K34" s="46"/>
      <c r="L34" s="54"/>
      <c r="M34" s="47">
        <f t="shared" si="5"/>
        <v>0</v>
      </c>
    </row>
    <row r="35" spans="2:13" ht="15" customHeight="1" thickBot="1">
      <c r="B35" s="58" t="s">
        <v>40</v>
      </c>
      <c r="C35" s="197">
        <f t="shared" ref="C35" si="6">+C30+1</f>
        <v>5</v>
      </c>
      <c r="D35" s="188">
        <f>VLOOKUP(C35,'Completar SOFSE'!$A$19:$E$501,2,0)</f>
        <v>200</v>
      </c>
      <c r="E35" s="188" t="str">
        <f>VLOOKUP(C35,'Completar SOFSE'!$A$19:$E$501,3,0)</f>
        <v>C/U</v>
      </c>
      <c r="F35" s="188">
        <f>VLOOKUP(C35,'Completar SOFSE'!$A$19:$E$501,4,0)</f>
        <v>3000000347</v>
      </c>
      <c r="G35" s="191" t="str">
        <f>VLOOKUP(C35,'Completar SOFSE'!$A$19:$E$501,5,0)</f>
        <v>ESPARRAGO TOTALMENTE ROSCADO, DIAMETRO 3/8", LONGITUD 1.3/4", TRATAMIENTO SUPERFICIAL CINCADO</v>
      </c>
      <c r="H35" s="194">
        <f>VLOOKUP(C35,'Completar SOFSE'!$A$19:$F$501,6,0)</f>
        <v>0</v>
      </c>
      <c r="I35" s="103"/>
      <c r="J35" s="53"/>
      <c r="K35" s="65"/>
      <c r="L35" s="65"/>
      <c r="M35" s="42">
        <f>J35*$D$35+K35*$D$35+L35*$D$35</f>
        <v>0</v>
      </c>
    </row>
    <row r="36" spans="2:13" ht="13.5" thickBot="1">
      <c r="B36" s="59" t="s">
        <v>41</v>
      </c>
      <c r="C36" s="198"/>
      <c r="D36" s="189"/>
      <c r="E36" s="189"/>
      <c r="F36" s="189"/>
      <c r="G36" s="192"/>
      <c r="H36" s="195"/>
      <c r="I36" s="103"/>
      <c r="J36" s="53"/>
      <c r="K36" s="65"/>
      <c r="L36" s="65"/>
      <c r="M36" s="42">
        <f t="shared" ref="M36:M39" si="7">J36*$D$35+K36*$D$35+L36*$D$35</f>
        <v>0</v>
      </c>
    </row>
    <row r="37" spans="2:13" ht="13.5" thickBot="1">
      <c r="B37" s="59" t="s">
        <v>42</v>
      </c>
      <c r="C37" s="198"/>
      <c r="D37" s="189"/>
      <c r="E37" s="189"/>
      <c r="F37" s="189"/>
      <c r="G37" s="192"/>
      <c r="H37" s="195"/>
      <c r="I37" s="103"/>
      <c r="J37" s="53"/>
      <c r="K37" s="65"/>
      <c r="L37" s="65"/>
      <c r="M37" s="42">
        <f t="shared" si="7"/>
        <v>0</v>
      </c>
    </row>
    <row r="38" spans="2:13" ht="13.5" thickBot="1">
      <c r="B38" s="59" t="s">
        <v>43</v>
      </c>
      <c r="C38" s="198"/>
      <c r="D38" s="189"/>
      <c r="E38" s="189"/>
      <c r="F38" s="189"/>
      <c r="G38" s="192"/>
      <c r="H38" s="195"/>
      <c r="I38" s="103"/>
      <c r="J38" s="53"/>
      <c r="K38" s="43"/>
      <c r="L38" s="65"/>
      <c r="M38" s="42">
        <f t="shared" si="7"/>
        <v>0</v>
      </c>
    </row>
    <row r="39" spans="2:13" ht="13.5" thickBot="1">
      <c r="B39" s="59" t="s">
        <v>44</v>
      </c>
      <c r="C39" s="199"/>
      <c r="D39" s="190"/>
      <c r="E39" s="190"/>
      <c r="F39" s="190"/>
      <c r="G39" s="193"/>
      <c r="H39" s="196"/>
      <c r="I39" s="104"/>
      <c r="J39" s="53"/>
      <c r="K39" s="46"/>
      <c r="L39" s="54"/>
      <c r="M39" s="47">
        <f t="shared" si="7"/>
        <v>0</v>
      </c>
    </row>
    <row r="40" spans="2:13" ht="15" customHeight="1" thickBot="1">
      <c r="B40" s="58" t="s">
        <v>40</v>
      </c>
      <c r="C40" s="197">
        <f t="shared" ref="C40" si="8">+C35+1</f>
        <v>6</v>
      </c>
      <c r="D40" s="188">
        <f>VLOOKUP(C40,'Completar SOFSE'!$A$19:$E$501,2,0)</f>
        <v>220</v>
      </c>
      <c r="E40" s="188" t="str">
        <f>VLOOKUP(C40,'Completar SOFSE'!$A$19:$E$501,3,0)</f>
        <v>C/U</v>
      </c>
      <c r="F40" s="188">
        <f>VLOOKUP(C40,'Completar SOFSE'!$A$19:$E$501,4,0)</f>
        <v>3000000348</v>
      </c>
      <c r="G40" s="191" t="str">
        <f>VLOOKUP(C40,'Completar SOFSE'!$A$19:$E$501,5,0)</f>
        <v>ESPARRAGO TOTALMENTE ROSCADO, TIPO DE ROSCA METRICA, DIAMETRO 5MM, LONGITUD 6MM, MATERIAL ACERO INOXIDABLE A2-70, NORMA DEL MATERIAL ISO 3506-1, PUNTA PLANA CON HEXAGONO INTERIOR. DIMENSIONES SEGUN DIN 913</v>
      </c>
      <c r="H40" s="194">
        <f>VLOOKUP(C40,'Completar SOFSE'!$A$19:$F$501,6,0)</f>
        <v>0</v>
      </c>
      <c r="I40" s="103"/>
      <c r="J40" s="53"/>
      <c r="K40" s="65"/>
      <c r="L40" s="65"/>
      <c r="M40" s="42">
        <f>J40*$D$40+K40*$D$40+L40*$D$40</f>
        <v>0</v>
      </c>
    </row>
    <row r="41" spans="2:13" ht="13.5" thickBot="1">
      <c r="B41" s="59" t="s">
        <v>41</v>
      </c>
      <c r="C41" s="198"/>
      <c r="D41" s="189"/>
      <c r="E41" s="189"/>
      <c r="F41" s="189"/>
      <c r="G41" s="192"/>
      <c r="H41" s="195"/>
      <c r="I41" s="103"/>
      <c r="J41" s="53"/>
      <c r="K41" s="65"/>
      <c r="L41" s="65"/>
      <c r="M41" s="42">
        <f t="shared" ref="M41:M44" si="9">J41*$D$40+K41*$D$40+L41*$D$40</f>
        <v>0</v>
      </c>
    </row>
    <row r="42" spans="2:13" ht="13.5" thickBot="1">
      <c r="B42" s="59" t="s">
        <v>42</v>
      </c>
      <c r="C42" s="198"/>
      <c r="D42" s="189"/>
      <c r="E42" s="189"/>
      <c r="F42" s="189"/>
      <c r="G42" s="192"/>
      <c r="H42" s="195"/>
      <c r="I42" s="103"/>
      <c r="J42" s="53"/>
      <c r="K42" s="65"/>
      <c r="L42" s="65"/>
      <c r="M42" s="42">
        <f t="shared" si="9"/>
        <v>0</v>
      </c>
    </row>
    <row r="43" spans="2:13" ht="13.5" thickBot="1">
      <c r="B43" s="59" t="s">
        <v>43</v>
      </c>
      <c r="C43" s="198"/>
      <c r="D43" s="189"/>
      <c r="E43" s="189"/>
      <c r="F43" s="189"/>
      <c r="G43" s="192"/>
      <c r="H43" s="195"/>
      <c r="I43" s="103"/>
      <c r="J43" s="53"/>
      <c r="K43" s="43"/>
      <c r="L43" s="65"/>
      <c r="M43" s="42">
        <f t="shared" si="9"/>
        <v>0</v>
      </c>
    </row>
    <row r="44" spans="2:13" ht="13.5" thickBot="1">
      <c r="B44" s="59" t="s">
        <v>44</v>
      </c>
      <c r="C44" s="199"/>
      <c r="D44" s="190"/>
      <c r="E44" s="190"/>
      <c r="F44" s="190"/>
      <c r="G44" s="193"/>
      <c r="H44" s="196"/>
      <c r="I44" s="104"/>
      <c r="J44" s="53"/>
      <c r="K44" s="46"/>
      <c r="L44" s="54"/>
      <c r="M44" s="47">
        <f t="shared" si="9"/>
        <v>0</v>
      </c>
    </row>
    <row r="45" spans="2:13" ht="15" customHeight="1" thickBot="1">
      <c r="B45" s="58" t="s">
        <v>40</v>
      </c>
      <c r="C45" s="197">
        <f t="shared" ref="C45" si="10">+C40+1</f>
        <v>7</v>
      </c>
      <c r="D45" s="188">
        <f>VLOOKUP(C45,'Completar SOFSE'!$A$19:$E$501,2,0)</f>
        <v>240</v>
      </c>
      <c r="E45" s="188" t="str">
        <f>VLOOKUP(C45,'Completar SOFSE'!$A$19:$E$501,3,0)</f>
        <v>C/U</v>
      </c>
      <c r="F45" s="188">
        <f>VLOOKUP(C45,'Completar SOFSE'!$A$19:$E$501,4,0)</f>
        <v>3000000349</v>
      </c>
      <c r="G45" s="191" t="str">
        <f>VLOOKUP(C45,'Completar SOFSE'!$A$19:$E$501,5,0)</f>
        <v>ESPARRAGO TOTALMENTE ROSCADO, TIPO DE ROSCA METRICA, DIAMETRO 6MM, PASO 1,25MM, LONGITUD 20MM, MATERIAL ACERO GRADO 8,8, NORMA CONSTRUCTIVA: DIN 939</v>
      </c>
      <c r="H45" s="194">
        <f>VLOOKUP(C45,'Completar SOFSE'!$A$19:$F$501,6,0)</f>
        <v>0</v>
      </c>
      <c r="I45" s="103"/>
      <c r="J45" s="53"/>
      <c r="K45" s="65"/>
      <c r="L45" s="65"/>
      <c r="M45" s="42">
        <f>J45*$D$45+K45*$D$45+L45*$D$45</f>
        <v>0</v>
      </c>
    </row>
    <row r="46" spans="2:13" ht="13.5" thickBot="1">
      <c r="B46" s="59" t="s">
        <v>41</v>
      </c>
      <c r="C46" s="198"/>
      <c r="D46" s="189"/>
      <c r="E46" s="189"/>
      <c r="F46" s="189"/>
      <c r="G46" s="192"/>
      <c r="H46" s="195"/>
      <c r="I46" s="103"/>
      <c r="J46" s="53"/>
      <c r="K46" s="65"/>
      <c r="L46" s="65"/>
      <c r="M46" s="42">
        <f t="shared" ref="M46:M49" si="11">J46*$D$45+K46*$D$45+L46*$D$45</f>
        <v>0</v>
      </c>
    </row>
    <row r="47" spans="2:13" ht="13.5" thickBot="1">
      <c r="B47" s="59" t="s">
        <v>42</v>
      </c>
      <c r="C47" s="198"/>
      <c r="D47" s="189"/>
      <c r="E47" s="189"/>
      <c r="F47" s="189"/>
      <c r="G47" s="192"/>
      <c r="H47" s="195"/>
      <c r="I47" s="103"/>
      <c r="J47" s="53"/>
      <c r="K47" s="65"/>
      <c r="L47" s="65"/>
      <c r="M47" s="42">
        <f t="shared" si="11"/>
        <v>0</v>
      </c>
    </row>
    <row r="48" spans="2:13" ht="13.5" thickBot="1">
      <c r="B48" s="59" t="s">
        <v>43</v>
      </c>
      <c r="C48" s="198"/>
      <c r="D48" s="189"/>
      <c r="E48" s="189"/>
      <c r="F48" s="189"/>
      <c r="G48" s="192"/>
      <c r="H48" s="195"/>
      <c r="I48" s="103"/>
      <c r="J48" s="53"/>
      <c r="K48" s="43"/>
      <c r="L48" s="65"/>
      <c r="M48" s="42">
        <f t="shared" si="11"/>
        <v>0</v>
      </c>
    </row>
    <row r="49" spans="2:13" ht="13.5" thickBot="1">
      <c r="B49" s="59" t="s">
        <v>44</v>
      </c>
      <c r="C49" s="199"/>
      <c r="D49" s="190"/>
      <c r="E49" s="190"/>
      <c r="F49" s="190"/>
      <c r="G49" s="193"/>
      <c r="H49" s="196"/>
      <c r="I49" s="104"/>
      <c r="J49" s="53"/>
      <c r="K49" s="46"/>
      <c r="L49" s="54"/>
      <c r="M49" s="47">
        <f t="shared" si="11"/>
        <v>0</v>
      </c>
    </row>
    <row r="50" spans="2:13" ht="15" customHeight="1" thickBot="1">
      <c r="B50" s="58" t="s">
        <v>40</v>
      </c>
      <c r="C50" s="197">
        <f t="shared" ref="C50" si="12">+C45+1</f>
        <v>8</v>
      </c>
      <c r="D50" s="188">
        <f>VLOOKUP(C50,'Completar SOFSE'!$A$19:$E$501,2,0)</f>
        <v>820</v>
      </c>
      <c r="E50" s="188" t="str">
        <f>VLOOKUP(C50,'Completar SOFSE'!$A$19:$E$501,3,0)</f>
        <v>C/U</v>
      </c>
      <c r="F50" s="188">
        <f>VLOOKUP(C50,'Completar SOFSE'!$A$19:$E$501,4,0)</f>
        <v>3000000350</v>
      </c>
      <c r="G50" s="191" t="str">
        <f>VLOOKUP(C50,'Completar SOFSE'!$A$19:$E$501,5,0)</f>
        <v>ESPARRAGO TOTALMENTE ROSCADO, TIPO DE ROSCA METRICA, DIAMETRO 6MM, PASO 1MM, LONGITUD 10MM, MATERIAL ACERO INOXIDABLE GRADO A4, NORMA CONSTRUCTIVA: DIN 913</v>
      </c>
      <c r="H50" s="194">
        <f>VLOOKUP(C50,'Completar SOFSE'!$A$19:$F$501,6,0)</f>
        <v>0</v>
      </c>
      <c r="I50" s="103"/>
      <c r="J50" s="53"/>
      <c r="K50" s="65"/>
      <c r="L50" s="65"/>
      <c r="M50" s="42">
        <f>J50*$D$50+K50*$D$50+L50*$D$50</f>
        <v>0</v>
      </c>
    </row>
    <row r="51" spans="2:13" ht="13.5" thickBot="1">
      <c r="B51" s="59" t="s">
        <v>41</v>
      </c>
      <c r="C51" s="198"/>
      <c r="D51" s="189"/>
      <c r="E51" s="189"/>
      <c r="F51" s="189"/>
      <c r="G51" s="192"/>
      <c r="H51" s="195"/>
      <c r="I51" s="103"/>
      <c r="J51" s="53"/>
      <c r="K51" s="65"/>
      <c r="L51" s="65"/>
      <c r="M51" s="42">
        <f t="shared" ref="M51:M54" si="13">J51*$D$50+K51*$D$50+L51*$D$50</f>
        <v>0</v>
      </c>
    </row>
    <row r="52" spans="2:13" ht="13.5" thickBot="1">
      <c r="B52" s="59" t="s">
        <v>42</v>
      </c>
      <c r="C52" s="198"/>
      <c r="D52" s="189"/>
      <c r="E52" s="189"/>
      <c r="F52" s="189"/>
      <c r="G52" s="192"/>
      <c r="H52" s="195"/>
      <c r="I52" s="103"/>
      <c r="J52" s="53"/>
      <c r="K52" s="65"/>
      <c r="L52" s="65"/>
      <c r="M52" s="42">
        <f t="shared" si="13"/>
        <v>0</v>
      </c>
    </row>
    <row r="53" spans="2:13" ht="13.5" thickBot="1">
      <c r="B53" s="59" t="s">
        <v>43</v>
      </c>
      <c r="C53" s="198"/>
      <c r="D53" s="189"/>
      <c r="E53" s="189"/>
      <c r="F53" s="189"/>
      <c r="G53" s="192"/>
      <c r="H53" s="195"/>
      <c r="I53" s="103"/>
      <c r="J53" s="53"/>
      <c r="K53" s="43"/>
      <c r="L53" s="65"/>
      <c r="M53" s="42">
        <f t="shared" si="13"/>
        <v>0</v>
      </c>
    </row>
    <row r="54" spans="2:13" ht="13.5" thickBot="1">
      <c r="B54" s="59" t="s">
        <v>44</v>
      </c>
      <c r="C54" s="199"/>
      <c r="D54" s="190"/>
      <c r="E54" s="190"/>
      <c r="F54" s="190"/>
      <c r="G54" s="193"/>
      <c r="H54" s="196"/>
      <c r="I54" s="104"/>
      <c r="J54" s="53"/>
      <c r="K54" s="46"/>
      <c r="L54" s="54"/>
      <c r="M54" s="47">
        <f t="shared" si="13"/>
        <v>0</v>
      </c>
    </row>
    <row r="55" spans="2:13" ht="15" customHeight="1" thickBot="1">
      <c r="B55" s="58" t="s">
        <v>40</v>
      </c>
      <c r="C55" s="197">
        <f t="shared" ref="C55" si="14">+C50+1</f>
        <v>9</v>
      </c>
      <c r="D55" s="188">
        <f>VLOOKUP(C55,'Completar SOFSE'!$A$19:$E$501,2,0)</f>
        <v>270</v>
      </c>
      <c r="E55" s="188" t="str">
        <f>VLOOKUP(C55,'Completar SOFSE'!$A$19:$E$501,3,0)</f>
        <v>C/U</v>
      </c>
      <c r="F55" s="188">
        <f>VLOOKUP(C55,'Completar SOFSE'!$A$19:$E$501,4,0)</f>
        <v>3000000352</v>
      </c>
      <c r="G55" s="191" t="str">
        <f>VLOOKUP(C55,'Completar SOFSE'!$A$19:$E$501,5,0)</f>
        <v>ESPARRAGO DOBLE ROSCA, TIPO DE ROSCA 1 METRICA, DIAMETRO 1 8MM, PASO 1 1,25MM, LONGITUD ROSCADO 1 10MM, TIPO DE ROSCA 2 METRICA, DIAMETRO 2 8MM, PASO 2 1,25MM, LONGITUD ROSCADO 2 22MM, MATERIAL ACERO GRADO 8,8, LONGITUD TOTAL 30MM, DIN 939</v>
      </c>
      <c r="H55" s="194">
        <f>VLOOKUP(C55,'Completar SOFSE'!$A$19:$F$501,6,0)</f>
        <v>0</v>
      </c>
      <c r="I55" s="103"/>
      <c r="J55" s="53"/>
      <c r="K55" s="65"/>
      <c r="L55" s="65"/>
      <c r="M55" s="42">
        <f>J55*$D$55+K55*$D$55+L55*$D$55</f>
        <v>0</v>
      </c>
    </row>
    <row r="56" spans="2:13" ht="13.5" thickBot="1">
      <c r="B56" s="59" t="s">
        <v>41</v>
      </c>
      <c r="C56" s="198"/>
      <c r="D56" s="189"/>
      <c r="E56" s="189"/>
      <c r="F56" s="189"/>
      <c r="G56" s="192"/>
      <c r="H56" s="195"/>
      <c r="I56" s="103"/>
      <c r="J56" s="53"/>
      <c r="K56" s="65"/>
      <c r="L56" s="65"/>
      <c r="M56" s="42">
        <f t="shared" ref="M56:M59" si="15">J56*$D$55+K56*$D$55+L56*$D$55</f>
        <v>0</v>
      </c>
    </row>
    <row r="57" spans="2:13" ht="13.5" thickBot="1">
      <c r="B57" s="59" t="s">
        <v>42</v>
      </c>
      <c r="C57" s="198"/>
      <c r="D57" s="189"/>
      <c r="E57" s="189"/>
      <c r="F57" s="189"/>
      <c r="G57" s="192"/>
      <c r="H57" s="195"/>
      <c r="I57" s="103"/>
      <c r="J57" s="53"/>
      <c r="K57" s="65"/>
      <c r="L57" s="65"/>
      <c r="M57" s="42">
        <f t="shared" si="15"/>
        <v>0</v>
      </c>
    </row>
    <row r="58" spans="2:13" ht="13.5" thickBot="1">
      <c r="B58" s="59" t="s">
        <v>43</v>
      </c>
      <c r="C58" s="198"/>
      <c r="D58" s="189"/>
      <c r="E58" s="189"/>
      <c r="F58" s="189"/>
      <c r="G58" s="192"/>
      <c r="H58" s="195"/>
      <c r="I58" s="103"/>
      <c r="J58" s="53"/>
      <c r="K58" s="43"/>
      <c r="L58" s="65"/>
      <c r="M58" s="42">
        <f t="shared" si="15"/>
        <v>0</v>
      </c>
    </row>
    <row r="59" spans="2:13" ht="13.5" thickBot="1">
      <c r="B59" s="59" t="s">
        <v>44</v>
      </c>
      <c r="C59" s="199"/>
      <c r="D59" s="190"/>
      <c r="E59" s="190"/>
      <c r="F59" s="190"/>
      <c r="G59" s="193"/>
      <c r="H59" s="196"/>
      <c r="I59" s="104"/>
      <c r="J59" s="53"/>
      <c r="K59" s="46"/>
      <c r="L59" s="54"/>
      <c r="M59" s="47">
        <f t="shared" si="15"/>
        <v>0</v>
      </c>
    </row>
    <row r="60" spans="2:13" ht="15" customHeight="1" thickBot="1">
      <c r="B60" s="58" t="s">
        <v>40</v>
      </c>
      <c r="C60" s="197">
        <f t="shared" ref="C60" si="16">+C55+1</f>
        <v>10</v>
      </c>
      <c r="D60" s="188">
        <f>VLOOKUP(C60,'Completar SOFSE'!$A$19:$E$501,2,0)</f>
        <v>250</v>
      </c>
      <c r="E60" s="188" t="str">
        <f>VLOOKUP(C60,'Completar SOFSE'!$A$19:$E$501,3,0)</f>
        <v>C/U</v>
      </c>
      <c r="F60" s="188">
        <f>VLOOKUP(C60,'Completar SOFSE'!$A$19:$E$501,4,0)</f>
        <v>3000000353</v>
      </c>
      <c r="G60" s="191" t="str">
        <f>VLOOKUP(C60,'Completar SOFSE'!$A$19:$E$501,5,0)</f>
        <v>ESPARRAGO DOBLE ROSCA, TIPO DE ROSCA 1 METRICA, DIAMETRO 1 10MM, PASO 1 1,25MM, LONGITUD ROSCADO 1 12MM, TIPO DE ROSCA 2 METRICA, DIAMETRO 2 10MM, PASO 2 1,25MM, LONGITUD ROSCADO 2 26MM, MATERIAL ACERO GRADO 8,8, LONGITUD TOTAL 30MM, DIN 939</v>
      </c>
      <c r="H60" s="194">
        <f>VLOOKUP(C60,'Completar SOFSE'!$A$19:$F$501,6,0)</f>
        <v>0</v>
      </c>
      <c r="I60" s="103"/>
      <c r="J60" s="53"/>
      <c r="K60" s="65"/>
      <c r="L60" s="65"/>
      <c r="M60" s="42">
        <f>J60*$D$60+K60*$D$60+L60*$D$60</f>
        <v>0</v>
      </c>
    </row>
    <row r="61" spans="2:13" ht="13.5" thickBot="1">
      <c r="B61" s="59" t="s">
        <v>41</v>
      </c>
      <c r="C61" s="198"/>
      <c r="D61" s="189"/>
      <c r="E61" s="189"/>
      <c r="F61" s="189"/>
      <c r="G61" s="192"/>
      <c r="H61" s="195"/>
      <c r="I61" s="103"/>
      <c r="J61" s="53"/>
      <c r="K61" s="65"/>
      <c r="L61" s="65"/>
      <c r="M61" s="42">
        <f t="shared" ref="M61:M64" si="17">J61*$D$60+K61*$D$60+L61*$D$60</f>
        <v>0</v>
      </c>
    </row>
    <row r="62" spans="2:13" ht="13.5" thickBot="1">
      <c r="B62" s="59" t="s">
        <v>42</v>
      </c>
      <c r="C62" s="198"/>
      <c r="D62" s="189"/>
      <c r="E62" s="189"/>
      <c r="F62" s="189"/>
      <c r="G62" s="192"/>
      <c r="H62" s="195"/>
      <c r="I62" s="103"/>
      <c r="J62" s="53"/>
      <c r="K62" s="65"/>
      <c r="L62" s="65"/>
      <c r="M62" s="42">
        <f t="shared" si="17"/>
        <v>0</v>
      </c>
    </row>
    <row r="63" spans="2:13" ht="13.5" thickBot="1">
      <c r="B63" s="59" t="s">
        <v>43</v>
      </c>
      <c r="C63" s="198"/>
      <c r="D63" s="189"/>
      <c r="E63" s="189"/>
      <c r="F63" s="189"/>
      <c r="G63" s="192"/>
      <c r="H63" s="195"/>
      <c r="I63" s="103"/>
      <c r="J63" s="53"/>
      <c r="K63" s="43"/>
      <c r="L63" s="65"/>
      <c r="M63" s="42">
        <f t="shared" si="17"/>
        <v>0</v>
      </c>
    </row>
    <row r="64" spans="2:13" ht="13.5" thickBot="1">
      <c r="B64" s="59" t="s">
        <v>44</v>
      </c>
      <c r="C64" s="199"/>
      <c r="D64" s="190"/>
      <c r="E64" s="190"/>
      <c r="F64" s="190"/>
      <c r="G64" s="193"/>
      <c r="H64" s="196"/>
      <c r="I64" s="104"/>
      <c r="J64" s="53"/>
      <c r="K64" s="46"/>
      <c r="L64" s="54"/>
      <c r="M64" s="47">
        <f t="shared" si="17"/>
        <v>0</v>
      </c>
    </row>
    <row r="65" spans="2:13" ht="15" customHeight="1" thickBot="1">
      <c r="B65" s="58" t="s">
        <v>40</v>
      </c>
      <c r="C65" s="197">
        <f t="shared" ref="C65" si="18">+C60+1</f>
        <v>11</v>
      </c>
      <c r="D65" s="188">
        <f>VLOOKUP(C65,'Completar SOFSE'!$A$19:$E$501,2,0)</f>
        <v>535</v>
      </c>
      <c r="E65" s="188" t="str">
        <f>VLOOKUP(C65,'Completar SOFSE'!$A$19:$E$501,3,0)</f>
        <v>C/U</v>
      </c>
      <c r="F65" s="188">
        <f>VLOOKUP(C65,'Completar SOFSE'!$A$19:$E$501,4,0)</f>
        <v>3000000367</v>
      </c>
      <c r="G65" s="191" t="str">
        <f>VLOOKUP(C65,'Completar SOFSE'!$A$19:$E$501,5,0)</f>
        <v>VARILLA ROSCADA DE ACERO 1" X 1000 MM</v>
      </c>
      <c r="H65" s="194">
        <f>VLOOKUP(C65,'Completar SOFSE'!$A$19:$F$501,6,0)</f>
        <v>0</v>
      </c>
      <c r="I65" s="103"/>
      <c r="J65" s="53"/>
      <c r="K65" s="65"/>
      <c r="L65" s="65"/>
      <c r="M65" s="42">
        <f>J65*$D$60+K65*$D$60+L65*$D$60</f>
        <v>0</v>
      </c>
    </row>
    <row r="66" spans="2:13" ht="13.5" thickBot="1">
      <c r="B66" s="59" t="s">
        <v>41</v>
      </c>
      <c r="C66" s="198"/>
      <c r="D66" s="189"/>
      <c r="E66" s="189"/>
      <c r="F66" s="189"/>
      <c r="G66" s="192"/>
      <c r="H66" s="195"/>
      <c r="I66" s="103"/>
      <c r="J66" s="53"/>
      <c r="K66" s="65"/>
      <c r="L66" s="65"/>
      <c r="M66" s="42">
        <f t="shared" ref="M66:M69" si="19">J66*$D$60+K66*$D$60+L66*$D$60</f>
        <v>0</v>
      </c>
    </row>
    <row r="67" spans="2:13" ht="13.5" thickBot="1">
      <c r="B67" s="59" t="s">
        <v>42</v>
      </c>
      <c r="C67" s="198"/>
      <c r="D67" s="189"/>
      <c r="E67" s="189"/>
      <c r="F67" s="189"/>
      <c r="G67" s="192"/>
      <c r="H67" s="195"/>
      <c r="I67" s="103"/>
      <c r="J67" s="53"/>
      <c r="K67" s="65"/>
      <c r="L67" s="65"/>
      <c r="M67" s="42">
        <f t="shared" si="19"/>
        <v>0</v>
      </c>
    </row>
    <row r="68" spans="2:13" ht="13.5" thickBot="1">
      <c r="B68" s="59" t="s">
        <v>43</v>
      </c>
      <c r="C68" s="198"/>
      <c r="D68" s="189"/>
      <c r="E68" s="189"/>
      <c r="F68" s="189"/>
      <c r="G68" s="192"/>
      <c r="H68" s="195"/>
      <c r="I68" s="103"/>
      <c r="J68" s="53"/>
      <c r="K68" s="43"/>
      <c r="L68" s="65"/>
      <c r="M68" s="42">
        <f t="shared" si="19"/>
        <v>0</v>
      </c>
    </row>
    <row r="69" spans="2:13" ht="13.5" thickBot="1">
      <c r="B69" s="59" t="s">
        <v>44</v>
      </c>
      <c r="C69" s="199"/>
      <c r="D69" s="190"/>
      <c r="E69" s="190"/>
      <c r="F69" s="190"/>
      <c r="G69" s="193"/>
      <c r="H69" s="196"/>
      <c r="I69" s="104"/>
      <c r="J69" s="53"/>
      <c r="K69" s="46"/>
      <c r="L69" s="54"/>
      <c r="M69" s="47">
        <f t="shared" si="19"/>
        <v>0</v>
      </c>
    </row>
    <row r="70" spans="2:13" ht="15" customHeight="1" thickBot="1">
      <c r="B70" s="58" t="s">
        <v>40</v>
      </c>
      <c r="C70" s="197">
        <f>+C65+1</f>
        <v>12</v>
      </c>
      <c r="D70" s="188">
        <f>VLOOKUP(C70,'Completar SOFSE'!$A$19:$E$501,2,0)</f>
        <v>236</v>
      </c>
      <c r="E70" s="188" t="str">
        <f>VLOOKUP(C70,'Completar SOFSE'!$A$19:$E$501,3,0)</f>
        <v>C/U</v>
      </c>
      <c r="F70" s="188">
        <f>VLOOKUP(C70,'Completar SOFSE'!$A$19:$E$501,4,0)</f>
        <v>3000000373</v>
      </c>
      <c r="G70" s="191" t="str">
        <f>VLOOKUP(C70,'Completar SOFSE'!$A$19:$E$501,5,0)</f>
        <v>ESPARRAGO TOTALMENTE ROSCADO, TIPO DE ROSCA METRICA, DIAMETRO 8MM, PASO 1,25MM, MATERIAL ACERO, NORMA CONSTRUCTIVA: DIN 975</v>
      </c>
      <c r="H70" s="194">
        <f>VLOOKUP(C70,'Completar SOFSE'!$A$19:$F$501,6,0)</f>
        <v>0</v>
      </c>
      <c r="I70" s="103"/>
      <c r="J70" s="53"/>
      <c r="K70" s="65"/>
      <c r="L70" s="65"/>
      <c r="M70" s="42">
        <f>J70*$D$60+K70*$D$60+L70*$D$60</f>
        <v>0</v>
      </c>
    </row>
    <row r="71" spans="2:13" ht="13.5" thickBot="1">
      <c r="B71" s="59" t="s">
        <v>41</v>
      </c>
      <c r="C71" s="198"/>
      <c r="D71" s="189"/>
      <c r="E71" s="189"/>
      <c r="F71" s="189"/>
      <c r="G71" s="192"/>
      <c r="H71" s="195"/>
      <c r="I71" s="103"/>
      <c r="J71" s="53"/>
      <c r="K71" s="65"/>
      <c r="L71" s="65"/>
      <c r="M71" s="42">
        <f t="shared" ref="M71:M74" si="20">J71*$D$60+K71*$D$60+L71*$D$60</f>
        <v>0</v>
      </c>
    </row>
    <row r="72" spans="2:13" ht="13.5" thickBot="1">
      <c r="B72" s="59" t="s">
        <v>42</v>
      </c>
      <c r="C72" s="198"/>
      <c r="D72" s="189"/>
      <c r="E72" s="189"/>
      <c r="F72" s="189"/>
      <c r="G72" s="192"/>
      <c r="H72" s="195"/>
      <c r="I72" s="103"/>
      <c r="J72" s="53"/>
      <c r="K72" s="65"/>
      <c r="L72" s="65"/>
      <c r="M72" s="42">
        <f t="shared" si="20"/>
        <v>0</v>
      </c>
    </row>
    <row r="73" spans="2:13" ht="13.5" thickBot="1">
      <c r="B73" s="59" t="s">
        <v>43</v>
      </c>
      <c r="C73" s="198"/>
      <c r="D73" s="189"/>
      <c r="E73" s="189"/>
      <c r="F73" s="189"/>
      <c r="G73" s="192"/>
      <c r="H73" s="195"/>
      <c r="I73" s="103"/>
      <c r="J73" s="53"/>
      <c r="K73" s="43"/>
      <c r="L73" s="65"/>
      <c r="M73" s="42">
        <f t="shared" si="20"/>
        <v>0</v>
      </c>
    </row>
    <row r="74" spans="2:13" ht="13.5" thickBot="1">
      <c r="B74" s="89" t="s">
        <v>44</v>
      </c>
      <c r="C74" s="199"/>
      <c r="D74" s="190"/>
      <c r="E74" s="190"/>
      <c r="F74" s="190"/>
      <c r="G74" s="193"/>
      <c r="H74" s="196"/>
      <c r="I74" s="104"/>
      <c r="J74" s="53"/>
      <c r="K74" s="46"/>
      <c r="L74" s="54"/>
      <c r="M74" s="47">
        <f t="shared" si="20"/>
        <v>0</v>
      </c>
    </row>
    <row r="75" spans="2:13" ht="13.5" thickBot="1">
      <c r="B75" s="58" t="s">
        <v>40</v>
      </c>
      <c r="C75" s="197">
        <f>+C70+1</f>
        <v>13</v>
      </c>
      <c r="D75" s="188">
        <f>VLOOKUP(C75,'Completar SOFSE'!$A$19:$E$501,2,0)</f>
        <v>231</v>
      </c>
      <c r="E75" s="188" t="str">
        <f>VLOOKUP(C75,'Completar SOFSE'!$A$19:$E$501,3,0)</f>
        <v>C/U</v>
      </c>
      <c r="F75" s="188">
        <f>VLOOKUP(C75,'Completar SOFSE'!$A$19:$E$501,4,0)</f>
        <v>3000000375</v>
      </c>
      <c r="G75" s="191" t="str">
        <f>VLOOKUP(C75,'Completar SOFSE'!$A$19:$E$501,5,0)</f>
        <v>ESPARRAGO TOTALMENTE ROSCADO, TIPO DE ROSCA METRICA, DIAMETRO 12MM, PASO 1,75MM, MATERIAL ACERO, NORMA CONSTRUCTIVA: DIN 975</v>
      </c>
      <c r="H75" s="194">
        <f>VLOOKUP(C75,'Completar SOFSE'!$A$19:$F$501,6,0)</f>
        <v>0</v>
      </c>
      <c r="I75" s="103"/>
      <c r="J75" s="53"/>
      <c r="K75" s="65"/>
      <c r="L75" s="65"/>
      <c r="M75" s="42">
        <f>J75*$D$60+K75*$D$60+L75*$D$60</f>
        <v>0</v>
      </c>
    </row>
    <row r="76" spans="2:13" ht="13.5" thickBot="1">
      <c r="B76" s="59" t="s">
        <v>41</v>
      </c>
      <c r="C76" s="198"/>
      <c r="D76" s="189"/>
      <c r="E76" s="189"/>
      <c r="F76" s="189"/>
      <c r="G76" s="192"/>
      <c r="H76" s="195"/>
      <c r="I76" s="103"/>
      <c r="J76" s="53"/>
      <c r="K76" s="65"/>
      <c r="L76" s="65"/>
      <c r="M76" s="42">
        <f t="shared" ref="M76:M79" si="21">J76*$D$60+K76*$D$60+L76*$D$60</f>
        <v>0</v>
      </c>
    </row>
    <row r="77" spans="2:13" ht="13.5" thickBot="1">
      <c r="B77" s="59" t="s">
        <v>42</v>
      </c>
      <c r="C77" s="198"/>
      <c r="D77" s="189"/>
      <c r="E77" s="189"/>
      <c r="F77" s="189"/>
      <c r="G77" s="192"/>
      <c r="H77" s="195"/>
      <c r="I77" s="103"/>
      <c r="J77" s="53"/>
      <c r="K77" s="65"/>
      <c r="L77" s="65"/>
      <c r="M77" s="42">
        <f t="shared" si="21"/>
        <v>0</v>
      </c>
    </row>
    <row r="78" spans="2:13" ht="13.5" thickBot="1">
      <c r="B78" s="59" t="s">
        <v>43</v>
      </c>
      <c r="C78" s="198"/>
      <c r="D78" s="189"/>
      <c r="E78" s="189"/>
      <c r="F78" s="189"/>
      <c r="G78" s="192"/>
      <c r="H78" s="195"/>
      <c r="I78" s="103"/>
      <c r="J78" s="53"/>
      <c r="K78" s="43"/>
      <c r="L78" s="65"/>
      <c r="M78" s="42">
        <f t="shared" si="21"/>
        <v>0</v>
      </c>
    </row>
    <row r="79" spans="2:13" ht="13.5" thickBot="1">
      <c r="B79" s="89" t="s">
        <v>44</v>
      </c>
      <c r="C79" s="199"/>
      <c r="D79" s="190"/>
      <c r="E79" s="190"/>
      <c r="F79" s="190"/>
      <c r="G79" s="193"/>
      <c r="H79" s="196"/>
      <c r="I79" s="104"/>
      <c r="J79" s="53"/>
      <c r="K79" s="46"/>
      <c r="L79" s="54"/>
      <c r="M79" s="47">
        <f t="shared" si="21"/>
        <v>0</v>
      </c>
    </row>
    <row r="80" spans="2:13" ht="13.5" thickBot="1">
      <c r="B80" s="58" t="s">
        <v>40</v>
      </c>
      <c r="C80" s="197">
        <f>+C75+1</f>
        <v>14</v>
      </c>
      <c r="D80" s="188">
        <f>VLOOKUP(C80,'Completar SOFSE'!$A$19:$E$501,2,0)</f>
        <v>350</v>
      </c>
      <c r="E80" s="188" t="str">
        <f>VLOOKUP(C80,'Completar SOFSE'!$A$19:$E$501,3,0)</f>
        <v>C/U</v>
      </c>
      <c r="F80" s="188">
        <f>VLOOKUP(C80,'Completar SOFSE'!$A$19:$E$501,4,0)</f>
        <v>3000000379</v>
      </c>
      <c r="G80" s="191" t="str">
        <f>VLOOKUP(C80,'Completar SOFSE'!$A$19:$E$501,5,0)</f>
        <v>TORNILLO PARA AJUSTE, TIPO DE CABEZA ALLEN, TIPO DE ROSCA METRICA, DIAMETRO NOMINAL 6MM, PASO 1MM, MATERIAL ACERO, NORMA DEL MATERIAL GRADO 8.8, NORMA CONSTRUCTIVA DIN 913, PRISIONERO</v>
      </c>
      <c r="H80" s="194">
        <f>VLOOKUP(C80,'Completar SOFSE'!$A$19:$F$501,6,0)</f>
        <v>0</v>
      </c>
      <c r="I80" s="103"/>
      <c r="J80" s="53"/>
      <c r="K80" s="65"/>
      <c r="L80" s="65"/>
      <c r="M80" s="42">
        <f>J80*$D$60+K80*$D$60+L80*$D$60</f>
        <v>0</v>
      </c>
    </row>
    <row r="81" spans="2:13" ht="13.5" thickBot="1">
      <c r="B81" s="59" t="s">
        <v>41</v>
      </c>
      <c r="C81" s="198"/>
      <c r="D81" s="189"/>
      <c r="E81" s="189"/>
      <c r="F81" s="189"/>
      <c r="G81" s="192"/>
      <c r="H81" s="195"/>
      <c r="I81" s="103"/>
      <c r="J81" s="53"/>
      <c r="K81" s="65"/>
      <c r="L81" s="65"/>
      <c r="M81" s="42">
        <f t="shared" ref="M81:M84" si="22">J81*$D$60+K81*$D$60+L81*$D$60</f>
        <v>0</v>
      </c>
    </row>
    <row r="82" spans="2:13" ht="13.5" thickBot="1">
      <c r="B82" s="59" t="s">
        <v>42</v>
      </c>
      <c r="C82" s="198"/>
      <c r="D82" s="189"/>
      <c r="E82" s="189"/>
      <c r="F82" s="189"/>
      <c r="G82" s="192"/>
      <c r="H82" s="195"/>
      <c r="I82" s="103"/>
      <c r="J82" s="53"/>
      <c r="K82" s="65"/>
      <c r="L82" s="65"/>
      <c r="M82" s="42">
        <f t="shared" si="22"/>
        <v>0</v>
      </c>
    </row>
    <row r="83" spans="2:13" ht="13.5" thickBot="1">
      <c r="B83" s="59" t="s">
        <v>43</v>
      </c>
      <c r="C83" s="198"/>
      <c r="D83" s="189"/>
      <c r="E83" s="189"/>
      <c r="F83" s="189"/>
      <c r="G83" s="192"/>
      <c r="H83" s="195"/>
      <c r="I83" s="103"/>
      <c r="J83" s="53"/>
      <c r="K83" s="43"/>
      <c r="L83" s="65"/>
      <c r="M83" s="42">
        <f t="shared" si="22"/>
        <v>0</v>
      </c>
    </row>
    <row r="84" spans="2:13" ht="13.5" thickBot="1">
      <c r="B84" s="89" t="s">
        <v>44</v>
      </c>
      <c r="C84" s="199"/>
      <c r="D84" s="190"/>
      <c r="E84" s="190"/>
      <c r="F84" s="190"/>
      <c r="G84" s="193"/>
      <c r="H84" s="196"/>
      <c r="I84" s="104"/>
      <c r="J84" s="53"/>
      <c r="K84" s="46"/>
      <c r="L84" s="54"/>
      <c r="M84" s="47">
        <f t="shared" si="22"/>
        <v>0</v>
      </c>
    </row>
    <row r="85" spans="2:13" ht="13.5" thickBot="1">
      <c r="B85" s="58" t="s">
        <v>40</v>
      </c>
      <c r="C85" s="197">
        <f>+C80+1</f>
        <v>15</v>
      </c>
      <c r="D85" s="188">
        <f>VLOOKUP(C85,'Completar SOFSE'!$A$19:$E$501,2,0)</f>
        <v>200</v>
      </c>
      <c r="E85" s="188" t="str">
        <f>VLOOKUP(C85,'Completar SOFSE'!$A$19:$E$501,3,0)</f>
        <v>C/U</v>
      </c>
      <c r="F85" s="188">
        <f>VLOOKUP(C85,'Completar SOFSE'!$A$19:$E$501,4,0)</f>
        <v>3000000380</v>
      </c>
      <c r="G85" s="191" t="str">
        <f>VLOOKUP(C85,'Completar SOFSE'!$A$19:$E$501,5,0)</f>
        <v>TORNILLO PARA AJUSTE, TIPO DE CABEZA ALLEN, TIPO DE ROSCA METRICA, DIAMETRO NOMINAL 10MM, PASO 1,5MM, MATERIAL ACERO, NORMA DEL MATERIAL GRADO 8.8, NORMA CONSTRUCTIVA DIN 913, PRISIONERO</v>
      </c>
      <c r="H85" s="194">
        <f>VLOOKUP(C85,'Completar SOFSE'!$A$19:$F$501,6,0)</f>
        <v>0</v>
      </c>
      <c r="I85" s="103"/>
      <c r="J85" s="53"/>
      <c r="K85" s="65"/>
      <c r="L85" s="65"/>
      <c r="M85" s="42">
        <f>J85*$D$60+K85*$D$60+L85*$D$60</f>
        <v>0</v>
      </c>
    </row>
    <row r="86" spans="2:13" ht="13.5" thickBot="1">
      <c r="B86" s="59" t="s">
        <v>41</v>
      </c>
      <c r="C86" s="198"/>
      <c r="D86" s="189"/>
      <c r="E86" s="189"/>
      <c r="F86" s="189"/>
      <c r="G86" s="192"/>
      <c r="H86" s="195"/>
      <c r="I86" s="103"/>
      <c r="J86" s="53"/>
      <c r="K86" s="65"/>
      <c r="L86" s="65"/>
      <c r="M86" s="42">
        <f t="shared" ref="M86:M89" si="23">J86*$D$60+K86*$D$60+L86*$D$60</f>
        <v>0</v>
      </c>
    </row>
    <row r="87" spans="2:13" ht="13.5" thickBot="1">
      <c r="B87" s="59" t="s">
        <v>42</v>
      </c>
      <c r="C87" s="198"/>
      <c r="D87" s="189"/>
      <c r="E87" s="189"/>
      <c r="F87" s="189"/>
      <c r="G87" s="192"/>
      <c r="H87" s="195"/>
      <c r="I87" s="103"/>
      <c r="J87" s="53"/>
      <c r="K87" s="65"/>
      <c r="L87" s="65"/>
      <c r="M87" s="42">
        <f t="shared" si="23"/>
        <v>0</v>
      </c>
    </row>
    <row r="88" spans="2:13" ht="13.5" thickBot="1">
      <c r="B88" s="59" t="s">
        <v>43</v>
      </c>
      <c r="C88" s="198"/>
      <c r="D88" s="189"/>
      <c r="E88" s="189"/>
      <c r="F88" s="189"/>
      <c r="G88" s="192"/>
      <c r="H88" s="195"/>
      <c r="I88" s="103"/>
      <c r="J88" s="53"/>
      <c r="K88" s="43"/>
      <c r="L88" s="65"/>
      <c r="M88" s="42">
        <f t="shared" si="23"/>
        <v>0</v>
      </c>
    </row>
    <row r="89" spans="2:13" ht="13.5" thickBot="1">
      <c r="B89" s="89" t="s">
        <v>44</v>
      </c>
      <c r="C89" s="199"/>
      <c r="D89" s="190"/>
      <c r="E89" s="190"/>
      <c r="F89" s="190"/>
      <c r="G89" s="193"/>
      <c r="H89" s="196"/>
      <c r="I89" s="104"/>
      <c r="J89" s="53"/>
      <c r="K89" s="46"/>
      <c r="L89" s="54"/>
      <c r="M89" s="47">
        <f t="shared" si="23"/>
        <v>0</v>
      </c>
    </row>
    <row r="90" spans="2:13" ht="13.5" thickBot="1">
      <c r="B90" s="58" t="s">
        <v>40</v>
      </c>
      <c r="C90" s="197">
        <f>+C85+1</f>
        <v>16</v>
      </c>
      <c r="D90" s="188">
        <f>VLOOKUP(C90,'Completar SOFSE'!$A$19:$E$501,2,0)</f>
        <v>200</v>
      </c>
      <c r="E90" s="188" t="str">
        <f>VLOOKUP(C90,'Completar SOFSE'!$A$19:$E$501,3,0)</f>
        <v>C/U</v>
      </c>
      <c r="F90" s="188">
        <f>VLOOKUP(C90,'Completar SOFSE'!$A$19:$E$501,4,0)</f>
        <v>3000000382</v>
      </c>
      <c r="G90" s="191" t="str">
        <f>VLOOKUP(C90,'Completar SOFSE'!$A$19:$E$501,5,0)</f>
        <v>TORNILLO PARA AJUSTE, TIPO DE CABEZA ALLEN, TIPO DE ROSCA METRICA, DIAMETRO NOMINAL 4MM, PASO 0,7MM, LONGITUD 6MM, MATERIAL ACERO INOXIDABLE, NORMA DEL MATERIAL AISI 304, NORMA CONSTRUCTIVA DIN 914, PRISIONERO</v>
      </c>
      <c r="H90" s="194">
        <f>VLOOKUP(C90,'Completar SOFSE'!$A$19:$F$501,6,0)</f>
        <v>0</v>
      </c>
      <c r="I90" s="103"/>
      <c r="J90" s="53"/>
      <c r="K90" s="65"/>
      <c r="L90" s="65"/>
      <c r="M90" s="42">
        <f>J90*$D$60+K90*$D$60+L90*$D$60</f>
        <v>0</v>
      </c>
    </row>
    <row r="91" spans="2:13" ht="13.5" thickBot="1">
      <c r="B91" s="59" t="s">
        <v>41</v>
      </c>
      <c r="C91" s="198"/>
      <c r="D91" s="189"/>
      <c r="E91" s="189"/>
      <c r="F91" s="189"/>
      <c r="G91" s="192"/>
      <c r="H91" s="195"/>
      <c r="I91" s="103"/>
      <c r="J91" s="53"/>
      <c r="K91" s="65"/>
      <c r="L91" s="65"/>
      <c r="M91" s="42">
        <f t="shared" ref="M91:M94" si="24">J91*$D$60+K91*$D$60+L91*$D$60</f>
        <v>0</v>
      </c>
    </row>
    <row r="92" spans="2:13" ht="13.5" thickBot="1">
      <c r="B92" s="59" t="s">
        <v>42</v>
      </c>
      <c r="C92" s="198"/>
      <c r="D92" s="189"/>
      <c r="E92" s="189"/>
      <c r="F92" s="189"/>
      <c r="G92" s="192"/>
      <c r="H92" s="195"/>
      <c r="I92" s="103"/>
      <c r="J92" s="53"/>
      <c r="K92" s="65"/>
      <c r="L92" s="65"/>
      <c r="M92" s="42">
        <f t="shared" si="24"/>
        <v>0</v>
      </c>
    </row>
    <row r="93" spans="2:13" ht="13.5" thickBot="1">
      <c r="B93" s="59" t="s">
        <v>43</v>
      </c>
      <c r="C93" s="198"/>
      <c r="D93" s="189"/>
      <c r="E93" s="189"/>
      <c r="F93" s="189"/>
      <c r="G93" s="192"/>
      <c r="H93" s="195"/>
      <c r="I93" s="103"/>
      <c r="J93" s="53"/>
      <c r="K93" s="43"/>
      <c r="L93" s="65"/>
      <c r="M93" s="42">
        <f t="shared" si="24"/>
        <v>0</v>
      </c>
    </row>
    <row r="94" spans="2:13" ht="13.5" thickBot="1">
      <c r="B94" s="89" t="s">
        <v>44</v>
      </c>
      <c r="C94" s="199"/>
      <c r="D94" s="190"/>
      <c r="E94" s="190"/>
      <c r="F94" s="190"/>
      <c r="G94" s="193"/>
      <c r="H94" s="196"/>
      <c r="I94" s="104"/>
      <c r="J94" s="53"/>
      <c r="K94" s="46"/>
      <c r="L94" s="54"/>
      <c r="M94" s="47">
        <f t="shared" si="24"/>
        <v>0</v>
      </c>
    </row>
    <row r="95" spans="2:13" ht="13.5" thickBot="1">
      <c r="B95" s="58" t="s">
        <v>40</v>
      </c>
      <c r="C95" s="197">
        <f>+C90+1</f>
        <v>17</v>
      </c>
      <c r="D95" s="188">
        <f>VLOOKUP(C95,'Completar SOFSE'!$A$19:$E$501,2,0)</f>
        <v>570</v>
      </c>
      <c r="E95" s="188" t="str">
        <f>VLOOKUP(C95,'Completar SOFSE'!$A$19:$E$501,3,0)</f>
        <v>C/U</v>
      </c>
      <c r="F95" s="188">
        <f>VLOOKUP(C95,'Completar SOFSE'!$A$19:$E$501,4,0)</f>
        <v>3000000385</v>
      </c>
      <c r="G95" s="191" t="str">
        <f>VLOOKUP(C95,'Completar SOFSE'!$A$19:$E$501,5,0)</f>
        <v>PASADOR DE ALETAS TIPO D CINCADO 2,5 X 35 MM DIN 94</v>
      </c>
      <c r="H95" s="194">
        <f>VLOOKUP(C95,'Completar SOFSE'!$A$19:$F$501,6,0)</f>
        <v>0</v>
      </c>
      <c r="I95" s="103"/>
      <c r="J95" s="53"/>
      <c r="K95" s="65"/>
      <c r="L95" s="65"/>
      <c r="M95" s="42">
        <f>J95*$D$60+K95*$D$60+L95*$D$60</f>
        <v>0</v>
      </c>
    </row>
    <row r="96" spans="2:13" ht="13.5" thickBot="1">
      <c r="B96" s="59" t="s">
        <v>41</v>
      </c>
      <c r="C96" s="198"/>
      <c r="D96" s="189"/>
      <c r="E96" s="189"/>
      <c r="F96" s="189"/>
      <c r="G96" s="192"/>
      <c r="H96" s="195"/>
      <c r="I96" s="103"/>
      <c r="J96" s="53"/>
      <c r="K96" s="65"/>
      <c r="L96" s="65"/>
      <c r="M96" s="42">
        <f t="shared" ref="M96:M99" si="25">J96*$D$60+K96*$D$60+L96*$D$60</f>
        <v>0</v>
      </c>
    </row>
    <row r="97" spans="2:13" ht="13.5" thickBot="1">
      <c r="B97" s="59" t="s">
        <v>42</v>
      </c>
      <c r="C97" s="198"/>
      <c r="D97" s="189"/>
      <c r="E97" s="189"/>
      <c r="F97" s="189"/>
      <c r="G97" s="192"/>
      <c r="H97" s="195"/>
      <c r="I97" s="103"/>
      <c r="J97" s="53"/>
      <c r="K97" s="65"/>
      <c r="L97" s="65"/>
      <c r="M97" s="42">
        <f t="shared" si="25"/>
        <v>0</v>
      </c>
    </row>
    <row r="98" spans="2:13" ht="13.5" thickBot="1">
      <c r="B98" s="59" t="s">
        <v>43</v>
      </c>
      <c r="C98" s="198"/>
      <c r="D98" s="189"/>
      <c r="E98" s="189"/>
      <c r="F98" s="189"/>
      <c r="G98" s="192"/>
      <c r="H98" s="195"/>
      <c r="I98" s="103"/>
      <c r="J98" s="53"/>
      <c r="K98" s="43"/>
      <c r="L98" s="65"/>
      <c r="M98" s="42">
        <f t="shared" si="25"/>
        <v>0</v>
      </c>
    </row>
    <row r="99" spans="2:13" ht="13.5" thickBot="1">
      <c r="B99" s="89" t="s">
        <v>44</v>
      </c>
      <c r="C99" s="199"/>
      <c r="D99" s="190"/>
      <c r="E99" s="190"/>
      <c r="F99" s="190"/>
      <c r="G99" s="193"/>
      <c r="H99" s="196"/>
      <c r="I99" s="104"/>
      <c r="J99" s="53"/>
      <c r="K99" s="46"/>
      <c r="L99" s="54"/>
      <c r="M99" s="47">
        <f t="shared" si="25"/>
        <v>0</v>
      </c>
    </row>
    <row r="100" spans="2:13" ht="13.5" thickBot="1">
      <c r="B100" s="58" t="s">
        <v>40</v>
      </c>
      <c r="C100" s="197">
        <f>+C95+1</f>
        <v>18</v>
      </c>
      <c r="D100" s="188">
        <f>VLOOKUP(C100,'Completar SOFSE'!$A$19:$E$501,2,0)</f>
        <v>1480</v>
      </c>
      <c r="E100" s="188" t="str">
        <f>VLOOKUP(C100,'Completar SOFSE'!$A$19:$E$501,3,0)</f>
        <v>C/U</v>
      </c>
      <c r="F100" s="188">
        <f>VLOOKUP(C100,'Completar SOFSE'!$A$19:$E$501,4,0)</f>
        <v>3000000387</v>
      </c>
      <c r="G100" s="191" t="str">
        <f>VLOOKUP(C100,'Completar SOFSE'!$A$19:$E$501,5,0)</f>
        <v>PASADOR DE ALETAS TIPO D CINCADO 3 X 50 MM DIN 94</v>
      </c>
      <c r="H100" s="194">
        <f>VLOOKUP(C100,'Completar SOFSE'!$A$19:$F$501,6,0)</f>
        <v>0</v>
      </c>
      <c r="I100" s="103"/>
      <c r="J100" s="53"/>
      <c r="K100" s="65"/>
      <c r="L100" s="65"/>
      <c r="M100" s="42">
        <f>J100*$D$60+K100*$D$60+L100*$D$60</f>
        <v>0</v>
      </c>
    </row>
    <row r="101" spans="2:13" ht="13.5" thickBot="1">
      <c r="B101" s="59" t="s">
        <v>41</v>
      </c>
      <c r="C101" s="198"/>
      <c r="D101" s="189"/>
      <c r="E101" s="189"/>
      <c r="F101" s="189"/>
      <c r="G101" s="192"/>
      <c r="H101" s="195"/>
      <c r="I101" s="103"/>
      <c r="J101" s="53"/>
      <c r="K101" s="65"/>
      <c r="L101" s="65"/>
      <c r="M101" s="42">
        <f t="shared" ref="M101:M104" si="26">J101*$D$60+K101*$D$60+L101*$D$60</f>
        <v>0</v>
      </c>
    </row>
    <row r="102" spans="2:13" ht="13.5" thickBot="1">
      <c r="B102" s="59" t="s">
        <v>42</v>
      </c>
      <c r="C102" s="198"/>
      <c r="D102" s="189"/>
      <c r="E102" s="189"/>
      <c r="F102" s="189"/>
      <c r="G102" s="192"/>
      <c r="H102" s="195"/>
      <c r="I102" s="103"/>
      <c r="J102" s="53"/>
      <c r="K102" s="65"/>
      <c r="L102" s="65"/>
      <c r="M102" s="42">
        <f t="shared" si="26"/>
        <v>0</v>
      </c>
    </row>
    <row r="103" spans="2:13" ht="13.5" thickBot="1">
      <c r="B103" s="59" t="s">
        <v>43</v>
      </c>
      <c r="C103" s="198"/>
      <c r="D103" s="189"/>
      <c r="E103" s="189"/>
      <c r="F103" s="189"/>
      <c r="G103" s="192"/>
      <c r="H103" s="195"/>
      <c r="I103" s="103"/>
      <c r="J103" s="53"/>
      <c r="K103" s="43"/>
      <c r="L103" s="65"/>
      <c r="M103" s="42">
        <f t="shared" si="26"/>
        <v>0</v>
      </c>
    </row>
    <row r="104" spans="2:13" ht="13.5" thickBot="1">
      <c r="B104" s="89" t="s">
        <v>44</v>
      </c>
      <c r="C104" s="199"/>
      <c r="D104" s="190"/>
      <c r="E104" s="190"/>
      <c r="F104" s="190"/>
      <c r="G104" s="193"/>
      <c r="H104" s="196"/>
      <c r="I104" s="104"/>
      <c r="J104" s="53"/>
      <c r="K104" s="46"/>
      <c r="L104" s="54"/>
      <c r="M104" s="47">
        <f t="shared" si="26"/>
        <v>0</v>
      </c>
    </row>
    <row r="105" spans="2:13" ht="13.5" thickBot="1">
      <c r="B105" s="58" t="s">
        <v>40</v>
      </c>
      <c r="C105" s="197">
        <f>+C100+1</f>
        <v>19</v>
      </c>
      <c r="D105" s="188">
        <f>VLOOKUP(C105,'Completar SOFSE'!$A$19:$E$501,2,0)</f>
        <v>170</v>
      </c>
      <c r="E105" s="188" t="str">
        <f>VLOOKUP(C105,'Completar SOFSE'!$A$19:$E$501,3,0)</f>
        <v>C/U</v>
      </c>
      <c r="F105" s="188">
        <f>VLOOKUP(C105,'Completar SOFSE'!$A$19:$E$501,4,0)</f>
        <v>3000000396</v>
      </c>
      <c r="G105" s="191" t="str">
        <f>VLOOKUP(C105,'Completar SOFSE'!$A$19:$E$501,5,0)</f>
        <v>PASADOR ELASTICO DE ACERO INOXIDABLE 4 X 20 MM DIN 1481</v>
      </c>
      <c r="H105" s="194">
        <f>VLOOKUP(C105,'Completar SOFSE'!$A$19:$F$501,6,0)</f>
        <v>0</v>
      </c>
      <c r="I105" s="103"/>
      <c r="J105" s="53"/>
      <c r="K105" s="65"/>
      <c r="L105" s="65"/>
      <c r="M105" s="42">
        <f>J105*$D$60+K105*$D$60+L105*$D$60</f>
        <v>0</v>
      </c>
    </row>
    <row r="106" spans="2:13" ht="13.5" thickBot="1">
      <c r="B106" s="59" t="s">
        <v>41</v>
      </c>
      <c r="C106" s="198"/>
      <c r="D106" s="189"/>
      <c r="E106" s="189"/>
      <c r="F106" s="189"/>
      <c r="G106" s="192"/>
      <c r="H106" s="195"/>
      <c r="I106" s="103"/>
      <c r="J106" s="53"/>
      <c r="K106" s="65"/>
      <c r="L106" s="65"/>
      <c r="M106" s="42">
        <f t="shared" ref="M106:M110" si="27">J106*$D$60+K106*$D$60+L106*$D$60</f>
        <v>0</v>
      </c>
    </row>
    <row r="107" spans="2:13" ht="13.5" thickBot="1">
      <c r="B107" s="59" t="s">
        <v>42</v>
      </c>
      <c r="C107" s="198"/>
      <c r="D107" s="189"/>
      <c r="E107" s="189"/>
      <c r="F107" s="189"/>
      <c r="G107" s="192"/>
      <c r="H107" s="195"/>
      <c r="I107" s="103"/>
      <c r="J107" s="53"/>
      <c r="K107" s="65"/>
      <c r="L107" s="65"/>
      <c r="M107" s="42">
        <f t="shared" si="27"/>
        <v>0</v>
      </c>
    </row>
    <row r="108" spans="2:13" ht="13.5" thickBot="1">
      <c r="B108" s="59" t="s">
        <v>43</v>
      </c>
      <c r="C108" s="198"/>
      <c r="D108" s="189"/>
      <c r="E108" s="189"/>
      <c r="F108" s="189"/>
      <c r="G108" s="192"/>
      <c r="H108" s="195"/>
      <c r="I108" s="103"/>
      <c r="J108" s="53"/>
      <c r="K108" s="43"/>
      <c r="L108" s="65"/>
      <c r="M108" s="42">
        <f t="shared" si="27"/>
        <v>0</v>
      </c>
    </row>
    <row r="109" spans="2:13" ht="13.5" thickBot="1">
      <c r="B109" s="89" t="s">
        <v>44</v>
      </c>
      <c r="C109" s="199"/>
      <c r="D109" s="190"/>
      <c r="E109" s="190"/>
      <c r="F109" s="190"/>
      <c r="G109" s="193"/>
      <c r="H109" s="196"/>
      <c r="I109" s="104"/>
      <c r="J109" s="53"/>
      <c r="K109" s="46"/>
      <c r="L109" s="54"/>
      <c r="M109" s="47">
        <f t="shared" si="27"/>
        <v>0</v>
      </c>
    </row>
    <row r="110" spans="2:13" ht="13.5" thickBot="1">
      <c r="B110" s="58" t="s">
        <v>40</v>
      </c>
      <c r="C110" s="197">
        <f t="shared" ref="C110" si="28">+C105+1</f>
        <v>20</v>
      </c>
      <c r="D110" s="188">
        <f>VLOOKUP(C110,'Completar SOFSE'!$A$19:$E$501,2,0)</f>
        <v>20</v>
      </c>
      <c r="E110" s="188" t="str">
        <f>VLOOKUP(C110,'Completar SOFSE'!$A$19:$E$501,3,0)</f>
        <v>C/U</v>
      </c>
      <c r="F110" s="188">
        <f>VLOOKUP(C110,'Completar SOFSE'!$A$19:$E$501,4,0)</f>
        <v>3000000397</v>
      </c>
      <c r="G110" s="191" t="str">
        <f>VLOOKUP(C110,'Completar SOFSE'!$A$19:$E$501,5,0)</f>
        <v>PASADOR ELASTICO DE ACERO INOXIDABLE RANURADO 4 X 24 MM GRADO A2 DIN 1481</v>
      </c>
      <c r="H110" s="194">
        <f>VLOOKUP(C110,'Completar SOFSE'!$A$19:$F$501,6,0)</f>
        <v>0</v>
      </c>
      <c r="I110" s="103"/>
      <c r="J110" s="53"/>
      <c r="K110" s="65"/>
      <c r="L110" s="65"/>
      <c r="M110" s="42">
        <f t="shared" si="27"/>
        <v>0</v>
      </c>
    </row>
    <row r="111" spans="2:13" ht="13.5" thickBot="1">
      <c r="B111" s="59" t="s">
        <v>41</v>
      </c>
      <c r="C111" s="198"/>
      <c r="D111" s="189"/>
      <c r="E111" s="189"/>
      <c r="F111" s="189"/>
      <c r="G111" s="192"/>
      <c r="H111" s="195"/>
      <c r="I111" s="103"/>
      <c r="J111" s="53"/>
      <c r="K111" s="65"/>
      <c r="L111" s="65"/>
      <c r="M111" s="42">
        <f t="shared" ref="M111:M124" si="29">J111*$D$60+K111*$D$60+L111*$D$60</f>
        <v>0</v>
      </c>
    </row>
    <row r="112" spans="2:13" ht="13.5" thickBot="1">
      <c r="B112" s="59" t="s">
        <v>42</v>
      </c>
      <c r="C112" s="198"/>
      <c r="D112" s="189"/>
      <c r="E112" s="189"/>
      <c r="F112" s="189"/>
      <c r="G112" s="192"/>
      <c r="H112" s="195"/>
      <c r="I112" s="103"/>
      <c r="J112" s="53"/>
      <c r="K112" s="65"/>
      <c r="L112" s="65"/>
      <c r="M112" s="42">
        <f t="shared" si="29"/>
        <v>0</v>
      </c>
    </row>
    <row r="113" spans="2:13" ht="13.5" thickBot="1">
      <c r="B113" s="59" t="s">
        <v>43</v>
      </c>
      <c r="C113" s="198"/>
      <c r="D113" s="189"/>
      <c r="E113" s="189"/>
      <c r="F113" s="189"/>
      <c r="G113" s="192"/>
      <c r="H113" s="195"/>
      <c r="I113" s="103"/>
      <c r="J113" s="53"/>
      <c r="K113" s="43"/>
      <c r="L113" s="65"/>
      <c r="M113" s="42">
        <f t="shared" si="29"/>
        <v>0</v>
      </c>
    </row>
    <row r="114" spans="2:13" ht="13.5" thickBot="1">
      <c r="B114" s="89" t="s">
        <v>44</v>
      </c>
      <c r="C114" s="199"/>
      <c r="D114" s="190"/>
      <c r="E114" s="190"/>
      <c r="F114" s="190"/>
      <c r="G114" s="193"/>
      <c r="H114" s="196"/>
      <c r="I114" s="104"/>
      <c r="J114" s="53"/>
      <c r="K114" s="46"/>
      <c r="L114" s="54"/>
      <c r="M114" s="47">
        <f t="shared" si="29"/>
        <v>0</v>
      </c>
    </row>
    <row r="115" spans="2:13" ht="13.5" thickBot="1">
      <c r="B115" s="58" t="s">
        <v>40</v>
      </c>
      <c r="C115" s="197">
        <f t="shared" ref="C115" si="30">+C110+1</f>
        <v>21</v>
      </c>
      <c r="D115" s="188">
        <f>VLOOKUP(C115,'Completar SOFSE'!$A$19:$E$501,2,0)</f>
        <v>20</v>
      </c>
      <c r="E115" s="188" t="str">
        <f>VLOOKUP(C115,'Completar SOFSE'!$A$19:$E$501,3,0)</f>
        <v>C/U</v>
      </c>
      <c r="F115" s="188">
        <f>VLOOKUP(C115,'Completar SOFSE'!$A$19:$E$501,4,0)</f>
        <v>3000000400</v>
      </c>
      <c r="G115" s="191" t="str">
        <f>VLOOKUP(C115,'Completar SOFSE'!$A$19:$E$501,5,0)</f>
        <v>PASADOR ELASTICO DE ACERO INOXIDABLE RANURADO 6 X 20 MM GRADO A2 DIN 1481</v>
      </c>
      <c r="H115" s="194">
        <f>VLOOKUP(C115,'Completar SOFSE'!$A$19:$F$501,6,0)</f>
        <v>0</v>
      </c>
      <c r="I115" s="103"/>
      <c r="J115" s="53"/>
      <c r="K115" s="65"/>
      <c r="L115" s="65"/>
      <c r="M115" s="42">
        <f t="shared" si="29"/>
        <v>0</v>
      </c>
    </row>
    <row r="116" spans="2:13" ht="13.5" thickBot="1">
      <c r="B116" s="59" t="s">
        <v>41</v>
      </c>
      <c r="C116" s="198"/>
      <c r="D116" s="189"/>
      <c r="E116" s="189"/>
      <c r="F116" s="189"/>
      <c r="G116" s="192"/>
      <c r="H116" s="195"/>
      <c r="I116" s="103"/>
      <c r="J116" s="53"/>
      <c r="K116" s="65"/>
      <c r="L116" s="65"/>
      <c r="M116" s="42">
        <f t="shared" si="29"/>
        <v>0</v>
      </c>
    </row>
    <row r="117" spans="2:13" ht="13.5" thickBot="1">
      <c r="B117" s="59" t="s">
        <v>42</v>
      </c>
      <c r="C117" s="198"/>
      <c r="D117" s="189"/>
      <c r="E117" s="189"/>
      <c r="F117" s="189"/>
      <c r="G117" s="192"/>
      <c r="H117" s="195"/>
      <c r="I117" s="103"/>
      <c r="J117" s="53"/>
      <c r="K117" s="65"/>
      <c r="L117" s="65"/>
      <c r="M117" s="42">
        <f t="shared" si="29"/>
        <v>0</v>
      </c>
    </row>
    <row r="118" spans="2:13" ht="13.5" thickBot="1">
      <c r="B118" s="59" t="s">
        <v>43</v>
      </c>
      <c r="C118" s="198"/>
      <c r="D118" s="189"/>
      <c r="E118" s="189"/>
      <c r="F118" s="189"/>
      <c r="G118" s="192"/>
      <c r="H118" s="195"/>
      <c r="I118" s="103"/>
      <c r="J118" s="53"/>
      <c r="K118" s="43"/>
      <c r="L118" s="65"/>
      <c r="M118" s="42">
        <f t="shared" si="29"/>
        <v>0</v>
      </c>
    </row>
    <row r="119" spans="2:13" ht="13.5" thickBot="1">
      <c r="B119" s="89" t="s">
        <v>44</v>
      </c>
      <c r="C119" s="199"/>
      <c r="D119" s="190"/>
      <c r="E119" s="190"/>
      <c r="F119" s="190"/>
      <c r="G119" s="193"/>
      <c r="H119" s="196"/>
      <c r="I119" s="104"/>
      <c r="J119" s="53"/>
      <c r="K119" s="46"/>
      <c r="L119" s="54"/>
      <c r="M119" s="47">
        <f t="shared" si="29"/>
        <v>0</v>
      </c>
    </row>
    <row r="120" spans="2:13" ht="13.5" thickBot="1">
      <c r="B120" s="58" t="s">
        <v>40</v>
      </c>
      <c r="C120" s="197">
        <f t="shared" ref="C120" si="31">+C115+1</f>
        <v>22</v>
      </c>
      <c r="D120" s="188">
        <f>VLOOKUP(C120,'Completar SOFSE'!$A$19:$E$501,2,0)</f>
        <v>20</v>
      </c>
      <c r="E120" s="188" t="str">
        <f>VLOOKUP(C120,'Completar SOFSE'!$A$19:$E$501,3,0)</f>
        <v>C/U</v>
      </c>
      <c r="F120" s="188">
        <f>VLOOKUP(C120,'Completar SOFSE'!$A$19:$E$501,4,0)</f>
        <v>3000000402</v>
      </c>
      <c r="G120" s="191" t="str">
        <f>VLOOKUP(C120,'Completar SOFSE'!$A$19:$E$501,5,0)</f>
        <v>PASADOR ELASTICO DE ACERO INOXIDABLE RANURADO 6 X 28 MM GRADO A2 DIN 1481</v>
      </c>
      <c r="H120" s="194">
        <f>VLOOKUP(C120,'Completar SOFSE'!$A$19:$F$501,6,0)</f>
        <v>0</v>
      </c>
      <c r="I120" s="103"/>
      <c r="J120" s="53"/>
      <c r="K120" s="65"/>
      <c r="L120" s="65"/>
      <c r="M120" s="42">
        <f t="shared" si="29"/>
        <v>0</v>
      </c>
    </row>
    <row r="121" spans="2:13" ht="13.5" thickBot="1">
      <c r="B121" s="59" t="s">
        <v>41</v>
      </c>
      <c r="C121" s="198"/>
      <c r="D121" s="189"/>
      <c r="E121" s="189"/>
      <c r="F121" s="189"/>
      <c r="G121" s="192"/>
      <c r="H121" s="195"/>
      <c r="I121" s="103"/>
      <c r="J121" s="53"/>
      <c r="K121" s="65"/>
      <c r="L121" s="65"/>
      <c r="M121" s="42">
        <f t="shared" si="29"/>
        <v>0</v>
      </c>
    </row>
    <row r="122" spans="2:13" ht="13.5" thickBot="1">
      <c r="B122" s="59" t="s">
        <v>42</v>
      </c>
      <c r="C122" s="198"/>
      <c r="D122" s="189"/>
      <c r="E122" s="189"/>
      <c r="F122" s="189"/>
      <c r="G122" s="192"/>
      <c r="H122" s="195"/>
      <c r="I122" s="103"/>
      <c r="J122" s="53"/>
      <c r="K122" s="65"/>
      <c r="L122" s="65"/>
      <c r="M122" s="42">
        <f t="shared" si="29"/>
        <v>0</v>
      </c>
    </row>
    <row r="123" spans="2:13" ht="13.5" thickBot="1">
      <c r="B123" s="59" t="s">
        <v>43</v>
      </c>
      <c r="C123" s="198"/>
      <c r="D123" s="189"/>
      <c r="E123" s="189"/>
      <c r="F123" s="189"/>
      <c r="G123" s="192"/>
      <c r="H123" s="195"/>
      <c r="I123" s="103"/>
      <c r="J123" s="53"/>
      <c r="K123" s="43"/>
      <c r="L123" s="65"/>
      <c r="M123" s="42">
        <f t="shared" si="29"/>
        <v>0</v>
      </c>
    </row>
    <row r="124" spans="2:13" ht="13.5" thickBot="1">
      <c r="B124" s="89" t="s">
        <v>44</v>
      </c>
      <c r="C124" s="199"/>
      <c r="D124" s="190"/>
      <c r="E124" s="190"/>
      <c r="F124" s="190"/>
      <c r="G124" s="193"/>
      <c r="H124" s="196"/>
      <c r="I124" s="104"/>
      <c r="J124" s="53"/>
      <c r="K124" s="46"/>
      <c r="L124" s="54"/>
      <c r="M124" s="47">
        <f t="shared" si="29"/>
        <v>0</v>
      </c>
    </row>
    <row r="125" spans="2:13" ht="13.5" thickBot="1">
      <c r="B125" s="58" t="s">
        <v>40</v>
      </c>
      <c r="C125" s="197">
        <f>+C120+1</f>
        <v>23</v>
      </c>
      <c r="D125" s="188">
        <f>VLOOKUP(C125,'Completar SOFSE'!$A$19:$E$501,2,0)</f>
        <v>120</v>
      </c>
      <c r="E125" s="188" t="str">
        <f>VLOOKUP(C125,'Completar SOFSE'!$A$19:$E$501,3,0)</f>
        <v>C/U</v>
      </c>
      <c r="F125" s="188">
        <f>VLOOKUP(C125,'Completar SOFSE'!$A$19:$E$501,4,0)</f>
        <v>3000000403</v>
      </c>
      <c r="G125" s="191" t="str">
        <f>VLOOKUP(C125,'Completar SOFSE'!$A$19:$E$501,5,0)</f>
        <v>PASADOR ELASTICO DE ACERO INOXIDABLE RANURADO 16 X 50 MM GRADO A4 DIN 1481</v>
      </c>
      <c r="H125" s="194">
        <f>VLOOKUP(C125,'Completar SOFSE'!$A$19:$F$501,6,0)</f>
        <v>0</v>
      </c>
      <c r="I125" s="103"/>
      <c r="J125" s="53"/>
      <c r="K125" s="65"/>
      <c r="L125" s="65"/>
      <c r="M125" s="42">
        <f>J125*$D$60+K125*$D$60+L125*$D$60</f>
        <v>0</v>
      </c>
    </row>
    <row r="126" spans="2:13" ht="13.5" thickBot="1">
      <c r="B126" s="59" t="s">
        <v>41</v>
      </c>
      <c r="C126" s="198"/>
      <c r="D126" s="189"/>
      <c r="E126" s="189"/>
      <c r="F126" s="189"/>
      <c r="G126" s="192"/>
      <c r="H126" s="195"/>
      <c r="I126" s="103"/>
      <c r="J126" s="53"/>
      <c r="K126" s="65"/>
      <c r="L126" s="65"/>
      <c r="M126" s="42">
        <f t="shared" ref="M126:M144" si="32">J126*$D$60+K126*$D$60+L126*$D$60</f>
        <v>0</v>
      </c>
    </row>
    <row r="127" spans="2:13" ht="13.5" thickBot="1">
      <c r="B127" s="59" t="s">
        <v>42</v>
      </c>
      <c r="C127" s="198"/>
      <c r="D127" s="189"/>
      <c r="E127" s="189"/>
      <c r="F127" s="189"/>
      <c r="G127" s="192"/>
      <c r="H127" s="195"/>
      <c r="I127" s="103"/>
      <c r="J127" s="53"/>
      <c r="K127" s="65"/>
      <c r="L127" s="65"/>
      <c r="M127" s="42">
        <f t="shared" si="32"/>
        <v>0</v>
      </c>
    </row>
    <row r="128" spans="2:13" ht="13.5" thickBot="1">
      <c r="B128" s="59" t="s">
        <v>43</v>
      </c>
      <c r="C128" s="198"/>
      <c r="D128" s="189"/>
      <c r="E128" s="189"/>
      <c r="F128" s="189"/>
      <c r="G128" s="192"/>
      <c r="H128" s="195"/>
      <c r="I128" s="103"/>
      <c r="J128" s="53"/>
      <c r="K128" s="43"/>
      <c r="L128" s="65"/>
      <c r="M128" s="42">
        <f t="shared" si="32"/>
        <v>0</v>
      </c>
    </row>
    <row r="129" spans="2:13" ht="13.5" thickBot="1">
      <c r="B129" s="89" t="s">
        <v>44</v>
      </c>
      <c r="C129" s="199"/>
      <c r="D129" s="190"/>
      <c r="E129" s="190"/>
      <c r="F129" s="190"/>
      <c r="G129" s="193"/>
      <c r="H129" s="196"/>
      <c r="I129" s="104"/>
      <c r="J129" s="53"/>
      <c r="K129" s="46"/>
      <c r="L129" s="54"/>
      <c r="M129" s="47">
        <f t="shared" si="32"/>
        <v>0</v>
      </c>
    </row>
    <row r="130" spans="2:13" ht="13.5" thickBot="1">
      <c r="B130" s="58" t="s">
        <v>40</v>
      </c>
      <c r="C130" s="197">
        <f t="shared" ref="C130" si="33">+C125+1</f>
        <v>24</v>
      </c>
      <c r="D130" s="188">
        <f>VLOOKUP(C130,'Completar SOFSE'!$A$19:$E$501,2,0)</f>
        <v>3150</v>
      </c>
      <c r="E130" s="188" t="str">
        <f>VLOOKUP(C130,'Completar SOFSE'!$A$19:$E$501,3,0)</f>
        <v>C/U</v>
      </c>
      <c r="F130" s="188">
        <f>VLOOKUP(C130,'Completar SOFSE'!$A$19:$E$501,4,0)</f>
        <v>3000000451</v>
      </c>
      <c r="G130" s="191" t="str">
        <f>VLOOKUP(C130,'Completar SOFSE'!$A$19:$E$501,5,0)</f>
        <v>TUERCA DE CABEZA HEXAGONAL DE ACERO CINCADO DE ROSCA W 7/8" X 9 SEGUN DIN 935 SAE J 429 GRADO 8.8</v>
      </c>
      <c r="H130" s="194">
        <f>VLOOKUP(C130,'Completar SOFSE'!$A$19:$F$501,6,0)</f>
        <v>0</v>
      </c>
      <c r="I130" s="103"/>
      <c r="J130" s="53"/>
      <c r="K130" s="65"/>
      <c r="L130" s="65"/>
      <c r="M130" s="42">
        <f t="shared" si="32"/>
        <v>0</v>
      </c>
    </row>
    <row r="131" spans="2:13" ht="13.5" thickBot="1">
      <c r="B131" s="59" t="s">
        <v>41</v>
      </c>
      <c r="C131" s="198"/>
      <c r="D131" s="189"/>
      <c r="E131" s="189"/>
      <c r="F131" s="189"/>
      <c r="G131" s="192"/>
      <c r="H131" s="195"/>
      <c r="I131" s="103"/>
      <c r="J131" s="53"/>
      <c r="K131" s="65"/>
      <c r="L131" s="65"/>
      <c r="M131" s="42">
        <f t="shared" si="32"/>
        <v>0</v>
      </c>
    </row>
    <row r="132" spans="2:13" ht="13.5" thickBot="1">
      <c r="B132" s="59" t="s">
        <v>42</v>
      </c>
      <c r="C132" s="198"/>
      <c r="D132" s="189"/>
      <c r="E132" s="189"/>
      <c r="F132" s="189"/>
      <c r="G132" s="192"/>
      <c r="H132" s="195"/>
      <c r="I132" s="103"/>
      <c r="J132" s="53"/>
      <c r="K132" s="65"/>
      <c r="L132" s="65"/>
      <c r="M132" s="42">
        <f t="shared" si="32"/>
        <v>0</v>
      </c>
    </row>
    <row r="133" spans="2:13" ht="13.5" thickBot="1">
      <c r="B133" s="59" t="s">
        <v>43</v>
      </c>
      <c r="C133" s="198"/>
      <c r="D133" s="189"/>
      <c r="E133" s="189"/>
      <c r="F133" s="189"/>
      <c r="G133" s="192"/>
      <c r="H133" s="195"/>
      <c r="I133" s="103"/>
      <c r="J133" s="53"/>
      <c r="K133" s="43"/>
      <c r="L133" s="65"/>
      <c r="M133" s="42">
        <f t="shared" si="32"/>
        <v>0</v>
      </c>
    </row>
    <row r="134" spans="2:13" ht="13.5" thickBot="1">
      <c r="B134" s="89" t="s">
        <v>44</v>
      </c>
      <c r="C134" s="199"/>
      <c r="D134" s="190"/>
      <c r="E134" s="190"/>
      <c r="F134" s="190"/>
      <c r="G134" s="193"/>
      <c r="H134" s="196"/>
      <c r="I134" s="104"/>
      <c r="J134" s="53"/>
      <c r="K134" s="46"/>
      <c r="L134" s="54"/>
      <c r="M134" s="47">
        <f t="shared" si="32"/>
        <v>0</v>
      </c>
    </row>
    <row r="135" spans="2:13" ht="13.5" thickBot="1">
      <c r="B135" s="58" t="s">
        <v>40</v>
      </c>
      <c r="C135" s="197">
        <f t="shared" ref="C135" si="34">+C130+1</f>
        <v>25</v>
      </c>
      <c r="D135" s="188">
        <f>VLOOKUP(C135,'Completar SOFSE'!$A$19:$E$501,2,0)</f>
        <v>2180</v>
      </c>
      <c r="E135" s="188" t="str">
        <f>VLOOKUP(C135,'Completar SOFSE'!$A$19:$E$501,3,0)</f>
        <v>C/U</v>
      </c>
      <c r="F135" s="188">
        <f>VLOOKUP(C135,'Completar SOFSE'!$A$19:$E$501,4,0)</f>
        <v>3000000458</v>
      </c>
      <c r="G135" s="191" t="str">
        <f>VLOOKUP(C135,'Completar SOFSE'!$A$19:$E$501,5,0)</f>
        <v>TUERCA HEXAGONAL ROSCA W CINCADA 5/16" 18 HILOS AUTOFRENANTE DIN 985</v>
      </c>
      <c r="H135" s="194">
        <f>VLOOKUP(C135,'Completar SOFSE'!$A$19:$F$501,6,0)</f>
        <v>0</v>
      </c>
      <c r="I135" s="103"/>
      <c r="J135" s="53"/>
      <c r="K135" s="65"/>
      <c r="L135" s="65"/>
      <c r="M135" s="42">
        <f t="shared" si="32"/>
        <v>0</v>
      </c>
    </row>
    <row r="136" spans="2:13" ht="13.5" thickBot="1">
      <c r="B136" s="59" t="s">
        <v>41</v>
      </c>
      <c r="C136" s="198"/>
      <c r="D136" s="189"/>
      <c r="E136" s="189"/>
      <c r="F136" s="189"/>
      <c r="G136" s="192"/>
      <c r="H136" s="195"/>
      <c r="I136" s="103"/>
      <c r="J136" s="53"/>
      <c r="K136" s="65"/>
      <c r="L136" s="65"/>
      <c r="M136" s="42">
        <f t="shared" si="32"/>
        <v>0</v>
      </c>
    </row>
    <row r="137" spans="2:13" ht="13.5" thickBot="1">
      <c r="B137" s="59" t="s">
        <v>42</v>
      </c>
      <c r="C137" s="198"/>
      <c r="D137" s="189"/>
      <c r="E137" s="189"/>
      <c r="F137" s="189"/>
      <c r="G137" s="192"/>
      <c r="H137" s="195"/>
      <c r="I137" s="103"/>
      <c r="J137" s="53"/>
      <c r="K137" s="65"/>
      <c r="L137" s="65"/>
      <c r="M137" s="42">
        <f t="shared" si="32"/>
        <v>0</v>
      </c>
    </row>
    <row r="138" spans="2:13" ht="13.5" thickBot="1">
      <c r="B138" s="59" t="s">
        <v>43</v>
      </c>
      <c r="C138" s="198"/>
      <c r="D138" s="189"/>
      <c r="E138" s="189"/>
      <c r="F138" s="189"/>
      <c r="G138" s="192"/>
      <c r="H138" s="195"/>
      <c r="I138" s="103"/>
      <c r="J138" s="53"/>
      <c r="K138" s="43"/>
      <c r="L138" s="65"/>
      <c r="M138" s="42">
        <f t="shared" si="32"/>
        <v>0</v>
      </c>
    </row>
    <row r="139" spans="2:13" ht="13.5" thickBot="1">
      <c r="B139" s="89" t="s">
        <v>44</v>
      </c>
      <c r="C139" s="199"/>
      <c r="D139" s="190"/>
      <c r="E139" s="190"/>
      <c r="F139" s="190"/>
      <c r="G139" s="193"/>
      <c r="H139" s="196"/>
      <c r="I139" s="104"/>
      <c r="J139" s="53"/>
      <c r="K139" s="46"/>
      <c r="L139" s="54"/>
      <c r="M139" s="47">
        <f t="shared" si="32"/>
        <v>0</v>
      </c>
    </row>
    <row r="140" spans="2:13" ht="13.5" thickBot="1">
      <c r="B140" s="58" t="s">
        <v>40</v>
      </c>
      <c r="C140" s="197">
        <f t="shared" ref="C140" si="35">+C135+1</f>
        <v>26</v>
      </c>
      <c r="D140" s="188">
        <f>VLOOKUP(C140,'Completar SOFSE'!$A$19:$E$501,2,0)</f>
        <v>6120</v>
      </c>
      <c r="E140" s="188" t="str">
        <f>VLOOKUP(C140,'Completar SOFSE'!$A$19:$E$501,3,0)</f>
        <v>C/U</v>
      </c>
      <c r="F140" s="188">
        <f>VLOOKUP(C140,'Completar SOFSE'!$A$19:$E$501,4,0)</f>
        <v>3000000459</v>
      </c>
      <c r="G140" s="191" t="str">
        <f>VLOOKUP(C140,'Completar SOFSE'!$A$19:$E$501,5,0)</f>
        <v>TUERCA HEXAGONAL ROSCA W CINCADA 1 1/8" 7 HILOS DIN 934</v>
      </c>
      <c r="H140" s="194">
        <f>VLOOKUP(C140,'Completar SOFSE'!$A$19:$F$501,6,0)</f>
        <v>0</v>
      </c>
      <c r="I140" s="103"/>
      <c r="J140" s="53"/>
      <c r="K140" s="65"/>
      <c r="L140" s="65"/>
      <c r="M140" s="42">
        <f t="shared" si="32"/>
        <v>0</v>
      </c>
    </row>
    <row r="141" spans="2:13" ht="13.5" thickBot="1">
      <c r="B141" s="59" t="s">
        <v>41</v>
      </c>
      <c r="C141" s="198"/>
      <c r="D141" s="189"/>
      <c r="E141" s="189"/>
      <c r="F141" s="189"/>
      <c r="G141" s="192"/>
      <c r="H141" s="195"/>
      <c r="I141" s="103"/>
      <c r="J141" s="53"/>
      <c r="K141" s="65"/>
      <c r="L141" s="65"/>
      <c r="M141" s="42">
        <f t="shared" si="32"/>
        <v>0</v>
      </c>
    </row>
    <row r="142" spans="2:13" ht="13.5" thickBot="1">
      <c r="B142" s="59" t="s">
        <v>42</v>
      </c>
      <c r="C142" s="198"/>
      <c r="D142" s="189"/>
      <c r="E142" s="189"/>
      <c r="F142" s="189"/>
      <c r="G142" s="192"/>
      <c r="H142" s="195"/>
      <c r="I142" s="103"/>
      <c r="J142" s="53"/>
      <c r="K142" s="65"/>
      <c r="L142" s="65"/>
      <c r="M142" s="42">
        <f t="shared" si="32"/>
        <v>0</v>
      </c>
    </row>
    <row r="143" spans="2:13" ht="13.5" thickBot="1">
      <c r="B143" s="59" t="s">
        <v>43</v>
      </c>
      <c r="C143" s="198"/>
      <c r="D143" s="189"/>
      <c r="E143" s="189"/>
      <c r="F143" s="189"/>
      <c r="G143" s="192"/>
      <c r="H143" s="195"/>
      <c r="I143" s="103"/>
      <c r="J143" s="53"/>
      <c r="K143" s="43"/>
      <c r="L143" s="65"/>
      <c r="M143" s="42">
        <f t="shared" si="32"/>
        <v>0</v>
      </c>
    </row>
    <row r="144" spans="2:13" ht="13.5" thickBot="1">
      <c r="B144" s="89" t="s">
        <v>44</v>
      </c>
      <c r="C144" s="199"/>
      <c r="D144" s="190"/>
      <c r="E144" s="190"/>
      <c r="F144" s="190"/>
      <c r="G144" s="193"/>
      <c r="H144" s="196"/>
      <c r="I144" s="104"/>
      <c r="J144" s="53"/>
      <c r="K144" s="46"/>
      <c r="L144" s="54"/>
      <c r="M144" s="47">
        <f t="shared" si="32"/>
        <v>0</v>
      </c>
    </row>
    <row r="145" spans="2:13" ht="13.5" thickBot="1">
      <c r="B145" s="58" t="s">
        <v>40</v>
      </c>
      <c r="C145" s="197">
        <f>+C140+1</f>
        <v>27</v>
      </c>
      <c r="D145" s="188">
        <f>VLOOKUP(C145,'Completar SOFSE'!$A$19:$E$501,2,0)</f>
        <v>820</v>
      </c>
      <c r="E145" s="188" t="str">
        <f>VLOOKUP(C145,'Completar SOFSE'!$A$19:$E$501,3,0)</f>
        <v>C/U</v>
      </c>
      <c r="F145" s="188">
        <f>VLOOKUP(C145,'Completar SOFSE'!$A$19:$E$501,4,0)</f>
        <v>3000000467</v>
      </c>
      <c r="G145" s="191" t="str">
        <f>VLOOKUP(C145,'Completar SOFSE'!$A$19:$E$501,5,0)</f>
        <v>TUERCA HEXAGONAL ROSCA W CINCADA 1/2" (12,70 MM) 12 HILOS DIN 934</v>
      </c>
      <c r="H145" s="194">
        <f>VLOOKUP(C145,'Completar SOFSE'!$A$19:$F$501,6,0)</f>
        <v>0</v>
      </c>
      <c r="I145" s="103"/>
      <c r="J145" s="53"/>
      <c r="K145" s="65"/>
      <c r="L145" s="65"/>
      <c r="M145" s="42">
        <f>J145*$D$60+K145*$D$60+L145*$D$60</f>
        <v>0</v>
      </c>
    </row>
    <row r="146" spans="2:13" ht="13.5" thickBot="1">
      <c r="B146" s="59" t="s">
        <v>41</v>
      </c>
      <c r="C146" s="198"/>
      <c r="D146" s="189"/>
      <c r="E146" s="189"/>
      <c r="F146" s="189"/>
      <c r="G146" s="192"/>
      <c r="H146" s="195"/>
      <c r="I146" s="103"/>
      <c r="J146" s="53"/>
      <c r="K146" s="65"/>
      <c r="L146" s="65"/>
      <c r="M146" s="42">
        <f t="shared" ref="M146:M164" si="36">J146*$D$60+K146*$D$60+L146*$D$60</f>
        <v>0</v>
      </c>
    </row>
    <row r="147" spans="2:13" ht="13.5" thickBot="1">
      <c r="B147" s="59" t="s">
        <v>42</v>
      </c>
      <c r="C147" s="198"/>
      <c r="D147" s="189"/>
      <c r="E147" s="189"/>
      <c r="F147" s="189"/>
      <c r="G147" s="192"/>
      <c r="H147" s="195"/>
      <c r="I147" s="103"/>
      <c r="J147" s="53"/>
      <c r="K147" s="65"/>
      <c r="L147" s="65"/>
      <c r="M147" s="42">
        <f t="shared" si="36"/>
        <v>0</v>
      </c>
    </row>
    <row r="148" spans="2:13" ht="13.5" thickBot="1">
      <c r="B148" s="59" t="s">
        <v>43</v>
      </c>
      <c r="C148" s="198"/>
      <c r="D148" s="189"/>
      <c r="E148" s="189"/>
      <c r="F148" s="189"/>
      <c r="G148" s="192"/>
      <c r="H148" s="195"/>
      <c r="I148" s="103"/>
      <c r="J148" s="53"/>
      <c r="K148" s="43"/>
      <c r="L148" s="65"/>
      <c r="M148" s="42">
        <f t="shared" si="36"/>
        <v>0</v>
      </c>
    </row>
    <row r="149" spans="2:13" ht="13.5" thickBot="1">
      <c r="B149" s="89" t="s">
        <v>44</v>
      </c>
      <c r="C149" s="199"/>
      <c r="D149" s="190"/>
      <c r="E149" s="190"/>
      <c r="F149" s="190"/>
      <c r="G149" s="193"/>
      <c r="H149" s="196"/>
      <c r="I149" s="104"/>
      <c r="J149" s="53"/>
      <c r="K149" s="46"/>
      <c r="L149" s="54"/>
      <c r="M149" s="47">
        <f t="shared" si="36"/>
        <v>0</v>
      </c>
    </row>
    <row r="150" spans="2:13" ht="13.5" thickBot="1">
      <c r="B150" s="58" t="s">
        <v>40</v>
      </c>
      <c r="C150" s="197">
        <f t="shared" ref="C150" si="37">+C145+1</f>
        <v>28</v>
      </c>
      <c r="D150" s="188">
        <f>VLOOKUP(C150,'Completar SOFSE'!$A$19:$E$501,2,0)</f>
        <v>750</v>
      </c>
      <c r="E150" s="188" t="str">
        <f>VLOOKUP(C150,'Completar SOFSE'!$A$19:$E$501,3,0)</f>
        <v>C/U</v>
      </c>
      <c r="F150" s="188">
        <f>VLOOKUP(C150,'Completar SOFSE'!$A$19:$E$501,4,0)</f>
        <v>3000000471</v>
      </c>
      <c r="G150" s="191" t="str">
        <f>VLOOKUP(C150,'Completar SOFSE'!$A$19:$E$501,5,0)</f>
        <v>TUERCA, TIPO DE TUERCA HEXAGONAL AUTOFRENANTE, TIPO DE ROSCA WHITWORTH, DIAMETRO 1/2" (12,7MM), PASO 12 HILOS, NORMA CONSTRUCTIVA DIN 985, TRATAMIENTO SUPERFICIAL CINCADO</v>
      </c>
      <c r="H150" s="194">
        <f>VLOOKUP(C150,'Completar SOFSE'!$A$19:$F$501,6,0)</f>
        <v>0</v>
      </c>
      <c r="I150" s="103"/>
      <c r="J150" s="53"/>
      <c r="K150" s="65"/>
      <c r="L150" s="65"/>
      <c r="M150" s="42">
        <f t="shared" si="36"/>
        <v>0</v>
      </c>
    </row>
    <row r="151" spans="2:13" ht="13.5" thickBot="1">
      <c r="B151" s="59" t="s">
        <v>41</v>
      </c>
      <c r="C151" s="198"/>
      <c r="D151" s="189"/>
      <c r="E151" s="189"/>
      <c r="F151" s="189"/>
      <c r="G151" s="192"/>
      <c r="H151" s="195"/>
      <c r="I151" s="103"/>
      <c r="J151" s="53"/>
      <c r="K151" s="65"/>
      <c r="L151" s="65"/>
      <c r="M151" s="42">
        <f t="shared" si="36"/>
        <v>0</v>
      </c>
    </row>
    <row r="152" spans="2:13" ht="13.5" thickBot="1">
      <c r="B152" s="59" t="s">
        <v>42</v>
      </c>
      <c r="C152" s="198"/>
      <c r="D152" s="189"/>
      <c r="E152" s="189"/>
      <c r="F152" s="189"/>
      <c r="G152" s="192"/>
      <c r="H152" s="195"/>
      <c r="I152" s="103"/>
      <c r="J152" s="53"/>
      <c r="K152" s="65"/>
      <c r="L152" s="65"/>
      <c r="M152" s="42">
        <f t="shared" si="36"/>
        <v>0</v>
      </c>
    </row>
    <row r="153" spans="2:13" ht="13.5" thickBot="1">
      <c r="B153" s="59" t="s">
        <v>43</v>
      </c>
      <c r="C153" s="198"/>
      <c r="D153" s="189"/>
      <c r="E153" s="189"/>
      <c r="F153" s="189"/>
      <c r="G153" s="192"/>
      <c r="H153" s="195"/>
      <c r="I153" s="103"/>
      <c r="J153" s="53"/>
      <c r="K153" s="43"/>
      <c r="L153" s="65"/>
      <c r="M153" s="42">
        <f t="shared" si="36"/>
        <v>0</v>
      </c>
    </row>
    <row r="154" spans="2:13" ht="13.5" thickBot="1">
      <c r="B154" s="89" t="s">
        <v>44</v>
      </c>
      <c r="C154" s="199"/>
      <c r="D154" s="190"/>
      <c r="E154" s="190"/>
      <c r="F154" s="190"/>
      <c r="G154" s="193"/>
      <c r="H154" s="196"/>
      <c r="I154" s="104"/>
      <c r="J154" s="53"/>
      <c r="K154" s="46"/>
      <c r="L154" s="54"/>
      <c r="M154" s="47">
        <f t="shared" si="36"/>
        <v>0</v>
      </c>
    </row>
    <row r="155" spans="2:13" ht="13.5" thickBot="1">
      <c r="B155" s="58" t="s">
        <v>40</v>
      </c>
      <c r="C155" s="197">
        <f t="shared" ref="C155" si="38">+C150+1</f>
        <v>29</v>
      </c>
      <c r="D155" s="188">
        <f>VLOOKUP(C155,'Completar SOFSE'!$A$19:$E$501,2,0)</f>
        <v>450</v>
      </c>
      <c r="E155" s="188" t="str">
        <f>VLOOKUP(C155,'Completar SOFSE'!$A$19:$E$501,3,0)</f>
        <v>C/U</v>
      </c>
      <c r="F155" s="188">
        <f>VLOOKUP(C155,'Completar SOFSE'!$A$19:$E$501,4,0)</f>
        <v>3000000490</v>
      </c>
      <c r="G155" s="191" t="str">
        <f>VLOOKUP(C155,'Completar SOFSE'!$A$19:$E$501,5,0)</f>
        <v>TORNILLO PARA AJUSTE, TIPO DE CABEZA ALLEN, TIPO DE ROSCA METRICA, DIAMETRO NOMINAL 12MM, PASO 1,75MM, LONGITUD 45MM, MATERIAL ACERO, NORMA DEL MATERIAL GRADO 10.9, TRATAMIENTO SUPERFICIAL INOXIDABLE, DIN 912 MARCAS/FABRICANTES: GB T70.1-2000</v>
      </c>
      <c r="H155" s="194">
        <f>VLOOKUP(C155,'Completar SOFSE'!$A$19:$F$501,6,0)</f>
        <v>0</v>
      </c>
      <c r="I155" s="103"/>
      <c r="J155" s="53"/>
      <c r="K155" s="65"/>
      <c r="L155" s="65"/>
      <c r="M155" s="42">
        <f t="shared" si="36"/>
        <v>0</v>
      </c>
    </row>
    <row r="156" spans="2:13" ht="13.5" thickBot="1">
      <c r="B156" s="59" t="s">
        <v>41</v>
      </c>
      <c r="C156" s="198"/>
      <c r="D156" s="189"/>
      <c r="E156" s="189"/>
      <c r="F156" s="189"/>
      <c r="G156" s="192"/>
      <c r="H156" s="195"/>
      <c r="I156" s="103"/>
      <c r="J156" s="53"/>
      <c r="K156" s="65"/>
      <c r="L156" s="65"/>
      <c r="M156" s="42">
        <f t="shared" si="36"/>
        <v>0</v>
      </c>
    </row>
    <row r="157" spans="2:13" ht="13.5" thickBot="1">
      <c r="B157" s="59" t="s">
        <v>42</v>
      </c>
      <c r="C157" s="198"/>
      <c r="D157" s="189"/>
      <c r="E157" s="189"/>
      <c r="F157" s="189"/>
      <c r="G157" s="192"/>
      <c r="H157" s="195"/>
      <c r="I157" s="103"/>
      <c r="J157" s="53"/>
      <c r="K157" s="65"/>
      <c r="L157" s="65"/>
      <c r="M157" s="42">
        <f t="shared" si="36"/>
        <v>0</v>
      </c>
    </row>
    <row r="158" spans="2:13" ht="13.5" thickBot="1">
      <c r="B158" s="59" t="s">
        <v>43</v>
      </c>
      <c r="C158" s="198"/>
      <c r="D158" s="189"/>
      <c r="E158" s="189"/>
      <c r="F158" s="189"/>
      <c r="G158" s="192"/>
      <c r="H158" s="195"/>
      <c r="I158" s="103"/>
      <c r="J158" s="53"/>
      <c r="K158" s="43"/>
      <c r="L158" s="65"/>
      <c r="M158" s="42">
        <f t="shared" si="36"/>
        <v>0</v>
      </c>
    </row>
    <row r="159" spans="2:13" ht="13.5" thickBot="1">
      <c r="B159" s="89" t="s">
        <v>44</v>
      </c>
      <c r="C159" s="199"/>
      <c r="D159" s="190"/>
      <c r="E159" s="190"/>
      <c r="F159" s="190"/>
      <c r="G159" s="193"/>
      <c r="H159" s="196"/>
      <c r="I159" s="104"/>
      <c r="J159" s="53"/>
      <c r="K159" s="46"/>
      <c r="L159" s="54"/>
      <c r="M159" s="47">
        <f t="shared" si="36"/>
        <v>0</v>
      </c>
    </row>
    <row r="160" spans="2:13" ht="13.5" thickBot="1">
      <c r="B160" s="58" t="s">
        <v>40</v>
      </c>
      <c r="C160" s="197">
        <f t="shared" ref="C160" si="39">+C155+1</f>
        <v>30</v>
      </c>
      <c r="D160" s="188">
        <f>VLOOKUP(C160,'Completar SOFSE'!$A$19:$E$501,2,0)</f>
        <v>510</v>
      </c>
      <c r="E160" s="188" t="str">
        <f>VLOOKUP(C160,'Completar SOFSE'!$A$19:$E$501,3,0)</f>
        <v>C/U</v>
      </c>
      <c r="F160" s="188">
        <f>VLOOKUP(C160,'Completar SOFSE'!$A$19:$E$501,4,0)</f>
        <v>3000000494</v>
      </c>
      <c r="G160" s="191" t="str">
        <f>VLOOKUP(C160,'Completar SOFSE'!$A$19:$E$501,5,0)</f>
        <v>TUERCA, TIPO DE TUERCA HEXAGONAL AUTOFRENANTE, TIPO DE ROSCA NF, DIAMETRO 7/16", PASO 20 HILOS, MATERIAL ACERO, NORMA DEL MATERIAL GRADO 8, NORMA CONSTRUCTIVA DIN 982, TRATAMIENTO SUPERFICIAL CINCADO</v>
      </c>
      <c r="H160" s="194">
        <f>VLOOKUP(C160,'Completar SOFSE'!$A$19:$F$501,6,0)</f>
        <v>0</v>
      </c>
      <c r="I160" s="103"/>
      <c r="J160" s="53"/>
      <c r="K160" s="65"/>
      <c r="L160" s="65"/>
      <c r="M160" s="42">
        <f t="shared" si="36"/>
        <v>0</v>
      </c>
    </row>
    <row r="161" spans="2:13" ht="13.5" thickBot="1">
      <c r="B161" s="59" t="s">
        <v>41</v>
      </c>
      <c r="C161" s="198"/>
      <c r="D161" s="189"/>
      <c r="E161" s="189"/>
      <c r="F161" s="189"/>
      <c r="G161" s="192"/>
      <c r="H161" s="195"/>
      <c r="I161" s="103"/>
      <c r="J161" s="53"/>
      <c r="K161" s="65"/>
      <c r="L161" s="65"/>
      <c r="M161" s="42">
        <f t="shared" si="36"/>
        <v>0</v>
      </c>
    </row>
    <row r="162" spans="2:13" ht="13.5" thickBot="1">
      <c r="B162" s="59" t="s">
        <v>42</v>
      </c>
      <c r="C162" s="198"/>
      <c r="D162" s="189"/>
      <c r="E162" s="189"/>
      <c r="F162" s="189"/>
      <c r="G162" s="192"/>
      <c r="H162" s="195"/>
      <c r="I162" s="103"/>
      <c r="J162" s="53"/>
      <c r="K162" s="65"/>
      <c r="L162" s="65"/>
      <c r="M162" s="42">
        <f t="shared" si="36"/>
        <v>0</v>
      </c>
    </row>
    <row r="163" spans="2:13" ht="13.5" thickBot="1">
      <c r="B163" s="59" t="s">
        <v>43</v>
      </c>
      <c r="C163" s="198"/>
      <c r="D163" s="189"/>
      <c r="E163" s="189"/>
      <c r="F163" s="189"/>
      <c r="G163" s="192"/>
      <c r="H163" s="195"/>
      <c r="I163" s="103"/>
      <c r="J163" s="53"/>
      <c r="K163" s="43"/>
      <c r="L163" s="65"/>
      <c r="M163" s="42">
        <f t="shared" si="36"/>
        <v>0</v>
      </c>
    </row>
    <row r="164" spans="2:13" ht="13.5" thickBot="1">
      <c r="B164" s="89" t="s">
        <v>44</v>
      </c>
      <c r="C164" s="199"/>
      <c r="D164" s="190"/>
      <c r="E164" s="190"/>
      <c r="F164" s="190"/>
      <c r="G164" s="193"/>
      <c r="H164" s="196"/>
      <c r="I164" s="104"/>
      <c r="J164" s="53"/>
      <c r="K164" s="46"/>
      <c r="L164" s="54"/>
      <c r="M164" s="47">
        <f t="shared" si="36"/>
        <v>0</v>
      </c>
    </row>
    <row r="165" spans="2:13" ht="13.5" thickBot="1">
      <c r="B165" s="58" t="s">
        <v>40</v>
      </c>
      <c r="C165" s="197">
        <f>+C160+1</f>
        <v>31</v>
      </c>
      <c r="D165" s="188">
        <f>VLOOKUP(C165,'Completar SOFSE'!$A$19:$E$501,2,0)</f>
        <v>450</v>
      </c>
      <c r="E165" s="188" t="str">
        <f>VLOOKUP(C165,'Completar SOFSE'!$A$19:$E$501,3,0)</f>
        <v>C/U</v>
      </c>
      <c r="F165" s="188">
        <f>VLOOKUP(C165,'Completar SOFSE'!$A$19:$E$501,4,0)</f>
        <v>3000000497</v>
      </c>
      <c r="G165" s="191" t="str">
        <f>VLOOKUP(C165,'Completar SOFSE'!$A$19:$E$501,5,0)</f>
        <v>TUERCA, TIPO DE TUERCA HEXAGONAL, TIPO DE ROSCA METRICA MA, DIAMETRO 30MM, PASO 1,5MM, MATERIAL ACERO, NORMA DEL MATERIAL GRADO 10, NORMA CONSTRUCTIVA ISO 898-1, DIN 980</v>
      </c>
      <c r="H165" s="194">
        <f>VLOOKUP(C165,'Completar SOFSE'!$A$19:$F$501,6,0)</f>
        <v>0</v>
      </c>
      <c r="I165" s="103"/>
      <c r="J165" s="53"/>
      <c r="K165" s="65"/>
      <c r="L165" s="65"/>
      <c r="M165" s="42">
        <f>J165*$D$60+K165*$D$60+L165*$D$60</f>
        <v>0</v>
      </c>
    </row>
    <row r="166" spans="2:13" ht="13.5" thickBot="1">
      <c r="B166" s="59" t="s">
        <v>41</v>
      </c>
      <c r="C166" s="198"/>
      <c r="D166" s="189"/>
      <c r="E166" s="189"/>
      <c r="F166" s="189"/>
      <c r="G166" s="192"/>
      <c r="H166" s="195"/>
      <c r="I166" s="103"/>
      <c r="J166" s="53"/>
      <c r="K166" s="65"/>
      <c r="L166" s="65"/>
      <c r="M166" s="42">
        <f t="shared" ref="M166:M184" si="40">J166*$D$60+K166*$D$60+L166*$D$60</f>
        <v>0</v>
      </c>
    </row>
    <row r="167" spans="2:13" ht="13.5" thickBot="1">
      <c r="B167" s="59" t="s">
        <v>42</v>
      </c>
      <c r="C167" s="198"/>
      <c r="D167" s="189"/>
      <c r="E167" s="189"/>
      <c r="F167" s="189"/>
      <c r="G167" s="192"/>
      <c r="H167" s="195"/>
      <c r="I167" s="103"/>
      <c r="J167" s="53"/>
      <c r="K167" s="65"/>
      <c r="L167" s="65"/>
      <c r="M167" s="42">
        <f t="shared" si="40"/>
        <v>0</v>
      </c>
    </row>
    <row r="168" spans="2:13" ht="13.5" thickBot="1">
      <c r="B168" s="59" t="s">
        <v>43</v>
      </c>
      <c r="C168" s="198"/>
      <c r="D168" s="189"/>
      <c r="E168" s="189"/>
      <c r="F168" s="189"/>
      <c r="G168" s="192"/>
      <c r="H168" s="195"/>
      <c r="I168" s="103"/>
      <c r="J168" s="53"/>
      <c r="K168" s="43"/>
      <c r="L168" s="65"/>
      <c r="M168" s="42">
        <f t="shared" si="40"/>
        <v>0</v>
      </c>
    </row>
    <row r="169" spans="2:13" ht="13.5" thickBot="1">
      <c r="B169" s="89" t="s">
        <v>44</v>
      </c>
      <c r="C169" s="199"/>
      <c r="D169" s="190"/>
      <c r="E169" s="190"/>
      <c r="F169" s="190"/>
      <c r="G169" s="193"/>
      <c r="H169" s="196"/>
      <c r="I169" s="104"/>
      <c r="J169" s="53"/>
      <c r="K169" s="46"/>
      <c r="L169" s="54"/>
      <c r="M169" s="47">
        <f t="shared" si="40"/>
        <v>0</v>
      </c>
    </row>
    <row r="170" spans="2:13" ht="13.5" thickBot="1">
      <c r="B170" s="58" t="s">
        <v>40</v>
      </c>
      <c r="C170" s="197">
        <f t="shared" ref="C170" si="41">+C165+1</f>
        <v>32</v>
      </c>
      <c r="D170" s="188">
        <f>VLOOKUP(C170,'Completar SOFSE'!$A$19:$E$501,2,0)</f>
        <v>1050</v>
      </c>
      <c r="E170" s="188" t="str">
        <f>VLOOKUP(C170,'Completar SOFSE'!$A$19:$E$501,3,0)</f>
        <v>C/U</v>
      </c>
      <c r="F170" s="188">
        <f>VLOOKUP(C170,'Completar SOFSE'!$A$19:$E$501,4,0)</f>
        <v>3000000498</v>
      </c>
      <c r="G170" s="191" t="str">
        <f>VLOOKUP(C170,'Completar SOFSE'!$A$19:$E$501,5,0)</f>
        <v>TUERCA HEXAGONAL ROSCA MA DE ACERO M12 PASO 1.5 MM DIN -934 GR5 CINCADO PASIVO //01/11/2016 - SE AGREGO DIN -934 GR5 CINCADO PASIVO//</v>
      </c>
      <c r="H170" s="194">
        <f>VLOOKUP(C170,'Completar SOFSE'!$A$19:$F$501,6,0)</f>
        <v>0</v>
      </c>
      <c r="I170" s="103"/>
      <c r="J170" s="53"/>
      <c r="K170" s="65"/>
      <c r="L170" s="65"/>
      <c r="M170" s="42">
        <f t="shared" si="40"/>
        <v>0</v>
      </c>
    </row>
    <row r="171" spans="2:13" ht="13.5" thickBot="1">
      <c r="B171" s="59" t="s">
        <v>41</v>
      </c>
      <c r="C171" s="198"/>
      <c r="D171" s="189"/>
      <c r="E171" s="189"/>
      <c r="F171" s="189"/>
      <c r="G171" s="192"/>
      <c r="H171" s="195"/>
      <c r="I171" s="103"/>
      <c r="J171" s="53"/>
      <c r="K171" s="65"/>
      <c r="L171" s="65"/>
      <c r="M171" s="42">
        <f t="shared" si="40"/>
        <v>0</v>
      </c>
    </row>
    <row r="172" spans="2:13" ht="13.5" thickBot="1">
      <c r="B172" s="59" t="s">
        <v>42</v>
      </c>
      <c r="C172" s="198"/>
      <c r="D172" s="189"/>
      <c r="E172" s="189"/>
      <c r="F172" s="189"/>
      <c r="G172" s="192"/>
      <c r="H172" s="195"/>
      <c r="I172" s="103"/>
      <c r="J172" s="53"/>
      <c r="K172" s="65"/>
      <c r="L172" s="65"/>
      <c r="M172" s="42">
        <f t="shared" si="40"/>
        <v>0</v>
      </c>
    </row>
    <row r="173" spans="2:13" ht="13.5" thickBot="1">
      <c r="B173" s="59" t="s">
        <v>43</v>
      </c>
      <c r="C173" s="198"/>
      <c r="D173" s="189"/>
      <c r="E173" s="189"/>
      <c r="F173" s="189"/>
      <c r="G173" s="192"/>
      <c r="H173" s="195"/>
      <c r="I173" s="103"/>
      <c r="J173" s="53"/>
      <c r="K173" s="43"/>
      <c r="L173" s="65"/>
      <c r="M173" s="42">
        <f t="shared" si="40"/>
        <v>0</v>
      </c>
    </row>
    <row r="174" spans="2:13" ht="13.5" thickBot="1">
      <c r="B174" s="89" t="s">
        <v>44</v>
      </c>
      <c r="C174" s="199"/>
      <c r="D174" s="190"/>
      <c r="E174" s="190"/>
      <c r="F174" s="190"/>
      <c r="G174" s="193"/>
      <c r="H174" s="196"/>
      <c r="I174" s="104"/>
      <c r="J174" s="53"/>
      <c r="K174" s="46"/>
      <c r="L174" s="54"/>
      <c r="M174" s="47">
        <f t="shared" si="40"/>
        <v>0</v>
      </c>
    </row>
    <row r="175" spans="2:13" ht="13.5" thickBot="1">
      <c r="B175" s="58" t="s">
        <v>40</v>
      </c>
      <c r="C175" s="197">
        <f t="shared" ref="C175" si="42">+C170+1</f>
        <v>33</v>
      </c>
      <c r="D175" s="188">
        <f>VLOOKUP(C175,'Completar SOFSE'!$A$19:$E$501,2,0)</f>
        <v>667</v>
      </c>
      <c r="E175" s="188" t="str">
        <f>VLOOKUP(C175,'Completar SOFSE'!$A$19:$E$501,3,0)</f>
        <v>C/U</v>
      </c>
      <c r="F175" s="188">
        <f>VLOOKUP(C175,'Completar SOFSE'!$A$19:$E$501,4,0)</f>
        <v>3000000500</v>
      </c>
      <c r="G175" s="191" t="str">
        <f>VLOOKUP(C175,'Completar SOFSE'!$A$19:$E$501,5,0)</f>
        <v>TUERCA, TIPO DE TUERCA HEXAGONAL, TIPO DE ROSCA METRICA MA, DIAMETRO 12MM, PASO 1,75MM, MATERIAL ACERO, NORMA DEL MATERIAL GRADO 8, NORMA CONSTRUCTIVA DIN 934, ISO 4032, TRATAMIENTO SUPERFICIAL DACROMET</v>
      </c>
      <c r="H175" s="194">
        <f>VLOOKUP(C175,'Completar SOFSE'!$A$19:$F$501,6,0)</f>
        <v>0</v>
      </c>
      <c r="I175" s="103"/>
      <c r="J175" s="53"/>
      <c r="K175" s="65"/>
      <c r="L175" s="65"/>
      <c r="M175" s="42">
        <f t="shared" si="40"/>
        <v>0</v>
      </c>
    </row>
    <row r="176" spans="2:13" ht="13.5" thickBot="1">
      <c r="B176" s="59" t="s">
        <v>41</v>
      </c>
      <c r="C176" s="198"/>
      <c r="D176" s="189"/>
      <c r="E176" s="189"/>
      <c r="F176" s="189"/>
      <c r="G176" s="192"/>
      <c r="H176" s="195"/>
      <c r="I176" s="103"/>
      <c r="J176" s="53"/>
      <c r="K176" s="65"/>
      <c r="L176" s="65"/>
      <c r="M176" s="42">
        <f t="shared" si="40"/>
        <v>0</v>
      </c>
    </row>
    <row r="177" spans="2:13" ht="13.5" thickBot="1">
      <c r="B177" s="59" t="s">
        <v>42</v>
      </c>
      <c r="C177" s="198"/>
      <c r="D177" s="189"/>
      <c r="E177" s="189"/>
      <c r="F177" s="189"/>
      <c r="G177" s="192"/>
      <c r="H177" s="195"/>
      <c r="I177" s="103"/>
      <c r="J177" s="53"/>
      <c r="K177" s="65"/>
      <c r="L177" s="65"/>
      <c r="M177" s="42">
        <f t="shared" si="40"/>
        <v>0</v>
      </c>
    </row>
    <row r="178" spans="2:13" ht="13.5" thickBot="1">
      <c r="B178" s="59" t="s">
        <v>43</v>
      </c>
      <c r="C178" s="198"/>
      <c r="D178" s="189"/>
      <c r="E178" s="189"/>
      <c r="F178" s="189"/>
      <c r="G178" s="192"/>
      <c r="H178" s="195"/>
      <c r="I178" s="103"/>
      <c r="J178" s="53"/>
      <c r="K178" s="43"/>
      <c r="L178" s="65"/>
      <c r="M178" s="42">
        <f t="shared" si="40"/>
        <v>0</v>
      </c>
    </row>
    <row r="179" spans="2:13" ht="13.5" thickBot="1">
      <c r="B179" s="89" t="s">
        <v>44</v>
      </c>
      <c r="C179" s="199"/>
      <c r="D179" s="190"/>
      <c r="E179" s="190"/>
      <c r="F179" s="190"/>
      <c r="G179" s="193"/>
      <c r="H179" s="196"/>
      <c r="I179" s="104"/>
      <c r="J179" s="53"/>
      <c r="K179" s="46"/>
      <c r="L179" s="54"/>
      <c r="M179" s="47">
        <f t="shared" si="40"/>
        <v>0</v>
      </c>
    </row>
    <row r="180" spans="2:13" ht="13.5" thickBot="1">
      <c r="B180" s="58" t="s">
        <v>40</v>
      </c>
      <c r="C180" s="197">
        <f t="shared" ref="C180" si="43">+C175+1</f>
        <v>34</v>
      </c>
      <c r="D180" s="188">
        <f>VLOOKUP(C180,'Completar SOFSE'!$A$19:$E$501,2,0)</f>
        <v>181</v>
      </c>
      <c r="E180" s="188" t="str">
        <f>VLOOKUP(C180,'Completar SOFSE'!$A$19:$E$501,3,0)</f>
        <v>C/U</v>
      </c>
      <c r="F180" s="188">
        <f>VLOOKUP(C180,'Completar SOFSE'!$A$19:$E$501,4,0)</f>
        <v>3000000525</v>
      </c>
      <c r="G180" s="191" t="str">
        <f>VLOOKUP(C180,'Completar SOFSE'!$A$19:$E$501,5,0)</f>
        <v>TUERCA HEXAGONAL ROSCA MA DE ACERO INOXIDABLE M6 PASO 1 MM DIN 985 AUTOFRENANTE</v>
      </c>
      <c r="H180" s="194">
        <f>VLOOKUP(C180,'Completar SOFSE'!$A$19:$F$501,6,0)</f>
        <v>0</v>
      </c>
      <c r="I180" s="103"/>
      <c r="J180" s="53"/>
      <c r="K180" s="65"/>
      <c r="L180" s="65"/>
      <c r="M180" s="42">
        <f t="shared" si="40"/>
        <v>0</v>
      </c>
    </row>
    <row r="181" spans="2:13" ht="13.5" thickBot="1">
      <c r="B181" s="59" t="s">
        <v>41</v>
      </c>
      <c r="C181" s="198"/>
      <c r="D181" s="189"/>
      <c r="E181" s="189"/>
      <c r="F181" s="189"/>
      <c r="G181" s="192"/>
      <c r="H181" s="195"/>
      <c r="I181" s="103"/>
      <c r="J181" s="53"/>
      <c r="K181" s="65"/>
      <c r="L181" s="65"/>
      <c r="M181" s="42">
        <f t="shared" si="40"/>
        <v>0</v>
      </c>
    </row>
    <row r="182" spans="2:13" ht="13.5" thickBot="1">
      <c r="B182" s="59" t="s">
        <v>42</v>
      </c>
      <c r="C182" s="198"/>
      <c r="D182" s="189"/>
      <c r="E182" s="189"/>
      <c r="F182" s="189"/>
      <c r="G182" s="192"/>
      <c r="H182" s="195"/>
      <c r="I182" s="103"/>
      <c r="J182" s="53"/>
      <c r="K182" s="65"/>
      <c r="L182" s="65"/>
      <c r="M182" s="42">
        <f t="shared" si="40"/>
        <v>0</v>
      </c>
    </row>
    <row r="183" spans="2:13" ht="13.5" thickBot="1">
      <c r="B183" s="59" t="s">
        <v>43</v>
      </c>
      <c r="C183" s="198"/>
      <c r="D183" s="189"/>
      <c r="E183" s="189"/>
      <c r="F183" s="189"/>
      <c r="G183" s="192"/>
      <c r="H183" s="195"/>
      <c r="I183" s="103"/>
      <c r="J183" s="53"/>
      <c r="K183" s="43"/>
      <c r="L183" s="65"/>
      <c r="M183" s="42">
        <f t="shared" si="40"/>
        <v>0</v>
      </c>
    </row>
    <row r="184" spans="2:13" ht="13.5" thickBot="1">
      <c r="B184" s="89" t="s">
        <v>44</v>
      </c>
      <c r="C184" s="199"/>
      <c r="D184" s="190"/>
      <c r="E184" s="190"/>
      <c r="F184" s="190"/>
      <c r="G184" s="193"/>
      <c r="H184" s="196"/>
      <c r="I184" s="104"/>
      <c r="J184" s="53"/>
      <c r="K184" s="46"/>
      <c r="L184" s="54"/>
      <c r="M184" s="47">
        <f t="shared" si="40"/>
        <v>0</v>
      </c>
    </row>
    <row r="185" spans="2:13" ht="13.5" thickBot="1">
      <c r="B185" s="58" t="s">
        <v>40</v>
      </c>
      <c r="C185" s="197">
        <f>+C180+1</f>
        <v>35</v>
      </c>
      <c r="D185" s="188">
        <f>VLOOKUP(C185,'Completar SOFSE'!$A$19:$E$501,2,0)</f>
        <v>466</v>
      </c>
      <c r="E185" s="188" t="str">
        <f>VLOOKUP(C185,'Completar SOFSE'!$A$19:$E$501,3,0)</f>
        <v>C/U</v>
      </c>
      <c r="F185" s="188">
        <f>VLOOKUP(C185,'Completar SOFSE'!$A$19:$E$501,4,0)</f>
        <v>3000000527</v>
      </c>
      <c r="G185" s="191" t="str">
        <f>VLOOKUP(C185,'Completar SOFSE'!$A$19:$E$501,5,0)</f>
        <v>TUERCA HEXAGONAL ROSCA MA DE ACERO INOXIDABLE M8 PASO 1,25 MM GRADO A2-70 DIN 439</v>
      </c>
      <c r="H185" s="194">
        <f>VLOOKUP(C185,'Completar SOFSE'!$A$19:$F$501,6,0)</f>
        <v>0</v>
      </c>
      <c r="I185" s="103"/>
      <c r="J185" s="53"/>
      <c r="K185" s="65"/>
      <c r="L185" s="65"/>
      <c r="M185" s="42">
        <f>J185*$D$60+K185*$D$60+L185*$D$60</f>
        <v>0</v>
      </c>
    </row>
    <row r="186" spans="2:13" ht="13.5" thickBot="1">
      <c r="B186" s="59" t="s">
        <v>41</v>
      </c>
      <c r="C186" s="198"/>
      <c r="D186" s="189"/>
      <c r="E186" s="189"/>
      <c r="F186" s="189"/>
      <c r="G186" s="192"/>
      <c r="H186" s="195"/>
      <c r="I186" s="103"/>
      <c r="J186" s="53"/>
      <c r="K186" s="65"/>
      <c r="L186" s="65"/>
      <c r="M186" s="42">
        <f t="shared" ref="M186:M204" si="44">J186*$D$60+K186*$D$60+L186*$D$60</f>
        <v>0</v>
      </c>
    </row>
    <row r="187" spans="2:13" ht="13.5" thickBot="1">
      <c r="B187" s="59" t="s">
        <v>42</v>
      </c>
      <c r="C187" s="198"/>
      <c r="D187" s="189"/>
      <c r="E187" s="189"/>
      <c r="F187" s="189"/>
      <c r="G187" s="192"/>
      <c r="H187" s="195"/>
      <c r="I187" s="103"/>
      <c r="J187" s="53"/>
      <c r="K187" s="65"/>
      <c r="L187" s="65"/>
      <c r="M187" s="42">
        <f t="shared" si="44"/>
        <v>0</v>
      </c>
    </row>
    <row r="188" spans="2:13" ht="13.5" thickBot="1">
      <c r="B188" s="59" t="s">
        <v>43</v>
      </c>
      <c r="C188" s="198"/>
      <c r="D188" s="189"/>
      <c r="E188" s="189"/>
      <c r="F188" s="189"/>
      <c r="G188" s="192"/>
      <c r="H188" s="195"/>
      <c r="I188" s="103"/>
      <c r="J188" s="53"/>
      <c r="K188" s="43"/>
      <c r="L188" s="65"/>
      <c r="M188" s="42">
        <f t="shared" si="44"/>
        <v>0</v>
      </c>
    </row>
    <row r="189" spans="2:13" ht="13.5" thickBot="1">
      <c r="B189" s="89" t="s">
        <v>44</v>
      </c>
      <c r="C189" s="199"/>
      <c r="D189" s="190"/>
      <c r="E189" s="190"/>
      <c r="F189" s="190"/>
      <c r="G189" s="193"/>
      <c r="H189" s="196"/>
      <c r="I189" s="104"/>
      <c r="J189" s="53"/>
      <c r="K189" s="46"/>
      <c r="L189" s="54"/>
      <c r="M189" s="47">
        <f t="shared" si="44"/>
        <v>0</v>
      </c>
    </row>
    <row r="190" spans="2:13" ht="13.5" thickBot="1">
      <c r="B190" s="58" t="s">
        <v>40</v>
      </c>
      <c r="C190" s="197">
        <f t="shared" ref="C190" si="45">+C185+1</f>
        <v>36</v>
      </c>
      <c r="D190" s="188">
        <f>VLOOKUP(C190,'Completar SOFSE'!$A$19:$E$501,2,0)</f>
        <v>150</v>
      </c>
      <c r="E190" s="188" t="str">
        <f>VLOOKUP(C190,'Completar SOFSE'!$A$19:$E$501,3,0)</f>
        <v>C/U</v>
      </c>
      <c r="F190" s="188">
        <f>VLOOKUP(C190,'Completar SOFSE'!$A$19:$E$501,4,0)</f>
        <v>3000000528</v>
      </c>
      <c r="G190" s="191" t="str">
        <f>VLOOKUP(C190,'Completar SOFSE'!$A$19:$E$501,5,0)</f>
        <v>TUERCA, TIPO DE TUERCA HEXAGONAL, TIPO DE ROSCA METRICA, DIAMETRO 8MM, PASO 1,25MM, NORMA DEL MATERIAL AISI 304, NORMA CONSTRUCTIVA DIN 934</v>
      </c>
      <c r="H190" s="194">
        <f>VLOOKUP(C190,'Completar SOFSE'!$A$19:$F$501,6,0)</f>
        <v>0</v>
      </c>
      <c r="I190" s="103"/>
      <c r="J190" s="53"/>
      <c r="K190" s="65"/>
      <c r="L190" s="65"/>
      <c r="M190" s="42">
        <f t="shared" si="44"/>
        <v>0</v>
      </c>
    </row>
    <row r="191" spans="2:13" ht="13.5" thickBot="1">
      <c r="B191" s="59" t="s">
        <v>41</v>
      </c>
      <c r="C191" s="198"/>
      <c r="D191" s="189"/>
      <c r="E191" s="189"/>
      <c r="F191" s="189"/>
      <c r="G191" s="192"/>
      <c r="H191" s="195"/>
      <c r="I191" s="103"/>
      <c r="J191" s="53"/>
      <c r="K191" s="65"/>
      <c r="L191" s="65"/>
      <c r="M191" s="42">
        <f t="shared" si="44"/>
        <v>0</v>
      </c>
    </row>
    <row r="192" spans="2:13" ht="13.5" thickBot="1">
      <c r="B192" s="59" t="s">
        <v>42</v>
      </c>
      <c r="C192" s="198"/>
      <c r="D192" s="189"/>
      <c r="E192" s="189"/>
      <c r="F192" s="189"/>
      <c r="G192" s="192"/>
      <c r="H192" s="195"/>
      <c r="I192" s="103"/>
      <c r="J192" s="53"/>
      <c r="K192" s="65"/>
      <c r="L192" s="65"/>
      <c r="M192" s="42">
        <f t="shared" si="44"/>
        <v>0</v>
      </c>
    </row>
    <row r="193" spans="2:13" ht="13.5" thickBot="1">
      <c r="B193" s="59" t="s">
        <v>43</v>
      </c>
      <c r="C193" s="198"/>
      <c r="D193" s="189"/>
      <c r="E193" s="189"/>
      <c r="F193" s="189"/>
      <c r="G193" s="192"/>
      <c r="H193" s="195"/>
      <c r="I193" s="103"/>
      <c r="J193" s="53"/>
      <c r="K193" s="43"/>
      <c r="L193" s="65"/>
      <c r="M193" s="42">
        <f t="shared" si="44"/>
        <v>0</v>
      </c>
    </row>
    <row r="194" spans="2:13" ht="13.5" thickBot="1">
      <c r="B194" s="89" t="s">
        <v>44</v>
      </c>
      <c r="C194" s="199"/>
      <c r="D194" s="190"/>
      <c r="E194" s="190"/>
      <c r="F194" s="190"/>
      <c r="G194" s="193"/>
      <c r="H194" s="196"/>
      <c r="I194" s="104"/>
      <c r="J194" s="53"/>
      <c r="K194" s="46"/>
      <c r="L194" s="54"/>
      <c r="M194" s="47">
        <f t="shared" si="44"/>
        <v>0</v>
      </c>
    </row>
    <row r="195" spans="2:13" ht="13.5" thickBot="1">
      <c r="B195" s="58" t="s">
        <v>40</v>
      </c>
      <c r="C195" s="197">
        <f t="shared" ref="C195" si="46">+C190+1</f>
        <v>37</v>
      </c>
      <c r="D195" s="188">
        <f>VLOOKUP(C195,'Completar SOFSE'!$A$19:$E$501,2,0)</f>
        <v>1190</v>
      </c>
      <c r="E195" s="188" t="str">
        <f>VLOOKUP(C195,'Completar SOFSE'!$A$19:$E$501,3,0)</f>
        <v>C/U</v>
      </c>
      <c r="F195" s="188">
        <f>VLOOKUP(C195,'Completar SOFSE'!$A$19:$E$501,4,0)</f>
        <v>3000000536</v>
      </c>
      <c r="G195" s="191" t="str">
        <f>VLOOKUP(C195,'Completar SOFSE'!$A$19:$E$501,5,0)</f>
        <v>TUERCA HEXAGONAL ROSCA MA DE ACERO CINCADA M6 PASO 1 MM DIN 934</v>
      </c>
      <c r="H195" s="194">
        <f>VLOOKUP(C195,'Completar SOFSE'!$A$19:$F$501,6,0)</f>
        <v>0</v>
      </c>
      <c r="I195" s="103"/>
      <c r="J195" s="53"/>
      <c r="K195" s="65"/>
      <c r="L195" s="65"/>
      <c r="M195" s="42">
        <f t="shared" si="44"/>
        <v>0</v>
      </c>
    </row>
    <row r="196" spans="2:13" ht="13.5" thickBot="1">
      <c r="B196" s="59" t="s">
        <v>41</v>
      </c>
      <c r="C196" s="198"/>
      <c r="D196" s="189"/>
      <c r="E196" s="189"/>
      <c r="F196" s="189"/>
      <c r="G196" s="192"/>
      <c r="H196" s="195"/>
      <c r="I196" s="103"/>
      <c r="J196" s="53"/>
      <c r="K196" s="65"/>
      <c r="L196" s="65"/>
      <c r="M196" s="42">
        <f t="shared" si="44"/>
        <v>0</v>
      </c>
    </row>
    <row r="197" spans="2:13" ht="13.5" thickBot="1">
      <c r="B197" s="59" t="s">
        <v>42</v>
      </c>
      <c r="C197" s="198"/>
      <c r="D197" s="189"/>
      <c r="E197" s="189"/>
      <c r="F197" s="189"/>
      <c r="G197" s="192"/>
      <c r="H197" s="195"/>
      <c r="I197" s="103"/>
      <c r="J197" s="53"/>
      <c r="K197" s="65"/>
      <c r="L197" s="65"/>
      <c r="M197" s="42">
        <f t="shared" si="44"/>
        <v>0</v>
      </c>
    </row>
    <row r="198" spans="2:13" ht="13.5" thickBot="1">
      <c r="B198" s="59" t="s">
        <v>43</v>
      </c>
      <c r="C198" s="198"/>
      <c r="D198" s="189"/>
      <c r="E198" s="189"/>
      <c r="F198" s="189"/>
      <c r="G198" s="192"/>
      <c r="H198" s="195"/>
      <c r="I198" s="103"/>
      <c r="J198" s="53"/>
      <c r="K198" s="43"/>
      <c r="L198" s="65"/>
      <c r="M198" s="42">
        <f t="shared" si="44"/>
        <v>0</v>
      </c>
    </row>
    <row r="199" spans="2:13" ht="13.5" thickBot="1">
      <c r="B199" s="89" t="s">
        <v>44</v>
      </c>
      <c r="C199" s="199"/>
      <c r="D199" s="190"/>
      <c r="E199" s="190"/>
      <c r="F199" s="190"/>
      <c r="G199" s="193"/>
      <c r="H199" s="196"/>
      <c r="I199" s="104"/>
      <c r="J199" s="53"/>
      <c r="K199" s="46"/>
      <c r="L199" s="54"/>
      <c r="M199" s="47">
        <f t="shared" si="44"/>
        <v>0</v>
      </c>
    </row>
    <row r="200" spans="2:13" ht="13.5" thickBot="1">
      <c r="B200" s="58" t="s">
        <v>40</v>
      </c>
      <c r="C200" s="197">
        <f t="shared" ref="C200" si="47">+C195+1</f>
        <v>38</v>
      </c>
      <c r="D200" s="188">
        <f>VLOOKUP(C200,'Completar SOFSE'!$A$19:$E$501,2,0)</f>
        <v>1510</v>
      </c>
      <c r="E200" s="188" t="str">
        <f>VLOOKUP(C200,'Completar SOFSE'!$A$19:$E$501,3,0)</f>
        <v>C/U</v>
      </c>
      <c r="F200" s="188">
        <f>VLOOKUP(C200,'Completar SOFSE'!$A$19:$E$501,4,0)</f>
        <v>3000000537</v>
      </c>
      <c r="G200" s="191" t="str">
        <f>VLOOKUP(C200,'Completar SOFSE'!$A$19:$E$501,5,0)</f>
        <v>TUERCA HEXAGONAL ROSCA MA DE ACERO CINCADA M6 PASO 1 MM DIN 985 AUTOFRENANTE</v>
      </c>
      <c r="H200" s="194">
        <f>VLOOKUP(C200,'Completar SOFSE'!$A$19:$F$501,6,0)</f>
        <v>0</v>
      </c>
      <c r="I200" s="103"/>
      <c r="J200" s="53"/>
      <c r="K200" s="65"/>
      <c r="L200" s="65"/>
      <c r="M200" s="42">
        <f t="shared" si="44"/>
        <v>0</v>
      </c>
    </row>
    <row r="201" spans="2:13" ht="13.5" thickBot="1">
      <c r="B201" s="59" t="s">
        <v>41</v>
      </c>
      <c r="C201" s="198"/>
      <c r="D201" s="189"/>
      <c r="E201" s="189"/>
      <c r="F201" s="189"/>
      <c r="G201" s="192"/>
      <c r="H201" s="195"/>
      <c r="I201" s="103"/>
      <c r="J201" s="53"/>
      <c r="K201" s="65"/>
      <c r="L201" s="65"/>
      <c r="M201" s="42">
        <f t="shared" si="44"/>
        <v>0</v>
      </c>
    </row>
    <row r="202" spans="2:13" ht="13.5" thickBot="1">
      <c r="B202" s="59" t="s">
        <v>42</v>
      </c>
      <c r="C202" s="198"/>
      <c r="D202" s="189"/>
      <c r="E202" s="189"/>
      <c r="F202" s="189"/>
      <c r="G202" s="192"/>
      <c r="H202" s="195"/>
      <c r="I202" s="103"/>
      <c r="J202" s="53"/>
      <c r="K202" s="65"/>
      <c r="L202" s="65"/>
      <c r="M202" s="42">
        <f t="shared" si="44"/>
        <v>0</v>
      </c>
    </row>
    <row r="203" spans="2:13" ht="13.5" thickBot="1">
      <c r="B203" s="59" t="s">
        <v>43</v>
      </c>
      <c r="C203" s="198"/>
      <c r="D203" s="189"/>
      <c r="E203" s="189"/>
      <c r="F203" s="189"/>
      <c r="G203" s="192"/>
      <c r="H203" s="195"/>
      <c r="I203" s="103"/>
      <c r="J203" s="53"/>
      <c r="K203" s="43"/>
      <c r="L203" s="65"/>
      <c r="M203" s="42">
        <f t="shared" si="44"/>
        <v>0</v>
      </c>
    </row>
    <row r="204" spans="2:13" ht="13.5" thickBot="1">
      <c r="B204" s="89" t="s">
        <v>44</v>
      </c>
      <c r="C204" s="199"/>
      <c r="D204" s="190"/>
      <c r="E204" s="190"/>
      <c r="F204" s="190"/>
      <c r="G204" s="193"/>
      <c r="H204" s="196"/>
      <c r="I204" s="104"/>
      <c r="J204" s="53"/>
      <c r="K204" s="46"/>
      <c r="L204" s="54"/>
      <c r="M204" s="47">
        <f t="shared" si="44"/>
        <v>0</v>
      </c>
    </row>
    <row r="205" spans="2:13" ht="13.5" thickBot="1">
      <c r="B205" s="58" t="s">
        <v>40</v>
      </c>
      <c r="C205" s="197">
        <f>+C200+1</f>
        <v>39</v>
      </c>
      <c r="D205" s="188">
        <f>VLOOKUP(C205,'Completar SOFSE'!$A$19:$E$501,2,0)</f>
        <v>30</v>
      </c>
      <c r="E205" s="188" t="str">
        <f>VLOOKUP(C205,'Completar SOFSE'!$A$19:$E$501,3,0)</f>
        <v>C/U</v>
      </c>
      <c r="F205" s="188">
        <f>VLOOKUP(C205,'Completar SOFSE'!$A$19:$E$501,4,0)</f>
        <v>3000000552</v>
      </c>
      <c r="G205" s="191" t="str">
        <f>VLOOKUP(C205,'Completar SOFSE'!$A$19:$E$501,5,0)</f>
        <v>TUERCA HEXAGONAL ROSCA MA IZQUIERDO DE ACERO CINCADO M30X1,5 MM ALMENADA CLASE 10 DIN 935</v>
      </c>
      <c r="H205" s="194">
        <f>VLOOKUP(C205,'Completar SOFSE'!$A$19:$F$501,6,0)</f>
        <v>0</v>
      </c>
      <c r="I205" s="103"/>
      <c r="J205" s="53"/>
      <c r="K205" s="65"/>
      <c r="L205" s="65"/>
      <c r="M205" s="42">
        <f>J205*$D$60+K205*$D$60+L205*$D$60</f>
        <v>0</v>
      </c>
    </row>
    <row r="206" spans="2:13" ht="13.5" thickBot="1">
      <c r="B206" s="59" t="s">
        <v>41</v>
      </c>
      <c r="C206" s="198"/>
      <c r="D206" s="189"/>
      <c r="E206" s="189"/>
      <c r="F206" s="189"/>
      <c r="G206" s="192"/>
      <c r="H206" s="195"/>
      <c r="I206" s="103"/>
      <c r="J206" s="53"/>
      <c r="K206" s="65"/>
      <c r="L206" s="65"/>
      <c r="M206" s="42">
        <f t="shared" ref="M206:M224" si="48">J206*$D$60+K206*$D$60+L206*$D$60</f>
        <v>0</v>
      </c>
    </row>
    <row r="207" spans="2:13" ht="13.5" thickBot="1">
      <c r="B207" s="59" t="s">
        <v>42</v>
      </c>
      <c r="C207" s="198"/>
      <c r="D207" s="189"/>
      <c r="E207" s="189"/>
      <c r="F207" s="189"/>
      <c r="G207" s="192"/>
      <c r="H207" s="195"/>
      <c r="I207" s="103"/>
      <c r="J207" s="53"/>
      <c r="K207" s="65"/>
      <c r="L207" s="65"/>
      <c r="M207" s="42">
        <f t="shared" si="48"/>
        <v>0</v>
      </c>
    </row>
    <row r="208" spans="2:13" ht="13.5" thickBot="1">
      <c r="B208" s="59" t="s">
        <v>43</v>
      </c>
      <c r="C208" s="198"/>
      <c r="D208" s="189"/>
      <c r="E208" s="189"/>
      <c r="F208" s="189"/>
      <c r="G208" s="192"/>
      <c r="H208" s="195"/>
      <c r="I208" s="103"/>
      <c r="J208" s="53"/>
      <c r="K208" s="43"/>
      <c r="L208" s="65"/>
      <c r="M208" s="42">
        <f t="shared" si="48"/>
        <v>0</v>
      </c>
    </row>
    <row r="209" spans="2:13" ht="13.5" thickBot="1">
      <c r="B209" s="89" t="s">
        <v>44</v>
      </c>
      <c r="C209" s="199"/>
      <c r="D209" s="190"/>
      <c r="E209" s="190"/>
      <c r="F209" s="190"/>
      <c r="G209" s="193"/>
      <c r="H209" s="196"/>
      <c r="I209" s="104"/>
      <c r="J209" s="53"/>
      <c r="K209" s="46"/>
      <c r="L209" s="54"/>
      <c r="M209" s="47">
        <f t="shared" si="48"/>
        <v>0</v>
      </c>
    </row>
    <row r="210" spans="2:13" ht="13.5" thickBot="1">
      <c r="B210" s="58" t="s">
        <v>40</v>
      </c>
      <c r="C210" s="197">
        <f t="shared" ref="C210" si="49">+C205+1</f>
        <v>40</v>
      </c>
      <c r="D210" s="188">
        <f>VLOOKUP(C210,'Completar SOFSE'!$A$19:$E$501,2,0)</f>
        <v>30</v>
      </c>
      <c r="E210" s="188" t="str">
        <f>VLOOKUP(C210,'Completar SOFSE'!$A$19:$E$501,3,0)</f>
        <v>C/U</v>
      </c>
      <c r="F210" s="188">
        <f>VLOOKUP(C210,'Completar SOFSE'!$A$19:$E$501,4,0)</f>
        <v>3000000553</v>
      </c>
      <c r="G210" s="191" t="str">
        <f>VLOOKUP(C210,'Completar SOFSE'!$A$19:$E$501,5,0)</f>
        <v>TUERCA HEXAGONAL ROSCA MA DERECHA DE ACERO CINCADO M30X1,5 MM ALMENADA CLASE 10 DIN 935</v>
      </c>
      <c r="H210" s="194">
        <f>VLOOKUP(C210,'Completar SOFSE'!$A$19:$F$501,6,0)</f>
        <v>0</v>
      </c>
      <c r="I210" s="103"/>
      <c r="J210" s="53"/>
      <c r="K210" s="65"/>
      <c r="L210" s="65"/>
      <c r="M210" s="42">
        <f t="shared" si="48"/>
        <v>0</v>
      </c>
    </row>
    <row r="211" spans="2:13" ht="13.5" thickBot="1">
      <c r="B211" s="59" t="s">
        <v>41</v>
      </c>
      <c r="C211" s="198"/>
      <c r="D211" s="189"/>
      <c r="E211" s="189"/>
      <c r="F211" s="189"/>
      <c r="G211" s="192"/>
      <c r="H211" s="195"/>
      <c r="I211" s="103"/>
      <c r="J211" s="53"/>
      <c r="K211" s="65"/>
      <c r="L211" s="65"/>
      <c r="M211" s="42">
        <f t="shared" si="48"/>
        <v>0</v>
      </c>
    </row>
    <row r="212" spans="2:13" ht="13.5" thickBot="1">
      <c r="B212" s="59" t="s">
        <v>42</v>
      </c>
      <c r="C212" s="198"/>
      <c r="D212" s="189"/>
      <c r="E212" s="189"/>
      <c r="F212" s="189"/>
      <c r="G212" s="192"/>
      <c r="H212" s="195"/>
      <c r="I212" s="103"/>
      <c r="J212" s="53"/>
      <c r="K212" s="65"/>
      <c r="L212" s="65"/>
      <c r="M212" s="42">
        <f t="shared" si="48"/>
        <v>0</v>
      </c>
    </row>
    <row r="213" spans="2:13" ht="13.5" thickBot="1">
      <c r="B213" s="59" t="s">
        <v>43</v>
      </c>
      <c r="C213" s="198"/>
      <c r="D213" s="189"/>
      <c r="E213" s="189"/>
      <c r="F213" s="189"/>
      <c r="G213" s="192"/>
      <c r="H213" s="195"/>
      <c r="I213" s="103"/>
      <c r="J213" s="53"/>
      <c r="K213" s="43"/>
      <c r="L213" s="65"/>
      <c r="M213" s="42">
        <f t="shared" si="48"/>
        <v>0</v>
      </c>
    </row>
    <row r="214" spans="2:13" ht="13.5" thickBot="1">
      <c r="B214" s="89" t="s">
        <v>44</v>
      </c>
      <c r="C214" s="199"/>
      <c r="D214" s="190"/>
      <c r="E214" s="190"/>
      <c r="F214" s="190"/>
      <c r="G214" s="193"/>
      <c r="H214" s="196"/>
      <c r="I214" s="104"/>
      <c r="J214" s="53"/>
      <c r="K214" s="46"/>
      <c r="L214" s="54"/>
      <c r="M214" s="47">
        <f t="shared" si="48"/>
        <v>0</v>
      </c>
    </row>
    <row r="215" spans="2:13" ht="13.5" thickBot="1">
      <c r="B215" s="58" t="s">
        <v>40</v>
      </c>
      <c r="C215" s="197">
        <f t="shared" ref="C215" si="50">+C210+1</f>
        <v>41</v>
      </c>
      <c r="D215" s="188">
        <f>VLOOKUP(C215,'Completar SOFSE'!$A$19:$E$501,2,0)</f>
        <v>150</v>
      </c>
      <c r="E215" s="188" t="str">
        <f>VLOOKUP(C215,'Completar SOFSE'!$A$19:$E$501,3,0)</f>
        <v>C/U</v>
      </c>
      <c r="F215" s="188">
        <f>VLOOKUP(C215,'Completar SOFSE'!$A$19:$E$501,4,0)</f>
        <v>3000000560</v>
      </c>
      <c r="G215" s="191" t="str">
        <f>VLOOKUP(C215,'Completar SOFSE'!$A$19:$E$501,5,0)</f>
        <v>TUERCA CAPERUZA CIEGA ROSCA DE ACERO CLASE 8 - M16 X 2 DIN 1578 TUERCA CAPERUZA CIEGA ROSCA DE ACERO CLASE 8. M16X2 DIN 1578</v>
      </c>
      <c r="H215" s="194">
        <f>VLOOKUP(C215,'Completar SOFSE'!$A$19:$F$501,6,0)</f>
        <v>0</v>
      </c>
      <c r="I215" s="103"/>
      <c r="J215" s="53"/>
      <c r="K215" s="65"/>
      <c r="L215" s="65"/>
      <c r="M215" s="42">
        <f t="shared" si="48"/>
        <v>0</v>
      </c>
    </row>
    <row r="216" spans="2:13" ht="13.5" thickBot="1">
      <c r="B216" s="59" t="s">
        <v>41</v>
      </c>
      <c r="C216" s="198"/>
      <c r="D216" s="189"/>
      <c r="E216" s="189"/>
      <c r="F216" s="189"/>
      <c r="G216" s="192"/>
      <c r="H216" s="195"/>
      <c r="I216" s="103"/>
      <c r="J216" s="53"/>
      <c r="K216" s="65"/>
      <c r="L216" s="65"/>
      <c r="M216" s="42">
        <f t="shared" si="48"/>
        <v>0</v>
      </c>
    </row>
    <row r="217" spans="2:13" ht="13.5" thickBot="1">
      <c r="B217" s="59" t="s">
        <v>42</v>
      </c>
      <c r="C217" s="198"/>
      <c r="D217" s="189"/>
      <c r="E217" s="189"/>
      <c r="F217" s="189"/>
      <c r="G217" s="192"/>
      <c r="H217" s="195"/>
      <c r="I217" s="103"/>
      <c r="J217" s="53"/>
      <c r="K217" s="65"/>
      <c r="L217" s="65"/>
      <c r="M217" s="42">
        <f t="shared" si="48"/>
        <v>0</v>
      </c>
    </row>
    <row r="218" spans="2:13" ht="13.5" thickBot="1">
      <c r="B218" s="59" t="s">
        <v>43</v>
      </c>
      <c r="C218" s="198"/>
      <c r="D218" s="189"/>
      <c r="E218" s="189"/>
      <c r="F218" s="189"/>
      <c r="G218" s="192"/>
      <c r="H218" s="195"/>
      <c r="I218" s="103"/>
      <c r="J218" s="53"/>
      <c r="K218" s="43"/>
      <c r="L218" s="65"/>
      <c r="M218" s="42">
        <f t="shared" si="48"/>
        <v>0</v>
      </c>
    </row>
    <row r="219" spans="2:13" ht="13.5" thickBot="1">
      <c r="B219" s="89" t="s">
        <v>44</v>
      </c>
      <c r="C219" s="199"/>
      <c r="D219" s="190"/>
      <c r="E219" s="190"/>
      <c r="F219" s="190"/>
      <c r="G219" s="193"/>
      <c r="H219" s="196"/>
      <c r="I219" s="104"/>
      <c r="J219" s="53"/>
      <c r="K219" s="46"/>
      <c r="L219" s="54"/>
      <c r="M219" s="47">
        <f t="shared" si="48"/>
        <v>0</v>
      </c>
    </row>
    <row r="220" spans="2:13" ht="13.5" thickBot="1">
      <c r="B220" s="58" t="s">
        <v>40</v>
      </c>
      <c r="C220" s="197">
        <f t="shared" ref="C220" si="51">+C215+1</f>
        <v>42</v>
      </c>
      <c r="D220" s="188">
        <f>VLOOKUP(C220,'Completar SOFSE'!$A$19:$E$501,2,0)</f>
        <v>220</v>
      </c>
      <c r="E220" s="188" t="str">
        <f>VLOOKUP(C220,'Completar SOFSE'!$A$19:$E$501,3,0)</f>
        <v>C/U</v>
      </c>
      <c r="F220" s="188">
        <f>VLOOKUP(C220,'Completar SOFSE'!$A$19:$E$501,4,0)</f>
        <v>3000000565</v>
      </c>
      <c r="G220" s="191" t="str">
        <f>VLOOKUP(C220,'Completar SOFSE'!$A$19:$E$501,5,0)</f>
        <v>TUERCA HEXAGONAL ROSCA MA DE ACERO INOXIDABLE M16 PASO 2 MM GRADO A4-80 DIN 985 AUTOFRENANTE</v>
      </c>
      <c r="H220" s="194">
        <f>VLOOKUP(C220,'Completar SOFSE'!$A$19:$F$501,6,0)</f>
        <v>0</v>
      </c>
      <c r="I220" s="103"/>
      <c r="J220" s="53"/>
      <c r="K220" s="65"/>
      <c r="L220" s="65"/>
      <c r="M220" s="42">
        <f t="shared" si="48"/>
        <v>0</v>
      </c>
    </row>
    <row r="221" spans="2:13" ht="13.5" thickBot="1">
      <c r="B221" s="59" t="s">
        <v>41</v>
      </c>
      <c r="C221" s="198"/>
      <c r="D221" s="189"/>
      <c r="E221" s="189"/>
      <c r="F221" s="189"/>
      <c r="G221" s="192"/>
      <c r="H221" s="195"/>
      <c r="I221" s="103"/>
      <c r="J221" s="53"/>
      <c r="K221" s="65"/>
      <c r="L221" s="65"/>
      <c r="M221" s="42">
        <f t="shared" si="48"/>
        <v>0</v>
      </c>
    </row>
    <row r="222" spans="2:13" ht="13.5" thickBot="1">
      <c r="B222" s="59" t="s">
        <v>42</v>
      </c>
      <c r="C222" s="198"/>
      <c r="D222" s="189"/>
      <c r="E222" s="189"/>
      <c r="F222" s="189"/>
      <c r="G222" s="192"/>
      <c r="H222" s="195"/>
      <c r="I222" s="103"/>
      <c r="J222" s="53"/>
      <c r="K222" s="65"/>
      <c r="L222" s="65"/>
      <c r="M222" s="42">
        <f t="shared" si="48"/>
        <v>0</v>
      </c>
    </row>
    <row r="223" spans="2:13" ht="13.5" thickBot="1">
      <c r="B223" s="59" t="s">
        <v>43</v>
      </c>
      <c r="C223" s="198"/>
      <c r="D223" s="189"/>
      <c r="E223" s="189"/>
      <c r="F223" s="189"/>
      <c r="G223" s="192"/>
      <c r="H223" s="195"/>
      <c r="I223" s="103"/>
      <c r="J223" s="53"/>
      <c r="K223" s="43"/>
      <c r="L223" s="65"/>
      <c r="M223" s="42">
        <f t="shared" si="48"/>
        <v>0</v>
      </c>
    </row>
    <row r="224" spans="2:13" ht="13.5" thickBot="1">
      <c r="B224" s="89" t="s">
        <v>44</v>
      </c>
      <c r="C224" s="199"/>
      <c r="D224" s="190"/>
      <c r="E224" s="190"/>
      <c r="F224" s="190"/>
      <c r="G224" s="193"/>
      <c r="H224" s="196"/>
      <c r="I224" s="104"/>
      <c r="J224" s="53"/>
      <c r="K224" s="46"/>
      <c r="L224" s="54"/>
      <c r="M224" s="47">
        <f t="shared" si="48"/>
        <v>0</v>
      </c>
    </row>
    <row r="225" spans="2:13" ht="13.5" thickBot="1">
      <c r="B225" s="58" t="s">
        <v>40</v>
      </c>
      <c r="C225" s="197">
        <f>+C220+1</f>
        <v>43</v>
      </c>
      <c r="D225" s="188">
        <f>VLOOKUP(C225,'Completar SOFSE'!$A$19:$E$501,2,0)</f>
        <v>2900</v>
      </c>
      <c r="E225" s="188" t="str">
        <f>VLOOKUP(C225,'Completar SOFSE'!$A$19:$E$501,3,0)</f>
        <v>C/U</v>
      </c>
      <c r="F225" s="188">
        <f>VLOOKUP(C225,'Completar SOFSE'!$A$19:$E$501,4,0)</f>
        <v>3000000567</v>
      </c>
      <c r="G225" s="191" t="str">
        <f>VLOOKUP(C225,'Completar SOFSE'!$A$19:$E$501,5,0)</f>
        <v>TUERCA HEXAGONAL ROSCA MA DE ACERO  M16 PASO 2 MM GRADO 10 DIN 985 AUTOFRENANTE</v>
      </c>
      <c r="H225" s="194">
        <f>VLOOKUP(C225,'Completar SOFSE'!$A$19:$F$501,6,0)</f>
        <v>0</v>
      </c>
      <c r="I225" s="103"/>
      <c r="J225" s="53"/>
      <c r="K225" s="65"/>
      <c r="L225" s="65"/>
      <c r="M225" s="42">
        <f>J225*$D$60+K225*$D$60+L225*$D$60</f>
        <v>0</v>
      </c>
    </row>
    <row r="226" spans="2:13" ht="13.5" thickBot="1">
      <c r="B226" s="59" t="s">
        <v>41</v>
      </c>
      <c r="C226" s="198"/>
      <c r="D226" s="189"/>
      <c r="E226" s="189"/>
      <c r="F226" s="189"/>
      <c r="G226" s="192"/>
      <c r="H226" s="195"/>
      <c r="I226" s="103"/>
      <c r="J226" s="53"/>
      <c r="K226" s="65"/>
      <c r="L226" s="65"/>
      <c r="M226" s="42">
        <f t="shared" ref="M226:M244" si="52">J226*$D$60+K226*$D$60+L226*$D$60</f>
        <v>0</v>
      </c>
    </row>
    <row r="227" spans="2:13" ht="13.5" thickBot="1">
      <c r="B227" s="59" t="s">
        <v>42</v>
      </c>
      <c r="C227" s="198"/>
      <c r="D227" s="189"/>
      <c r="E227" s="189"/>
      <c r="F227" s="189"/>
      <c r="G227" s="192"/>
      <c r="H227" s="195"/>
      <c r="I227" s="103"/>
      <c r="J227" s="53"/>
      <c r="K227" s="65"/>
      <c r="L227" s="65"/>
      <c r="M227" s="42">
        <f t="shared" si="52"/>
        <v>0</v>
      </c>
    </row>
    <row r="228" spans="2:13" ht="13.5" thickBot="1">
      <c r="B228" s="59" t="s">
        <v>43</v>
      </c>
      <c r="C228" s="198"/>
      <c r="D228" s="189"/>
      <c r="E228" s="189"/>
      <c r="F228" s="189"/>
      <c r="G228" s="192"/>
      <c r="H228" s="195"/>
      <c r="I228" s="103"/>
      <c r="J228" s="53"/>
      <c r="K228" s="43"/>
      <c r="L228" s="65"/>
      <c r="M228" s="42">
        <f t="shared" si="52"/>
        <v>0</v>
      </c>
    </row>
    <row r="229" spans="2:13" ht="13.5" thickBot="1">
      <c r="B229" s="89" t="s">
        <v>44</v>
      </c>
      <c r="C229" s="199"/>
      <c r="D229" s="190"/>
      <c r="E229" s="190"/>
      <c r="F229" s="190"/>
      <c r="G229" s="193"/>
      <c r="H229" s="196"/>
      <c r="I229" s="104"/>
      <c r="J229" s="53"/>
      <c r="K229" s="46"/>
      <c r="L229" s="54"/>
      <c r="M229" s="47">
        <f t="shared" si="52"/>
        <v>0</v>
      </c>
    </row>
    <row r="230" spans="2:13" ht="13.5" thickBot="1">
      <c r="B230" s="58" t="s">
        <v>40</v>
      </c>
      <c r="C230" s="197">
        <f t="shared" ref="C230" si="53">+C225+1</f>
        <v>44</v>
      </c>
      <c r="D230" s="188">
        <f>VLOOKUP(C230,'Completar SOFSE'!$A$19:$E$501,2,0)</f>
        <v>30</v>
      </c>
      <c r="E230" s="188" t="str">
        <f>VLOOKUP(C230,'Completar SOFSE'!$A$19:$E$501,3,0)</f>
        <v>C/U</v>
      </c>
      <c r="F230" s="188">
        <f>VLOOKUP(C230,'Completar SOFSE'!$A$19:$E$501,4,0)</f>
        <v>3000000582</v>
      </c>
      <c r="G230" s="191" t="str">
        <f>VLOOKUP(C230,'Completar SOFSE'!$A$19:$E$501,5,0)</f>
        <v>TUERCA HEXAGONAL ROSCA MB DE ACERO M42 PASO 1,5 MM DIN 935 ALTO 44,3 MM ALMENADA</v>
      </c>
      <c r="H230" s="194">
        <f>VLOOKUP(C230,'Completar SOFSE'!$A$19:$F$501,6,0)</f>
        <v>0</v>
      </c>
      <c r="I230" s="103"/>
      <c r="J230" s="53"/>
      <c r="K230" s="65"/>
      <c r="L230" s="65"/>
      <c r="M230" s="42">
        <f t="shared" si="52"/>
        <v>0</v>
      </c>
    </row>
    <row r="231" spans="2:13" ht="13.5" thickBot="1">
      <c r="B231" s="59" t="s">
        <v>41</v>
      </c>
      <c r="C231" s="198"/>
      <c r="D231" s="189"/>
      <c r="E231" s="189"/>
      <c r="F231" s="189"/>
      <c r="G231" s="192"/>
      <c r="H231" s="195"/>
      <c r="I231" s="103"/>
      <c r="J231" s="53"/>
      <c r="K231" s="65"/>
      <c r="L231" s="65"/>
      <c r="M231" s="42">
        <f t="shared" si="52"/>
        <v>0</v>
      </c>
    </row>
    <row r="232" spans="2:13" ht="13.5" thickBot="1">
      <c r="B232" s="59" t="s">
        <v>42</v>
      </c>
      <c r="C232" s="198"/>
      <c r="D232" s="189"/>
      <c r="E232" s="189"/>
      <c r="F232" s="189"/>
      <c r="G232" s="192"/>
      <c r="H232" s="195"/>
      <c r="I232" s="103"/>
      <c r="J232" s="53"/>
      <c r="K232" s="65"/>
      <c r="L232" s="65"/>
      <c r="M232" s="42">
        <f t="shared" si="52"/>
        <v>0</v>
      </c>
    </row>
    <row r="233" spans="2:13" ht="13.5" thickBot="1">
      <c r="B233" s="59" t="s">
        <v>43</v>
      </c>
      <c r="C233" s="198"/>
      <c r="D233" s="189"/>
      <c r="E233" s="189"/>
      <c r="F233" s="189"/>
      <c r="G233" s="192"/>
      <c r="H233" s="195"/>
      <c r="I233" s="103"/>
      <c r="J233" s="53"/>
      <c r="K233" s="43"/>
      <c r="L233" s="65"/>
      <c r="M233" s="42">
        <f t="shared" si="52"/>
        <v>0</v>
      </c>
    </row>
    <row r="234" spans="2:13" ht="13.5" thickBot="1">
      <c r="B234" s="89" t="s">
        <v>44</v>
      </c>
      <c r="C234" s="199"/>
      <c r="D234" s="190"/>
      <c r="E234" s="190"/>
      <c r="F234" s="190"/>
      <c r="G234" s="193"/>
      <c r="H234" s="196"/>
      <c r="I234" s="104"/>
      <c r="J234" s="53"/>
      <c r="K234" s="46"/>
      <c r="L234" s="54"/>
      <c r="M234" s="47">
        <f t="shared" si="52"/>
        <v>0</v>
      </c>
    </row>
    <row r="235" spans="2:13" ht="13.5" thickBot="1">
      <c r="B235" s="58" t="s">
        <v>40</v>
      </c>
      <c r="C235" s="197">
        <f t="shared" ref="C235" si="54">+C230+1</f>
        <v>45</v>
      </c>
      <c r="D235" s="188">
        <f>VLOOKUP(C235,'Completar SOFSE'!$A$19:$E$501,2,0)</f>
        <v>100</v>
      </c>
      <c r="E235" s="188" t="str">
        <f>VLOOKUP(C235,'Completar SOFSE'!$A$19:$E$501,3,0)</f>
        <v>C/U</v>
      </c>
      <c r="F235" s="188">
        <f>VLOOKUP(C235,'Completar SOFSE'!$A$19:$E$501,4,0)</f>
        <v>3000000616</v>
      </c>
      <c r="G235" s="191" t="str">
        <f>VLOOKUP(C235,'Completar SOFSE'!$A$19:$E$501,5,0)</f>
        <v>TUERCA HEXAGONAL ROSCA MB DE ACERO M42 PASO 3 MM ALMENADA BAJA DIN 937</v>
      </c>
      <c r="H235" s="194">
        <f>VLOOKUP(C235,'Completar SOFSE'!$A$19:$F$501,6,0)</f>
        <v>0</v>
      </c>
      <c r="I235" s="103"/>
      <c r="J235" s="53"/>
      <c r="K235" s="65"/>
      <c r="L235" s="65"/>
      <c r="M235" s="42">
        <f t="shared" si="52"/>
        <v>0</v>
      </c>
    </row>
    <row r="236" spans="2:13" ht="13.5" thickBot="1">
      <c r="B236" s="59" t="s">
        <v>41</v>
      </c>
      <c r="C236" s="198"/>
      <c r="D236" s="189"/>
      <c r="E236" s="189"/>
      <c r="F236" s="189"/>
      <c r="G236" s="192"/>
      <c r="H236" s="195"/>
      <c r="I236" s="103"/>
      <c r="J236" s="53"/>
      <c r="K236" s="65"/>
      <c r="L236" s="65"/>
      <c r="M236" s="42">
        <f t="shared" si="52"/>
        <v>0</v>
      </c>
    </row>
    <row r="237" spans="2:13" ht="13.5" thickBot="1">
      <c r="B237" s="59" t="s">
        <v>42</v>
      </c>
      <c r="C237" s="198"/>
      <c r="D237" s="189"/>
      <c r="E237" s="189"/>
      <c r="F237" s="189"/>
      <c r="G237" s="192"/>
      <c r="H237" s="195"/>
      <c r="I237" s="103"/>
      <c r="J237" s="53"/>
      <c r="K237" s="65"/>
      <c r="L237" s="65"/>
      <c r="M237" s="42">
        <f t="shared" si="52"/>
        <v>0</v>
      </c>
    </row>
    <row r="238" spans="2:13" ht="13.5" thickBot="1">
      <c r="B238" s="59" t="s">
        <v>43</v>
      </c>
      <c r="C238" s="198"/>
      <c r="D238" s="189"/>
      <c r="E238" s="189"/>
      <c r="F238" s="189"/>
      <c r="G238" s="192"/>
      <c r="H238" s="195"/>
      <c r="I238" s="103"/>
      <c r="J238" s="53"/>
      <c r="K238" s="43"/>
      <c r="L238" s="65"/>
      <c r="M238" s="42">
        <f t="shared" si="52"/>
        <v>0</v>
      </c>
    </row>
    <row r="239" spans="2:13" ht="13.5" thickBot="1">
      <c r="B239" s="89" t="s">
        <v>44</v>
      </c>
      <c r="C239" s="199"/>
      <c r="D239" s="190"/>
      <c r="E239" s="190"/>
      <c r="F239" s="190"/>
      <c r="G239" s="193"/>
      <c r="H239" s="196"/>
      <c r="I239" s="104"/>
      <c r="J239" s="53"/>
      <c r="K239" s="46"/>
      <c r="L239" s="54"/>
      <c r="M239" s="47">
        <f t="shared" si="52"/>
        <v>0</v>
      </c>
    </row>
    <row r="240" spans="2:13" ht="13.5" thickBot="1">
      <c r="B240" s="58" t="s">
        <v>40</v>
      </c>
      <c r="C240" s="197">
        <f t="shared" ref="C240" si="55">+C235+1</f>
        <v>46</v>
      </c>
      <c r="D240" s="188">
        <f>VLOOKUP(C240,'Completar SOFSE'!$A$19:$E$501,2,0)</f>
        <v>130</v>
      </c>
      <c r="E240" s="188" t="str">
        <f>VLOOKUP(C240,'Completar SOFSE'!$A$19:$E$501,3,0)</f>
        <v>C/U</v>
      </c>
      <c r="F240" s="188">
        <f>VLOOKUP(C240,'Completar SOFSE'!$A$19:$E$501,4,0)</f>
        <v>3000000638</v>
      </c>
      <c r="G240" s="191" t="str">
        <f>VLOOKUP(C240,'Completar SOFSE'!$A$19:$E$501,5,0)</f>
        <v>TUERCA, TIPO DE TUERCA HEXAGONAL AUTOFRENANTE, TIPO DE ROSCA METRICA MA, DIAMETRO 8MM, PASO 1,25MM, MATERIAL ACERO MARCAS/FABRICANTES: GB/T6184-2000</v>
      </c>
      <c r="H240" s="194">
        <f>VLOOKUP(C240,'Completar SOFSE'!$A$19:$F$501,6,0)</f>
        <v>0</v>
      </c>
      <c r="I240" s="103"/>
      <c r="J240" s="53"/>
      <c r="K240" s="65"/>
      <c r="L240" s="65"/>
      <c r="M240" s="42">
        <f t="shared" si="52"/>
        <v>0</v>
      </c>
    </row>
    <row r="241" spans="2:13" ht="13.5" thickBot="1">
      <c r="B241" s="59" t="s">
        <v>41</v>
      </c>
      <c r="C241" s="198"/>
      <c r="D241" s="189"/>
      <c r="E241" s="189"/>
      <c r="F241" s="189"/>
      <c r="G241" s="192"/>
      <c r="H241" s="195"/>
      <c r="I241" s="103"/>
      <c r="J241" s="53"/>
      <c r="K241" s="65"/>
      <c r="L241" s="65"/>
      <c r="M241" s="42">
        <f t="shared" si="52"/>
        <v>0</v>
      </c>
    </row>
    <row r="242" spans="2:13" ht="13.5" thickBot="1">
      <c r="B242" s="59" t="s">
        <v>42</v>
      </c>
      <c r="C242" s="198"/>
      <c r="D242" s="189"/>
      <c r="E242" s="189"/>
      <c r="F242" s="189"/>
      <c r="G242" s="192"/>
      <c r="H242" s="195"/>
      <c r="I242" s="103"/>
      <c r="J242" s="53"/>
      <c r="K242" s="65"/>
      <c r="L242" s="65"/>
      <c r="M242" s="42">
        <f t="shared" si="52"/>
        <v>0</v>
      </c>
    </row>
    <row r="243" spans="2:13" ht="13.5" thickBot="1">
      <c r="B243" s="59" t="s">
        <v>43</v>
      </c>
      <c r="C243" s="198"/>
      <c r="D243" s="189"/>
      <c r="E243" s="189"/>
      <c r="F243" s="189"/>
      <c r="G243" s="192"/>
      <c r="H243" s="195"/>
      <c r="I243" s="103"/>
      <c r="J243" s="53"/>
      <c r="K243" s="43"/>
      <c r="L243" s="65"/>
      <c r="M243" s="42">
        <f t="shared" si="52"/>
        <v>0</v>
      </c>
    </row>
    <row r="244" spans="2:13" ht="13.5" thickBot="1">
      <c r="B244" s="89" t="s">
        <v>44</v>
      </c>
      <c r="C244" s="199"/>
      <c r="D244" s="190"/>
      <c r="E244" s="190"/>
      <c r="F244" s="190"/>
      <c r="G244" s="193"/>
      <c r="H244" s="196"/>
      <c r="I244" s="104"/>
      <c r="J244" s="53"/>
      <c r="K244" s="46"/>
      <c r="L244" s="54"/>
      <c r="M244" s="47">
        <f t="shared" si="52"/>
        <v>0</v>
      </c>
    </row>
    <row r="245" spans="2:13" ht="13.5" thickBot="1">
      <c r="B245" s="58" t="s">
        <v>40</v>
      </c>
      <c r="C245" s="197">
        <f>+C240+1</f>
        <v>47</v>
      </c>
      <c r="D245" s="188">
        <f>VLOOKUP(C245,'Completar SOFSE'!$A$19:$E$501,2,0)</f>
        <v>1500</v>
      </c>
      <c r="E245" s="188" t="str">
        <f>VLOOKUP(C245,'Completar SOFSE'!$A$19:$E$501,3,0)</f>
        <v>C/U</v>
      </c>
      <c r="F245" s="188">
        <f>VLOOKUP(C245,'Completar SOFSE'!$A$19:$E$501,4,0)</f>
        <v>3000001360</v>
      </c>
      <c r="G245" s="191" t="str">
        <f>VLOOKUP(C245,'Completar SOFSE'!$A$19:$E$501,5,0)</f>
        <v>CONTRATUERCA, TIPO DE ROSCA BSC, DIAMETRO 3/4", MATERIAL ACERO, CINCADO</v>
      </c>
      <c r="H245" s="194">
        <f>VLOOKUP(C245,'Completar SOFSE'!$A$19:$F$501,6,0)</f>
        <v>0</v>
      </c>
      <c r="I245" s="103"/>
      <c r="J245" s="53"/>
      <c r="K245" s="65"/>
      <c r="L245" s="65"/>
      <c r="M245" s="42">
        <f>J245*$D$60+K245*$D$60+L245*$D$60</f>
        <v>0</v>
      </c>
    </row>
    <row r="246" spans="2:13" ht="13.5" thickBot="1">
      <c r="B246" s="59" t="s">
        <v>41</v>
      </c>
      <c r="C246" s="198"/>
      <c r="D246" s="189"/>
      <c r="E246" s="189"/>
      <c r="F246" s="189"/>
      <c r="G246" s="192"/>
      <c r="H246" s="195"/>
      <c r="I246" s="103"/>
      <c r="J246" s="53"/>
      <c r="K246" s="65"/>
      <c r="L246" s="65"/>
      <c r="M246" s="42">
        <f t="shared" ref="M246:M264" si="56">J246*$D$60+K246*$D$60+L246*$D$60</f>
        <v>0</v>
      </c>
    </row>
    <row r="247" spans="2:13" ht="13.5" thickBot="1">
      <c r="B247" s="59" t="s">
        <v>42</v>
      </c>
      <c r="C247" s="198"/>
      <c r="D247" s="189"/>
      <c r="E247" s="189"/>
      <c r="F247" s="189"/>
      <c r="G247" s="192"/>
      <c r="H247" s="195"/>
      <c r="I247" s="103"/>
      <c r="J247" s="53"/>
      <c r="K247" s="65"/>
      <c r="L247" s="65"/>
      <c r="M247" s="42">
        <f t="shared" si="56"/>
        <v>0</v>
      </c>
    </row>
    <row r="248" spans="2:13" ht="13.5" thickBot="1">
      <c r="B248" s="59" t="s">
        <v>43</v>
      </c>
      <c r="C248" s="198"/>
      <c r="D248" s="189"/>
      <c r="E248" s="189"/>
      <c r="F248" s="189"/>
      <c r="G248" s="192"/>
      <c r="H248" s="195"/>
      <c r="I248" s="103"/>
      <c r="J248" s="53"/>
      <c r="K248" s="43"/>
      <c r="L248" s="65"/>
      <c r="M248" s="42">
        <f t="shared" si="56"/>
        <v>0</v>
      </c>
    </row>
    <row r="249" spans="2:13" ht="13.5" thickBot="1">
      <c r="B249" s="89" t="s">
        <v>44</v>
      </c>
      <c r="C249" s="199"/>
      <c r="D249" s="190"/>
      <c r="E249" s="190"/>
      <c r="F249" s="190"/>
      <c r="G249" s="193"/>
      <c r="H249" s="196"/>
      <c r="I249" s="104"/>
      <c r="J249" s="53"/>
      <c r="K249" s="46"/>
      <c r="L249" s="54"/>
      <c r="M249" s="47">
        <f t="shared" si="56"/>
        <v>0</v>
      </c>
    </row>
    <row r="250" spans="2:13" ht="13.5" thickBot="1">
      <c r="B250" s="58" t="s">
        <v>40</v>
      </c>
      <c r="C250" s="197">
        <f t="shared" ref="C250" si="57">+C245+1</f>
        <v>48</v>
      </c>
      <c r="D250" s="188">
        <f>VLOOKUP(C250,'Completar SOFSE'!$A$19:$E$501,2,0)</f>
        <v>1100</v>
      </c>
      <c r="E250" s="188" t="str">
        <f>VLOOKUP(C250,'Completar SOFSE'!$A$19:$E$501,3,0)</f>
        <v>C/U</v>
      </c>
      <c r="F250" s="188">
        <f>VLOOKUP(C250,'Completar SOFSE'!$A$19:$E$501,4,0)</f>
        <v>3000001372</v>
      </c>
      <c r="G250" s="191" t="str">
        <f>VLOOKUP(C250,'Completar SOFSE'!$A$19:$E$501,5,0)</f>
        <v>CONTRATUERCA, DIAMETRO 3/4", MATERIAL ALUMINIO Y SILICIO</v>
      </c>
      <c r="H250" s="194">
        <f>VLOOKUP(C250,'Completar SOFSE'!$A$19:$F$501,6,0)</f>
        <v>0</v>
      </c>
      <c r="I250" s="103"/>
      <c r="J250" s="53"/>
      <c r="K250" s="65"/>
      <c r="L250" s="65"/>
      <c r="M250" s="42">
        <f t="shared" si="56"/>
        <v>0</v>
      </c>
    </row>
    <row r="251" spans="2:13" ht="13.5" thickBot="1">
      <c r="B251" s="59" t="s">
        <v>41</v>
      </c>
      <c r="C251" s="198"/>
      <c r="D251" s="189"/>
      <c r="E251" s="189"/>
      <c r="F251" s="189"/>
      <c r="G251" s="192"/>
      <c r="H251" s="195"/>
      <c r="I251" s="103"/>
      <c r="J251" s="53"/>
      <c r="K251" s="65"/>
      <c r="L251" s="65"/>
      <c r="M251" s="42">
        <f t="shared" si="56"/>
        <v>0</v>
      </c>
    </row>
    <row r="252" spans="2:13" ht="13.5" thickBot="1">
      <c r="B252" s="59" t="s">
        <v>42</v>
      </c>
      <c r="C252" s="198"/>
      <c r="D252" s="189"/>
      <c r="E252" s="189"/>
      <c r="F252" s="189"/>
      <c r="G252" s="192"/>
      <c r="H252" s="195"/>
      <c r="I252" s="103"/>
      <c r="J252" s="53"/>
      <c r="K252" s="65"/>
      <c r="L252" s="65"/>
      <c r="M252" s="42">
        <f t="shared" si="56"/>
        <v>0</v>
      </c>
    </row>
    <row r="253" spans="2:13" ht="13.5" thickBot="1">
      <c r="B253" s="59" t="s">
        <v>43</v>
      </c>
      <c r="C253" s="198"/>
      <c r="D253" s="189"/>
      <c r="E253" s="189"/>
      <c r="F253" s="189"/>
      <c r="G253" s="192"/>
      <c r="H253" s="195"/>
      <c r="I253" s="103"/>
      <c r="J253" s="53"/>
      <c r="K253" s="43"/>
      <c r="L253" s="65"/>
      <c r="M253" s="42">
        <f t="shared" si="56"/>
        <v>0</v>
      </c>
    </row>
    <row r="254" spans="2:13" ht="13.5" thickBot="1">
      <c r="B254" s="89" t="s">
        <v>44</v>
      </c>
      <c r="C254" s="199"/>
      <c r="D254" s="190"/>
      <c r="E254" s="190"/>
      <c r="F254" s="190"/>
      <c r="G254" s="193"/>
      <c r="H254" s="196"/>
      <c r="I254" s="104"/>
      <c r="J254" s="53"/>
      <c r="K254" s="46"/>
      <c r="L254" s="54"/>
      <c r="M254" s="47">
        <f t="shared" si="56"/>
        <v>0</v>
      </c>
    </row>
    <row r="255" spans="2:13" ht="13.5" thickBot="1">
      <c r="B255" s="58" t="s">
        <v>40</v>
      </c>
      <c r="C255" s="197">
        <f t="shared" ref="C255" si="58">+C250+1</f>
        <v>49</v>
      </c>
      <c r="D255" s="188">
        <f>VLOOKUP(C255,'Completar SOFSE'!$A$19:$E$501,2,0)</f>
        <v>2400</v>
      </c>
      <c r="E255" s="188" t="str">
        <f>VLOOKUP(C255,'Completar SOFSE'!$A$19:$E$501,3,0)</f>
        <v>C/U</v>
      </c>
      <c r="F255" s="188">
        <f>VLOOKUP(C255,'Completar SOFSE'!$A$19:$E$501,4,0)</f>
        <v>3000015953</v>
      </c>
      <c r="G255" s="191" t="str">
        <f>VLOOKUP(C255,'Completar SOFSE'!$A$19:$E$501,5,0)</f>
        <v>TORNILLO PARA AJUSTE, TIPO DE CABEZA AVELLANADA PHILLIPS, DIAMETRO NOMINAL 6MM, DE CABEZA 12MM, PASO 2,60MM, LONGITUD 40MM, MATERIAL ACERO, PUNTA AGUJA, TIPO DE TORNILLO: FIX , USO: FIJACION DE PERFILES A MAMPOSTERIA MEDIANTE TARUGOS</v>
      </c>
      <c r="H255" s="194">
        <f>VLOOKUP(C255,'Completar SOFSE'!$A$19:$F$501,6,0)</f>
        <v>0</v>
      </c>
      <c r="I255" s="103"/>
      <c r="J255" s="53"/>
      <c r="K255" s="65"/>
      <c r="L255" s="65"/>
      <c r="M255" s="42">
        <f t="shared" si="56"/>
        <v>0</v>
      </c>
    </row>
    <row r="256" spans="2:13" ht="13.5" thickBot="1">
      <c r="B256" s="59" t="s">
        <v>41</v>
      </c>
      <c r="C256" s="198"/>
      <c r="D256" s="189"/>
      <c r="E256" s="189"/>
      <c r="F256" s="189"/>
      <c r="G256" s="192"/>
      <c r="H256" s="195"/>
      <c r="I256" s="103"/>
      <c r="J256" s="53"/>
      <c r="K256" s="65"/>
      <c r="L256" s="65"/>
      <c r="M256" s="42">
        <f t="shared" si="56"/>
        <v>0</v>
      </c>
    </row>
    <row r="257" spans="2:13" ht="13.5" thickBot="1">
      <c r="B257" s="59" t="s">
        <v>42</v>
      </c>
      <c r="C257" s="198"/>
      <c r="D257" s="189"/>
      <c r="E257" s="189"/>
      <c r="F257" s="189"/>
      <c r="G257" s="192"/>
      <c r="H257" s="195"/>
      <c r="I257" s="103"/>
      <c r="J257" s="53"/>
      <c r="K257" s="65"/>
      <c r="L257" s="65"/>
      <c r="M257" s="42">
        <f t="shared" si="56"/>
        <v>0</v>
      </c>
    </row>
    <row r="258" spans="2:13" ht="13.5" thickBot="1">
      <c r="B258" s="59" t="s">
        <v>43</v>
      </c>
      <c r="C258" s="198"/>
      <c r="D258" s="189"/>
      <c r="E258" s="189"/>
      <c r="F258" s="189"/>
      <c r="G258" s="192"/>
      <c r="H258" s="195"/>
      <c r="I258" s="103"/>
      <c r="J258" s="53"/>
      <c r="K258" s="43"/>
      <c r="L258" s="65"/>
      <c r="M258" s="42">
        <f t="shared" si="56"/>
        <v>0</v>
      </c>
    </row>
    <row r="259" spans="2:13" ht="13.5" thickBot="1">
      <c r="B259" s="89" t="s">
        <v>44</v>
      </c>
      <c r="C259" s="199"/>
      <c r="D259" s="190"/>
      <c r="E259" s="190"/>
      <c r="F259" s="190"/>
      <c r="G259" s="193"/>
      <c r="H259" s="196"/>
      <c r="I259" s="104"/>
      <c r="J259" s="53"/>
      <c r="K259" s="46"/>
      <c r="L259" s="54"/>
      <c r="M259" s="47">
        <f t="shared" si="56"/>
        <v>0</v>
      </c>
    </row>
    <row r="260" spans="2:13" ht="13.5" thickBot="1">
      <c r="B260" s="58" t="s">
        <v>40</v>
      </c>
      <c r="C260" s="197">
        <f t="shared" ref="C260" si="59">+C255+1</f>
        <v>50</v>
      </c>
      <c r="D260" s="188">
        <f>VLOOKUP(C260,'Completar SOFSE'!$A$19:$E$501,2,0)</f>
        <v>390</v>
      </c>
      <c r="E260" s="188" t="str">
        <f>VLOOKUP(C260,'Completar SOFSE'!$A$19:$E$501,3,0)</f>
        <v>C/U</v>
      </c>
      <c r="F260" s="188">
        <f>VLOOKUP(C260,'Completar SOFSE'!$A$19:$E$501,4,0)</f>
        <v>3000016821</v>
      </c>
      <c r="G260" s="191" t="str">
        <f>VLOOKUP(C260,'Completar SOFSE'!$A$19:$E$501,5,0)</f>
        <v>ALEMITE, TIPO RECTO, DIAMETRO 6MM, CONEXION M6X1MM, MATERIAL ACERO INOXIDABLE, NORMA DEL MATERIAL AISI 304, NORMA CONSTRUCTIVA DIN 71412 FORMA A, PARA PANTOGRAFO CCEE CSR., EQUIPO: EMU CSR LGR</v>
      </c>
      <c r="H260" s="194">
        <f>VLOOKUP(C260,'Completar SOFSE'!$A$19:$F$501,6,0)</f>
        <v>0</v>
      </c>
      <c r="I260" s="103"/>
      <c r="J260" s="53"/>
      <c r="K260" s="65"/>
      <c r="L260" s="65"/>
      <c r="M260" s="42">
        <f t="shared" si="56"/>
        <v>0</v>
      </c>
    </row>
    <row r="261" spans="2:13" ht="13.5" thickBot="1">
      <c r="B261" s="59" t="s">
        <v>41</v>
      </c>
      <c r="C261" s="198"/>
      <c r="D261" s="189"/>
      <c r="E261" s="189"/>
      <c r="F261" s="189"/>
      <c r="G261" s="192"/>
      <c r="H261" s="195"/>
      <c r="I261" s="103"/>
      <c r="J261" s="53"/>
      <c r="K261" s="65"/>
      <c r="L261" s="65"/>
      <c r="M261" s="42">
        <f t="shared" si="56"/>
        <v>0</v>
      </c>
    </row>
    <row r="262" spans="2:13" ht="13.5" thickBot="1">
      <c r="B262" s="59" t="s">
        <v>42</v>
      </c>
      <c r="C262" s="198"/>
      <c r="D262" s="189"/>
      <c r="E262" s="189"/>
      <c r="F262" s="189"/>
      <c r="G262" s="192"/>
      <c r="H262" s="195"/>
      <c r="I262" s="103"/>
      <c r="J262" s="53"/>
      <c r="K262" s="65"/>
      <c r="L262" s="65"/>
      <c r="M262" s="42">
        <f t="shared" si="56"/>
        <v>0</v>
      </c>
    </row>
    <row r="263" spans="2:13" ht="13.5" thickBot="1">
      <c r="B263" s="59" t="s">
        <v>43</v>
      </c>
      <c r="C263" s="198"/>
      <c r="D263" s="189"/>
      <c r="E263" s="189"/>
      <c r="F263" s="189"/>
      <c r="G263" s="192"/>
      <c r="H263" s="195"/>
      <c r="I263" s="103"/>
      <c r="J263" s="53"/>
      <c r="K263" s="43"/>
      <c r="L263" s="65"/>
      <c r="M263" s="42">
        <f t="shared" si="56"/>
        <v>0</v>
      </c>
    </row>
    <row r="264" spans="2:13" ht="13.5" thickBot="1">
      <c r="B264" s="89" t="s">
        <v>44</v>
      </c>
      <c r="C264" s="199"/>
      <c r="D264" s="190"/>
      <c r="E264" s="190"/>
      <c r="F264" s="190"/>
      <c r="G264" s="193"/>
      <c r="H264" s="196"/>
      <c r="I264" s="104"/>
      <c r="J264" s="53"/>
      <c r="K264" s="46"/>
      <c r="L264" s="54"/>
      <c r="M264" s="47">
        <f t="shared" si="56"/>
        <v>0</v>
      </c>
    </row>
    <row r="265" spans="2:13" ht="13.5" thickBot="1">
      <c r="B265" s="58" t="s">
        <v>40</v>
      </c>
      <c r="C265" s="197">
        <f>+C260+1</f>
        <v>51</v>
      </c>
      <c r="D265" s="188">
        <f>VLOOKUP(C265,'Completar SOFSE'!$A$19:$E$501,2,0)</f>
        <v>17115</v>
      </c>
      <c r="E265" s="188" t="str">
        <f>VLOOKUP(C265,'Completar SOFSE'!$A$19:$E$501,3,0)</f>
        <v>C/U</v>
      </c>
      <c r="F265" s="188">
        <f>VLOOKUP(C265,'Completar SOFSE'!$A$19:$E$501,4,0)</f>
        <v>3000019310</v>
      </c>
      <c r="G265" s="191" t="str">
        <f>VLOOKUP(C265,'Completar SOFSE'!$A$19:$E$501,5,0)</f>
        <v>TARUGO, DIAMETRO 6MM, MATERIAL NYLON</v>
      </c>
      <c r="H265" s="194">
        <f>VLOOKUP(C265,'Completar SOFSE'!$A$19:$F$501,6,0)</f>
        <v>0</v>
      </c>
      <c r="I265" s="103"/>
      <c r="J265" s="53"/>
      <c r="K265" s="65"/>
      <c r="L265" s="65"/>
      <c r="M265" s="42">
        <f>J265*$D$60+K265*$D$60+L265*$D$60</f>
        <v>0</v>
      </c>
    </row>
    <row r="266" spans="2:13" ht="13.5" thickBot="1">
      <c r="B266" s="59" t="s">
        <v>41</v>
      </c>
      <c r="C266" s="198"/>
      <c r="D266" s="189"/>
      <c r="E266" s="189"/>
      <c r="F266" s="189"/>
      <c r="G266" s="192"/>
      <c r="H266" s="195"/>
      <c r="I266" s="103"/>
      <c r="J266" s="53"/>
      <c r="K266" s="65"/>
      <c r="L266" s="65"/>
      <c r="M266" s="42">
        <f t="shared" ref="M266:M284" si="60">J266*$D$60+K266*$D$60+L266*$D$60</f>
        <v>0</v>
      </c>
    </row>
    <row r="267" spans="2:13" ht="13.5" thickBot="1">
      <c r="B267" s="59" t="s">
        <v>42</v>
      </c>
      <c r="C267" s="198"/>
      <c r="D267" s="189"/>
      <c r="E267" s="189"/>
      <c r="F267" s="189"/>
      <c r="G267" s="192"/>
      <c r="H267" s="195"/>
      <c r="I267" s="103"/>
      <c r="J267" s="53"/>
      <c r="K267" s="65"/>
      <c r="L267" s="65"/>
      <c r="M267" s="42">
        <f t="shared" si="60"/>
        <v>0</v>
      </c>
    </row>
    <row r="268" spans="2:13" ht="13.5" thickBot="1">
      <c r="B268" s="59" t="s">
        <v>43</v>
      </c>
      <c r="C268" s="198"/>
      <c r="D268" s="189"/>
      <c r="E268" s="189"/>
      <c r="F268" s="189"/>
      <c r="G268" s="192"/>
      <c r="H268" s="195"/>
      <c r="I268" s="103"/>
      <c r="J268" s="53"/>
      <c r="K268" s="43"/>
      <c r="L268" s="65"/>
      <c r="M268" s="42">
        <f t="shared" si="60"/>
        <v>0</v>
      </c>
    </row>
    <row r="269" spans="2:13" ht="13.5" thickBot="1">
      <c r="B269" s="89" t="s">
        <v>44</v>
      </c>
      <c r="C269" s="199"/>
      <c r="D269" s="190"/>
      <c r="E269" s="190"/>
      <c r="F269" s="190"/>
      <c r="G269" s="193"/>
      <c r="H269" s="196"/>
      <c r="I269" s="104"/>
      <c r="J269" s="53"/>
      <c r="K269" s="46"/>
      <c r="L269" s="54"/>
      <c r="M269" s="47">
        <f t="shared" si="60"/>
        <v>0</v>
      </c>
    </row>
    <row r="270" spans="2:13" ht="13.5" thickBot="1">
      <c r="B270" s="58" t="s">
        <v>40</v>
      </c>
      <c r="C270" s="197">
        <f t="shared" ref="C270" si="61">+C265+1</f>
        <v>52</v>
      </c>
      <c r="D270" s="188">
        <f>VLOOKUP(C270,'Completar SOFSE'!$A$19:$E$501,2,0)</f>
        <v>250</v>
      </c>
      <c r="E270" s="188" t="str">
        <f>VLOOKUP(C270,'Completar SOFSE'!$A$19:$E$501,3,0)</f>
        <v>C/U</v>
      </c>
      <c r="F270" s="188">
        <f>VLOOKUP(C270,'Completar SOFSE'!$A$19:$E$501,4,0)</f>
        <v>3000021837</v>
      </c>
      <c r="G270" s="191" t="str">
        <f>VLOOKUP(C270,'Completar SOFSE'!$A$19:$E$501,5,0)</f>
        <v>ARANDELA, TIPO PLANA REDONDA, DIAMETRO EXTERIOR 175MM, DIAMETRO INTERIOR 35MM, ESPESOR 1MM, MATERIAL ACERO AL CARBONO, NORMA DEL MATERIAL SAE 1020, TRATAMIENTO SUPERFICIAL CINCADO, NORMA CONSTRUCTIVA DIN 125-A, DE SUPLEMENTO DE LOS COLGADORES DE LA TIMONERIA DE FRENO MARCAS/FABRICANTES: M35, EQUIPO: BOGIE DE LOCOMOTORA GENERAL MOTORS</v>
      </c>
      <c r="H270" s="194">
        <f>VLOOKUP(C270,'Completar SOFSE'!$A$19:$F$501,6,0)</f>
        <v>0</v>
      </c>
      <c r="I270" s="103"/>
      <c r="J270" s="53"/>
      <c r="K270" s="65"/>
      <c r="L270" s="65"/>
      <c r="M270" s="42">
        <f t="shared" si="60"/>
        <v>0</v>
      </c>
    </row>
    <row r="271" spans="2:13" ht="13.5" thickBot="1">
      <c r="B271" s="59" t="s">
        <v>41</v>
      </c>
      <c r="C271" s="198"/>
      <c r="D271" s="189"/>
      <c r="E271" s="189"/>
      <c r="F271" s="189"/>
      <c r="G271" s="192"/>
      <c r="H271" s="195"/>
      <c r="I271" s="103"/>
      <c r="J271" s="53"/>
      <c r="K271" s="65"/>
      <c r="L271" s="65"/>
      <c r="M271" s="42">
        <f t="shared" si="60"/>
        <v>0</v>
      </c>
    </row>
    <row r="272" spans="2:13" ht="13.5" thickBot="1">
      <c r="B272" s="59" t="s">
        <v>42</v>
      </c>
      <c r="C272" s="198"/>
      <c r="D272" s="189"/>
      <c r="E272" s="189"/>
      <c r="F272" s="189"/>
      <c r="G272" s="192"/>
      <c r="H272" s="195"/>
      <c r="I272" s="103"/>
      <c r="J272" s="53"/>
      <c r="K272" s="65"/>
      <c r="L272" s="65"/>
      <c r="M272" s="42">
        <f t="shared" si="60"/>
        <v>0</v>
      </c>
    </row>
    <row r="273" spans="2:13" ht="13.5" thickBot="1">
      <c r="B273" s="59" t="s">
        <v>43</v>
      </c>
      <c r="C273" s="198"/>
      <c r="D273" s="189"/>
      <c r="E273" s="189"/>
      <c r="F273" s="189"/>
      <c r="G273" s="192"/>
      <c r="H273" s="195"/>
      <c r="I273" s="103"/>
      <c r="J273" s="53"/>
      <c r="K273" s="43"/>
      <c r="L273" s="65"/>
      <c r="M273" s="42">
        <f t="shared" si="60"/>
        <v>0</v>
      </c>
    </row>
    <row r="274" spans="2:13" ht="13.5" thickBot="1">
      <c r="B274" s="89" t="s">
        <v>44</v>
      </c>
      <c r="C274" s="199"/>
      <c r="D274" s="190"/>
      <c r="E274" s="190"/>
      <c r="F274" s="190"/>
      <c r="G274" s="193"/>
      <c r="H274" s="196"/>
      <c r="I274" s="104"/>
      <c r="J274" s="53"/>
      <c r="K274" s="46"/>
      <c r="L274" s="54"/>
      <c r="M274" s="47">
        <f t="shared" si="60"/>
        <v>0</v>
      </c>
    </row>
    <row r="275" spans="2:13" ht="13.5" thickBot="1">
      <c r="B275" s="58" t="s">
        <v>40</v>
      </c>
      <c r="C275" s="197">
        <f t="shared" ref="C275" si="62">+C270+1</f>
        <v>53</v>
      </c>
      <c r="D275" s="188">
        <f>VLOOKUP(C275,'Completar SOFSE'!$A$19:$E$501,2,0)</f>
        <v>5300</v>
      </c>
      <c r="E275" s="188" t="str">
        <f>VLOOKUP(C275,'Completar SOFSE'!$A$19:$E$501,3,0)</f>
        <v>C/U</v>
      </c>
      <c r="F275" s="188">
        <f>VLOOKUP(C275,'Completar SOFSE'!$A$19:$E$501,4,0)</f>
        <v>3000021849</v>
      </c>
      <c r="G275" s="191" t="str">
        <f>VLOOKUP(C275,'Completar SOFSE'!$A$19:$E$501,5,0)</f>
        <v>ARANDELA, TIPO PLANA REDONDA, DIAMETRO INTERIOR 7/16", MATERIAL ACERO, NORMA CONSTRUCTIVA DIN 125</v>
      </c>
      <c r="H275" s="194">
        <f>VLOOKUP(C275,'Completar SOFSE'!$A$19:$F$501,6,0)</f>
        <v>0</v>
      </c>
      <c r="I275" s="103"/>
      <c r="J275" s="53"/>
      <c r="K275" s="65"/>
      <c r="L275" s="65"/>
      <c r="M275" s="42">
        <f t="shared" si="60"/>
        <v>0</v>
      </c>
    </row>
    <row r="276" spans="2:13" ht="13.5" thickBot="1">
      <c r="B276" s="59" t="s">
        <v>41</v>
      </c>
      <c r="C276" s="198"/>
      <c r="D276" s="189"/>
      <c r="E276" s="189"/>
      <c r="F276" s="189"/>
      <c r="G276" s="192"/>
      <c r="H276" s="195"/>
      <c r="I276" s="103"/>
      <c r="J276" s="53"/>
      <c r="K276" s="65"/>
      <c r="L276" s="65"/>
      <c r="M276" s="42">
        <f t="shared" si="60"/>
        <v>0</v>
      </c>
    </row>
    <row r="277" spans="2:13" ht="13.5" thickBot="1">
      <c r="B277" s="59" t="s">
        <v>42</v>
      </c>
      <c r="C277" s="198"/>
      <c r="D277" s="189"/>
      <c r="E277" s="189"/>
      <c r="F277" s="189"/>
      <c r="G277" s="192"/>
      <c r="H277" s="195"/>
      <c r="I277" s="103"/>
      <c r="J277" s="53"/>
      <c r="K277" s="65"/>
      <c r="L277" s="65"/>
      <c r="M277" s="42">
        <f t="shared" si="60"/>
        <v>0</v>
      </c>
    </row>
    <row r="278" spans="2:13" ht="13.5" thickBot="1">
      <c r="B278" s="59" t="s">
        <v>43</v>
      </c>
      <c r="C278" s="198"/>
      <c r="D278" s="189"/>
      <c r="E278" s="189"/>
      <c r="F278" s="189"/>
      <c r="G278" s="192"/>
      <c r="H278" s="195"/>
      <c r="I278" s="103"/>
      <c r="J278" s="53"/>
      <c r="K278" s="43"/>
      <c r="L278" s="65"/>
      <c r="M278" s="42">
        <f t="shared" si="60"/>
        <v>0</v>
      </c>
    </row>
    <row r="279" spans="2:13" ht="13.5" thickBot="1">
      <c r="B279" s="89" t="s">
        <v>44</v>
      </c>
      <c r="C279" s="199"/>
      <c r="D279" s="190"/>
      <c r="E279" s="190"/>
      <c r="F279" s="190"/>
      <c r="G279" s="193"/>
      <c r="H279" s="196"/>
      <c r="I279" s="104"/>
      <c r="J279" s="53"/>
      <c r="K279" s="46"/>
      <c r="L279" s="54"/>
      <c r="M279" s="47">
        <f t="shared" si="60"/>
        <v>0</v>
      </c>
    </row>
    <row r="280" spans="2:13" ht="13.5" thickBot="1">
      <c r="B280" s="58" t="s">
        <v>40</v>
      </c>
      <c r="C280" s="197">
        <f t="shared" ref="C280" si="63">+C275+1</f>
        <v>54</v>
      </c>
      <c r="D280" s="188">
        <f>VLOOKUP(C280,'Completar SOFSE'!$A$19:$E$501,2,0)</f>
        <v>290</v>
      </c>
      <c r="E280" s="188" t="str">
        <f>VLOOKUP(C280,'Completar SOFSE'!$A$19:$E$501,3,0)</f>
        <v>C/U</v>
      </c>
      <c r="F280" s="188">
        <f>VLOOKUP(C280,'Completar SOFSE'!$A$19:$E$501,4,0)</f>
        <v>3000021856</v>
      </c>
      <c r="G280" s="191" t="str">
        <f>VLOOKUP(C280,'Completar SOFSE'!$A$19:$E$501,5,0)</f>
        <v>ARANDELA, TIPO PLANA REDONDA, DIAMETRO EXTERIOR 22MM, DIAMETRO INTERIOR 12,7MM, ESPESOR 2MM, MATERIAL COBRE, TRATAMIENTO SUPERFICIAL CINCADO, NORMA CONSTRUCTIVA DIN 125-A, 1/2"</v>
      </c>
      <c r="H280" s="194">
        <f>VLOOKUP(C280,'Completar SOFSE'!$A$19:$F$501,6,0)</f>
        <v>0</v>
      </c>
      <c r="I280" s="103"/>
      <c r="J280" s="53"/>
      <c r="K280" s="65"/>
      <c r="L280" s="65"/>
      <c r="M280" s="42">
        <f t="shared" si="60"/>
        <v>0</v>
      </c>
    </row>
    <row r="281" spans="2:13" ht="13.5" thickBot="1">
      <c r="B281" s="59" t="s">
        <v>41</v>
      </c>
      <c r="C281" s="198"/>
      <c r="D281" s="189"/>
      <c r="E281" s="189"/>
      <c r="F281" s="189"/>
      <c r="G281" s="192"/>
      <c r="H281" s="195"/>
      <c r="I281" s="103"/>
      <c r="J281" s="53"/>
      <c r="K281" s="65"/>
      <c r="L281" s="65"/>
      <c r="M281" s="42">
        <f t="shared" si="60"/>
        <v>0</v>
      </c>
    </row>
    <row r="282" spans="2:13" ht="13.5" thickBot="1">
      <c r="B282" s="59" t="s">
        <v>42</v>
      </c>
      <c r="C282" s="198"/>
      <c r="D282" s="189"/>
      <c r="E282" s="189"/>
      <c r="F282" s="189"/>
      <c r="G282" s="192"/>
      <c r="H282" s="195"/>
      <c r="I282" s="103"/>
      <c r="J282" s="53"/>
      <c r="K282" s="65"/>
      <c r="L282" s="65"/>
      <c r="M282" s="42">
        <f t="shared" si="60"/>
        <v>0</v>
      </c>
    </row>
    <row r="283" spans="2:13" ht="13.5" thickBot="1">
      <c r="B283" s="59" t="s">
        <v>43</v>
      </c>
      <c r="C283" s="198"/>
      <c r="D283" s="189"/>
      <c r="E283" s="189"/>
      <c r="F283" s="189"/>
      <c r="G283" s="192"/>
      <c r="H283" s="195"/>
      <c r="I283" s="103"/>
      <c r="J283" s="53"/>
      <c r="K283" s="43"/>
      <c r="L283" s="65"/>
      <c r="M283" s="42">
        <f t="shared" si="60"/>
        <v>0</v>
      </c>
    </row>
    <row r="284" spans="2:13" ht="13.5" thickBot="1">
      <c r="B284" s="89" t="s">
        <v>44</v>
      </c>
      <c r="C284" s="199"/>
      <c r="D284" s="190"/>
      <c r="E284" s="190"/>
      <c r="F284" s="190"/>
      <c r="G284" s="193"/>
      <c r="H284" s="196"/>
      <c r="I284" s="104"/>
      <c r="J284" s="53"/>
      <c r="K284" s="46"/>
      <c r="L284" s="54"/>
      <c r="M284" s="47">
        <f t="shared" si="60"/>
        <v>0</v>
      </c>
    </row>
    <row r="285" spans="2:13" ht="13.5" thickBot="1">
      <c r="B285" s="58" t="s">
        <v>40</v>
      </c>
      <c r="C285" s="197">
        <f>+C280+1</f>
        <v>55</v>
      </c>
      <c r="D285" s="188">
        <f>VLOOKUP(C285,'Completar SOFSE'!$A$19:$E$501,2,0)</f>
        <v>1877</v>
      </c>
      <c r="E285" s="188" t="str">
        <f>VLOOKUP(C285,'Completar SOFSE'!$A$19:$E$501,3,0)</f>
        <v>C/U</v>
      </c>
      <c r="F285" s="188">
        <f>VLOOKUP(C285,'Completar SOFSE'!$A$19:$E$501,4,0)</f>
        <v>3000021859</v>
      </c>
      <c r="G285" s="191" t="str">
        <f>VLOOKUP(C285,'Completar SOFSE'!$A$19:$E$501,5,0)</f>
        <v>ARANDELA, TIPO PLANA REDONDA, DIAMETRO INTERIOR M8, MATERIAL ACERO INOXIDABLE, NORMA DEL MATERIAL A4 ISO 7089, NORMA CONSTRUCTIVA DIN 125</v>
      </c>
      <c r="H285" s="194">
        <f>VLOOKUP(C285,'Completar SOFSE'!$A$19:$F$501,6,0)</f>
        <v>0</v>
      </c>
      <c r="I285" s="103"/>
      <c r="J285" s="53"/>
      <c r="K285" s="65"/>
      <c r="L285" s="65"/>
      <c r="M285" s="42">
        <f>J285*$D$60+K285*$D$60+L285*$D$60</f>
        <v>0</v>
      </c>
    </row>
    <row r="286" spans="2:13" ht="13.5" thickBot="1">
      <c r="B286" s="59" t="s">
        <v>41</v>
      </c>
      <c r="C286" s="198"/>
      <c r="D286" s="189"/>
      <c r="E286" s="189"/>
      <c r="F286" s="189"/>
      <c r="G286" s="192"/>
      <c r="H286" s="195"/>
      <c r="I286" s="103"/>
      <c r="J286" s="53"/>
      <c r="K286" s="65"/>
      <c r="L286" s="65"/>
      <c r="M286" s="42">
        <f t="shared" ref="M286:M304" si="64">J286*$D$60+K286*$D$60+L286*$D$60</f>
        <v>0</v>
      </c>
    </row>
    <row r="287" spans="2:13" ht="13.5" thickBot="1">
      <c r="B287" s="59" t="s">
        <v>42</v>
      </c>
      <c r="C287" s="198"/>
      <c r="D287" s="189"/>
      <c r="E287" s="189"/>
      <c r="F287" s="189"/>
      <c r="G287" s="192"/>
      <c r="H287" s="195"/>
      <c r="I287" s="103"/>
      <c r="J287" s="53"/>
      <c r="K287" s="65"/>
      <c r="L287" s="65"/>
      <c r="M287" s="42">
        <f t="shared" si="64"/>
        <v>0</v>
      </c>
    </row>
    <row r="288" spans="2:13" ht="13.5" thickBot="1">
      <c r="B288" s="59" t="s">
        <v>43</v>
      </c>
      <c r="C288" s="198"/>
      <c r="D288" s="189"/>
      <c r="E288" s="189"/>
      <c r="F288" s="189"/>
      <c r="G288" s="192"/>
      <c r="H288" s="195"/>
      <c r="I288" s="103"/>
      <c r="J288" s="53"/>
      <c r="K288" s="43"/>
      <c r="L288" s="65"/>
      <c r="M288" s="42">
        <f t="shared" si="64"/>
        <v>0</v>
      </c>
    </row>
    <row r="289" spans="2:13" ht="13.5" thickBot="1">
      <c r="B289" s="89" t="s">
        <v>44</v>
      </c>
      <c r="C289" s="199"/>
      <c r="D289" s="190"/>
      <c r="E289" s="190"/>
      <c r="F289" s="190"/>
      <c r="G289" s="193"/>
      <c r="H289" s="196"/>
      <c r="I289" s="104"/>
      <c r="J289" s="53"/>
      <c r="K289" s="46"/>
      <c r="L289" s="54"/>
      <c r="M289" s="47">
        <f t="shared" si="64"/>
        <v>0</v>
      </c>
    </row>
    <row r="290" spans="2:13" ht="13.5" thickBot="1">
      <c r="B290" s="58" t="s">
        <v>40</v>
      </c>
      <c r="C290" s="197">
        <f t="shared" ref="C290" si="65">+C285+1</f>
        <v>56</v>
      </c>
      <c r="D290" s="188">
        <f>VLOOKUP(C290,'Completar SOFSE'!$A$19:$E$501,2,0)</f>
        <v>1165</v>
      </c>
      <c r="E290" s="188" t="str">
        <f>VLOOKUP(C290,'Completar SOFSE'!$A$19:$E$501,3,0)</f>
        <v>C/U</v>
      </c>
      <c r="F290" s="188">
        <f>VLOOKUP(C290,'Completar SOFSE'!$A$19:$E$501,4,0)</f>
        <v>3000021861</v>
      </c>
      <c r="G290" s="191" t="str">
        <f>VLOOKUP(C290,'Completar SOFSE'!$A$19:$E$501,5,0)</f>
        <v>ARANDELA, TIPO PLANA REDONDA, DIAMETRO INTERIOR M24, MATERIAL ACERO, TRATAMIENTO SUPERFICIAL DACROMET, NORMA CONSTRUCTIVA DIN 125</v>
      </c>
      <c r="H290" s="194">
        <f>VLOOKUP(C290,'Completar SOFSE'!$A$19:$F$501,6,0)</f>
        <v>0</v>
      </c>
      <c r="I290" s="103"/>
      <c r="J290" s="53"/>
      <c r="K290" s="65"/>
      <c r="L290" s="65"/>
      <c r="M290" s="42">
        <f t="shared" si="64"/>
        <v>0</v>
      </c>
    </row>
    <row r="291" spans="2:13" ht="13.5" thickBot="1">
      <c r="B291" s="59" t="s">
        <v>41</v>
      </c>
      <c r="C291" s="198"/>
      <c r="D291" s="189"/>
      <c r="E291" s="189"/>
      <c r="F291" s="189"/>
      <c r="G291" s="192"/>
      <c r="H291" s="195"/>
      <c r="I291" s="103"/>
      <c r="J291" s="53"/>
      <c r="K291" s="65"/>
      <c r="L291" s="65"/>
      <c r="M291" s="42">
        <f t="shared" si="64"/>
        <v>0</v>
      </c>
    </row>
    <row r="292" spans="2:13" ht="13.5" thickBot="1">
      <c r="B292" s="59" t="s">
        <v>42</v>
      </c>
      <c r="C292" s="198"/>
      <c r="D292" s="189"/>
      <c r="E292" s="189"/>
      <c r="F292" s="189"/>
      <c r="G292" s="192"/>
      <c r="H292" s="195"/>
      <c r="I292" s="103"/>
      <c r="J292" s="53"/>
      <c r="K292" s="65"/>
      <c r="L292" s="65"/>
      <c r="M292" s="42">
        <f t="shared" si="64"/>
        <v>0</v>
      </c>
    </row>
    <row r="293" spans="2:13" ht="13.5" thickBot="1">
      <c r="B293" s="59" t="s">
        <v>43</v>
      </c>
      <c r="C293" s="198"/>
      <c r="D293" s="189"/>
      <c r="E293" s="189"/>
      <c r="F293" s="189"/>
      <c r="G293" s="192"/>
      <c r="H293" s="195"/>
      <c r="I293" s="103"/>
      <c r="J293" s="53"/>
      <c r="K293" s="43"/>
      <c r="L293" s="65"/>
      <c r="M293" s="42">
        <f t="shared" si="64"/>
        <v>0</v>
      </c>
    </row>
    <row r="294" spans="2:13" ht="13.5" thickBot="1">
      <c r="B294" s="89" t="s">
        <v>44</v>
      </c>
      <c r="C294" s="199"/>
      <c r="D294" s="190"/>
      <c r="E294" s="190"/>
      <c r="F294" s="190"/>
      <c r="G294" s="193"/>
      <c r="H294" s="196"/>
      <c r="I294" s="104"/>
      <c r="J294" s="53"/>
      <c r="K294" s="46"/>
      <c r="L294" s="54"/>
      <c r="M294" s="47">
        <f t="shared" si="64"/>
        <v>0</v>
      </c>
    </row>
    <row r="295" spans="2:13" ht="13.5" thickBot="1">
      <c r="B295" s="58" t="s">
        <v>40</v>
      </c>
      <c r="C295" s="197">
        <f t="shared" ref="C295" si="66">+C290+1</f>
        <v>57</v>
      </c>
      <c r="D295" s="188">
        <f>VLOOKUP(C295,'Completar SOFSE'!$A$19:$E$501,2,0)</f>
        <v>140</v>
      </c>
      <c r="E295" s="188" t="str">
        <f>VLOOKUP(C295,'Completar SOFSE'!$A$19:$E$501,3,0)</f>
        <v>C/U</v>
      </c>
      <c r="F295" s="188">
        <f>VLOOKUP(C295,'Completar SOFSE'!$A$19:$E$501,4,0)</f>
        <v>3000021876</v>
      </c>
      <c r="G295" s="191" t="str">
        <f>VLOOKUP(C295,'Completar SOFSE'!$A$19:$E$501,5,0)</f>
        <v>ARANDELA, TIPO PLANA, DIAMETRO EXTERIOR 3/8", ESPESOR 1MM, MATERIAL BRONCE, NORMA CONSTRUCTIVA DIN 125</v>
      </c>
      <c r="H295" s="194">
        <f>VLOOKUP(C295,'Completar SOFSE'!$A$19:$F$501,6,0)</f>
        <v>0</v>
      </c>
      <c r="I295" s="103"/>
      <c r="J295" s="53"/>
      <c r="K295" s="65"/>
      <c r="L295" s="65"/>
      <c r="M295" s="42">
        <f t="shared" si="64"/>
        <v>0</v>
      </c>
    </row>
    <row r="296" spans="2:13" ht="13.5" thickBot="1">
      <c r="B296" s="59" t="s">
        <v>41</v>
      </c>
      <c r="C296" s="198"/>
      <c r="D296" s="189"/>
      <c r="E296" s="189"/>
      <c r="F296" s="189"/>
      <c r="G296" s="192"/>
      <c r="H296" s="195"/>
      <c r="I296" s="103"/>
      <c r="J296" s="53"/>
      <c r="K296" s="65"/>
      <c r="L296" s="65"/>
      <c r="M296" s="42">
        <f t="shared" si="64"/>
        <v>0</v>
      </c>
    </row>
    <row r="297" spans="2:13" ht="13.5" thickBot="1">
      <c r="B297" s="59" t="s">
        <v>42</v>
      </c>
      <c r="C297" s="198"/>
      <c r="D297" s="189"/>
      <c r="E297" s="189"/>
      <c r="F297" s="189"/>
      <c r="G297" s="192"/>
      <c r="H297" s="195"/>
      <c r="I297" s="103"/>
      <c r="J297" s="53"/>
      <c r="K297" s="65"/>
      <c r="L297" s="65"/>
      <c r="M297" s="42">
        <f t="shared" si="64"/>
        <v>0</v>
      </c>
    </row>
    <row r="298" spans="2:13" ht="13.5" thickBot="1">
      <c r="B298" s="59" t="s">
        <v>43</v>
      </c>
      <c r="C298" s="198"/>
      <c r="D298" s="189"/>
      <c r="E298" s="189"/>
      <c r="F298" s="189"/>
      <c r="G298" s="192"/>
      <c r="H298" s="195"/>
      <c r="I298" s="103"/>
      <c r="J298" s="53"/>
      <c r="K298" s="43"/>
      <c r="L298" s="65"/>
      <c r="M298" s="42">
        <f t="shared" si="64"/>
        <v>0</v>
      </c>
    </row>
    <row r="299" spans="2:13" ht="13.5" thickBot="1">
      <c r="B299" s="89" t="s">
        <v>44</v>
      </c>
      <c r="C299" s="199"/>
      <c r="D299" s="190"/>
      <c r="E299" s="190"/>
      <c r="F299" s="190"/>
      <c r="G299" s="193"/>
      <c r="H299" s="196"/>
      <c r="I299" s="104"/>
      <c r="J299" s="53"/>
      <c r="K299" s="46"/>
      <c r="L299" s="54"/>
      <c r="M299" s="47">
        <f t="shared" si="64"/>
        <v>0</v>
      </c>
    </row>
    <row r="300" spans="2:13" ht="13.5" thickBot="1">
      <c r="B300" s="58" t="s">
        <v>40</v>
      </c>
      <c r="C300" s="197">
        <f t="shared" ref="C300" si="67">+C295+1</f>
        <v>58</v>
      </c>
      <c r="D300" s="188">
        <f>VLOOKUP(C300,'Completar SOFSE'!$A$19:$E$501,2,0)</f>
        <v>250</v>
      </c>
      <c r="E300" s="188" t="str">
        <f>VLOOKUP(C300,'Completar SOFSE'!$A$19:$E$501,3,0)</f>
        <v>C/U</v>
      </c>
      <c r="F300" s="188">
        <f>VLOOKUP(C300,'Completar SOFSE'!$A$19:$E$501,4,0)</f>
        <v>3000021880</v>
      </c>
      <c r="G300" s="191" t="str">
        <f>VLOOKUP(C300,'Completar SOFSE'!$A$19:$E$501,5,0)</f>
        <v>ARANDELA, TIPO PLANA, DIAMETRO EXTERIOR 65MM, DIAMETRO INTERIOR 45MM, ESPESOR 1MM, MATERIAL ACERO, TRATAMIENTO SUPERFICIAL CINCADO, NORMA CONSTRUCTIVA DIN 125</v>
      </c>
      <c r="H300" s="194">
        <f>VLOOKUP(C300,'Completar SOFSE'!$A$19:$F$501,6,0)</f>
        <v>0</v>
      </c>
      <c r="I300" s="103"/>
      <c r="J300" s="53"/>
      <c r="K300" s="65"/>
      <c r="L300" s="65"/>
      <c r="M300" s="42">
        <f t="shared" si="64"/>
        <v>0</v>
      </c>
    </row>
    <row r="301" spans="2:13" ht="13.5" thickBot="1">
      <c r="B301" s="59" t="s">
        <v>41</v>
      </c>
      <c r="C301" s="198"/>
      <c r="D301" s="189"/>
      <c r="E301" s="189"/>
      <c r="F301" s="189"/>
      <c r="G301" s="192"/>
      <c r="H301" s="195"/>
      <c r="I301" s="103"/>
      <c r="J301" s="53"/>
      <c r="K301" s="65"/>
      <c r="L301" s="65"/>
      <c r="M301" s="42">
        <f t="shared" si="64"/>
        <v>0</v>
      </c>
    </row>
    <row r="302" spans="2:13" ht="13.5" thickBot="1">
      <c r="B302" s="59" t="s">
        <v>42</v>
      </c>
      <c r="C302" s="198"/>
      <c r="D302" s="189"/>
      <c r="E302" s="189"/>
      <c r="F302" s="189"/>
      <c r="G302" s="192"/>
      <c r="H302" s="195"/>
      <c r="I302" s="103"/>
      <c r="J302" s="53"/>
      <c r="K302" s="65"/>
      <c r="L302" s="65"/>
      <c r="M302" s="42">
        <f t="shared" si="64"/>
        <v>0</v>
      </c>
    </row>
    <row r="303" spans="2:13" ht="13.5" thickBot="1">
      <c r="B303" s="59" t="s">
        <v>43</v>
      </c>
      <c r="C303" s="198"/>
      <c r="D303" s="189"/>
      <c r="E303" s="189"/>
      <c r="F303" s="189"/>
      <c r="G303" s="192"/>
      <c r="H303" s="195"/>
      <c r="I303" s="103"/>
      <c r="J303" s="53"/>
      <c r="K303" s="43"/>
      <c r="L303" s="65"/>
      <c r="M303" s="42">
        <f t="shared" si="64"/>
        <v>0</v>
      </c>
    </row>
    <row r="304" spans="2:13" ht="13.5" thickBot="1">
      <c r="B304" s="89" t="s">
        <v>44</v>
      </c>
      <c r="C304" s="199"/>
      <c r="D304" s="190"/>
      <c r="E304" s="190"/>
      <c r="F304" s="190"/>
      <c r="G304" s="193"/>
      <c r="H304" s="196"/>
      <c r="I304" s="104"/>
      <c r="J304" s="53"/>
      <c r="K304" s="46"/>
      <c r="L304" s="54"/>
      <c r="M304" s="47">
        <f t="shared" si="64"/>
        <v>0</v>
      </c>
    </row>
    <row r="305" spans="2:13" ht="13.5" thickBot="1">
      <c r="B305" s="58" t="s">
        <v>40</v>
      </c>
      <c r="C305" s="197">
        <f>+C300+1</f>
        <v>59</v>
      </c>
      <c r="D305" s="188">
        <f>VLOOKUP(C305,'Completar SOFSE'!$A$19:$E$501,2,0)</f>
        <v>250</v>
      </c>
      <c r="E305" s="188" t="str">
        <f>VLOOKUP(C305,'Completar SOFSE'!$A$19:$E$501,3,0)</f>
        <v>C/U</v>
      </c>
      <c r="F305" s="188">
        <f>VLOOKUP(C305,'Completar SOFSE'!$A$19:$E$501,4,0)</f>
        <v>3000021882</v>
      </c>
      <c r="G305" s="191" t="str">
        <f>VLOOKUP(C305,'Completar SOFSE'!$A$19:$E$501,5,0)</f>
        <v>ARANDELA, TIPO PLANA, DIAMETRO EXTERIOR 55MM, DIAMETRO INTERIOR 36MM, ESPESOR 1MM, MATERIAL ACERO, TRATAMIENTO SUPERFICIAL CINCADO, NORMA CONSTRUCTIVA DIN 125</v>
      </c>
      <c r="H305" s="194">
        <f>VLOOKUP(C305,'Completar SOFSE'!$A$19:$F$501,6,0)</f>
        <v>0</v>
      </c>
      <c r="I305" s="103"/>
      <c r="J305" s="53"/>
      <c r="K305" s="65"/>
      <c r="L305" s="65"/>
      <c r="M305" s="42">
        <f>J305*$D$60+K305*$D$60+L305*$D$60</f>
        <v>0</v>
      </c>
    </row>
    <row r="306" spans="2:13" ht="13.5" thickBot="1">
      <c r="B306" s="59" t="s">
        <v>41</v>
      </c>
      <c r="C306" s="198"/>
      <c r="D306" s="189"/>
      <c r="E306" s="189"/>
      <c r="F306" s="189"/>
      <c r="G306" s="192"/>
      <c r="H306" s="195"/>
      <c r="I306" s="103"/>
      <c r="J306" s="53"/>
      <c r="K306" s="65"/>
      <c r="L306" s="65"/>
      <c r="M306" s="42">
        <f t="shared" ref="M306:M324" si="68">J306*$D$60+K306*$D$60+L306*$D$60</f>
        <v>0</v>
      </c>
    </row>
    <row r="307" spans="2:13" ht="13.5" thickBot="1">
      <c r="B307" s="59" t="s">
        <v>42</v>
      </c>
      <c r="C307" s="198"/>
      <c r="D307" s="189"/>
      <c r="E307" s="189"/>
      <c r="F307" s="189"/>
      <c r="G307" s="192"/>
      <c r="H307" s="195"/>
      <c r="I307" s="103"/>
      <c r="J307" s="53"/>
      <c r="K307" s="65"/>
      <c r="L307" s="65"/>
      <c r="M307" s="42">
        <f t="shared" si="68"/>
        <v>0</v>
      </c>
    </row>
    <row r="308" spans="2:13" ht="13.5" thickBot="1">
      <c r="B308" s="59" t="s">
        <v>43</v>
      </c>
      <c r="C308" s="198"/>
      <c r="D308" s="189"/>
      <c r="E308" s="189"/>
      <c r="F308" s="189"/>
      <c r="G308" s="192"/>
      <c r="H308" s="195"/>
      <c r="I308" s="103"/>
      <c r="J308" s="53"/>
      <c r="K308" s="43"/>
      <c r="L308" s="65"/>
      <c r="M308" s="42">
        <f t="shared" si="68"/>
        <v>0</v>
      </c>
    </row>
    <row r="309" spans="2:13" ht="13.5" thickBot="1">
      <c r="B309" s="89" t="s">
        <v>44</v>
      </c>
      <c r="C309" s="199"/>
      <c r="D309" s="190"/>
      <c r="E309" s="190"/>
      <c r="F309" s="190"/>
      <c r="G309" s="193"/>
      <c r="H309" s="196"/>
      <c r="I309" s="104"/>
      <c r="J309" s="53"/>
      <c r="K309" s="46"/>
      <c r="L309" s="54"/>
      <c r="M309" s="47">
        <f t="shared" si="68"/>
        <v>0</v>
      </c>
    </row>
    <row r="310" spans="2:13" ht="13.5" thickBot="1">
      <c r="B310" s="58" t="s">
        <v>40</v>
      </c>
      <c r="C310" s="197">
        <f t="shared" ref="C310" si="69">+C305+1</f>
        <v>60</v>
      </c>
      <c r="D310" s="188">
        <f>VLOOKUP(C310,'Completar SOFSE'!$A$19:$E$501,2,0)</f>
        <v>640</v>
      </c>
      <c r="E310" s="188" t="str">
        <f>VLOOKUP(C310,'Completar SOFSE'!$A$19:$E$501,3,0)</f>
        <v>C/U</v>
      </c>
      <c r="F310" s="188">
        <f>VLOOKUP(C310,'Completar SOFSE'!$A$19:$E$501,4,0)</f>
        <v>3000021889</v>
      </c>
      <c r="G310" s="191" t="str">
        <f>VLOOKUP(C310,'Completar SOFSE'!$A$19:$E$501,5,0)</f>
        <v>ARANDELA, TIPO BISELADA, DIAMETRO INTERIOR M3, TRATAMIENTO SUPERFICIAL CINCADO, NORMA CONSTRUCTIVA DIN 9021, ALA ANCHA</v>
      </c>
      <c r="H310" s="194">
        <f>VLOOKUP(C310,'Completar SOFSE'!$A$19:$F$501,6,0)</f>
        <v>0</v>
      </c>
      <c r="I310" s="103"/>
      <c r="J310" s="53"/>
      <c r="K310" s="65"/>
      <c r="L310" s="65"/>
      <c r="M310" s="42">
        <f t="shared" si="68"/>
        <v>0</v>
      </c>
    </row>
    <row r="311" spans="2:13" ht="13.5" thickBot="1">
      <c r="B311" s="59" t="s">
        <v>41</v>
      </c>
      <c r="C311" s="198"/>
      <c r="D311" s="189"/>
      <c r="E311" s="189"/>
      <c r="F311" s="189"/>
      <c r="G311" s="192"/>
      <c r="H311" s="195"/>
      <c r="I311" s="103"/>
      <c r="J311" s="53"/>
      <c r="K311" s="65"/>
      <c r="L311" s="65"/>
      <c r="M311" s="42">
        <f t="shared" si="68"/>
        <v>0</v>
      </c>
    </row>
    <row r="312" spans="2:13" ht="13.5" thickBot="1">
      <c r="B312" s="59" t="s">
        <v>42</v>
      </c>
      <c r="C312" s="198"/>
      <c r="D312" s="189"/>
      <c r="E312" s="189"/>
      <c r="F312" s="189"/>
      <c r="G312" s="192"/>
      <c r="H312" s="195"/>
      <c r="I312" s="103"/>
      <c r="J312" s="53"/>
      <c r="K312" s="65"/>
      <c r="L312" s="65"/>
      <c r="M312" s="42">
        <f t="shared" si="68"/>
        <v>0</v>
      </c>
    </row>
    <row r="313" spans="2:13" ht="13.5" thickBot="1">
      <c r="B313" s="59" t="s">
        <v>43</v>
      </c>
      <c r="C313" s="198"/>
      <c r="D313" s="189"/>
      <c r="E313" s="189"/>
      <c r="F313" s="189"/>
      <c r="G313" s="192"/>
      <c r="H313" s="195"/>
      <c r="I313" s="103"/>
      <c r="J313" s="53"/>
      <c r="K313" s="43"/>
      <c r="L313" s="65"/>
      <c r="M313" s="42">
        <f t="shared" si="68"/>
        <v>0</v>
      </c>
    </row>
    <row r="314" spans="2:13" ht="13.5" thickBot="1">
      <c r="B314" s="89" t="s">
        <v>44</v>
      </c>
      <c r="C314" s="199"/>
      <c r="D314" s="190"/>
      <c r="E314" s="190"/>
      <c r="F314" s="190"/>
      <c r="G314" s="193"/>
      <c r="H314" s="196"/>
      <c r="I314" s="104"/>
      <c r="J314" s="53"/>
      <c r="K314" s="46"/>
      <c r="L314" s="54"/>
      <c r="M314" s="47">
        <f t="shared" si="68"/>
        <v>0</v>
      </c>
    </row>
    <row r="315" spans="2:13" ht="13.5" thickBot="1">
      <c r="B315" s="58" t="s">
        <v>40</v>
      </c>
      <c r="C315" s="197">
        <f t="shared" ref="C315" si="70">+C310+1</f>
        <v>61</v>
      </c>
      <c r="D315" s="188">
        <f>VLOOKUP(C315,'Completar SOFSE'!$A$19:$E$501,2,0)</f>
        <v>5765</v>
      </c>
      <c r="E315" s="188" t="str">
        <f>VLOOKUP(C315,'Completar SOFSE'!$A$19:$E$501,3,0)</f>
        <v>C/U</v>
      </c>
      <c r="F315" s="188">
        <f>VLOOKUP(C315,'Completar SOFSE'!$A$19:$E$501,4,0)</f>
        <v>3000021897</v>
      </c>
      <c r="G315" s="191" t="str">
        <f>VLOOKUP(C315,'Completar SOFSE'!$A$19:$E$501,5,0)</f>
        <v>ARANDELA, TIPO BISELADA, DIAMETRO INTERIOR M14, TRATAMIENTO SUPERFICIAL CINCADO, NORMA CONSTRUCTIVA DIN 9021, ALA ANCHA</v>
      </c>
      <c r="H315" s="194">
        <f>VLOOKUP(C315,'Completar SOFSE'!$A$19:$F$501,6,0)</f>
        <v>0</v>
      </c>
      <c r="I315" s="103"/>
      <c r="J315" s="53"/>
      <c r="K315" s="65"/>
      <c r="L315" s="65"/>
      <c r="M315" s="42">
        <f t="shared" si="68"/>
        <v>0</v>
      </c>
    </row>
    <row r="316" spans="2:13" ht="13.5" thickBot="1">
      <c r="B316" s="59" t="s">
        <v>41</v>
      </c>
      <c r="C316" s="198"/>
      <c r="D316" s="189"/>
      <c r="E316" s="189"/>
      <c r="F316" s="189"/>
      <c r="G316" s="192"/>
      <c r="H316" s="195"/>
      <c r="I316" s="103"/>
      <c r="J316" s="53"/>
      <c r="K316" s="65"/>
      <c r="L316" s="65"/>
      <c r="M316" s="42">
        <f t="shared" si="68"/>
        <v>0</v>
      </c>
    </row>
    <row r="317" spans="2:13" ht="13.5" thickBot="1">
      <c r="B317" s="59" t="s">
        <v>42</v>
      </c>
      <c r="C317" s="198"/>
      <c r="D317" s="189"/>
      <c r="E317" s="189"/>
      <c r="F317" s="189"/>
      <c r="G317" s="192"/>
      <c r="H317" s="195"/>
      <c r="I317" s="103"/>
      <c r="J317" s="53"/>
      <c r="K317" s="65"/>
      <c r="L317" s="65"/>
      <c r="M317" s="42">
        <f t="shared" si="68"/>
        <v>0</v>
      </c>
    </row>
    <row r="318" spans="2:13" ht="13.5" thickBot="1">
      <c r="B318" s="59" t="s">
        <v>43</v>
      </c>
      <c r="C318" s="198"/>
      <c r="D318" s="189"/>
      <c r="E318" s="189"/>
      <c r="F318" s="189"/>
      <c r="G318" s="192"/>
      <c r="H318" s="195"/>
      <c r="I318" s="103"/>
      <c r="J318" s="53"/>
      <c r="K318" s="43"/>
      <c r="L318" s="65"/>
      <c r="M318" s="42">
        <f t="shared" si="68"/>
        <v>0</v>
      </c>
    </row>
    <row r="319" spans="2:13" ht="13.5" thickBot="1">
      <c r="B319" s="89" t="s">
        <v>44</v>
      </c>
      <c r="C319" s="199"/>
      <c r="D319" s="190"/>
      <c r="E319" s="190"/>
      <c r="F319" s="190"/>
      <c r="G319" s="193"/>
      <c r="H319" s="196"/>
      <c r="I319" s="104"/>
      <c r="J319" s="53"/>
      <c r="K319" s="46"/>
      <c r="L319" s="54"/>
      <c r="M319" s="47">
        <f t="shared" si="68"/>
        <v>0</v>
      </c>
    </row>
    <row r="320" spans="2:13" ht="13.5" thickBot="1">
      <c r="B320" s="58" t="s">
        <v>40</v>
      </c>
      <c r="C320" s="197">
        <f t="shared" ref="C320" si="71">+C315+1</f>
        <v>62</v>
      </c>
      <c r="D320" s="188">
        <f>VLOOKUP(C320,'Completar SOFSE'!$A$19:$E$501,2,0)</f>
        <v>1750</v>
      </c>
      <c r="E320" s="188" t="str">
        <f>VLOOKUP(C320,'Completar SOFSE'!$A$19:$E$501,3,0)</f>
        <v>C/U</v>
      </c>
      <c r="F320" s="188">
        <f>VLOOKUP(C320,'Completar SOFSE'!$A$19:$E$501,4,0)</f>
        <v>3000021934</v>
      </c>
      <c r="G320" s="191" t="str">
        <f>VLOOKUP(C320,'Completar SOFSE'!$A$19:$E$501,5,0)</f>
        <v>ARANDELA, TIPO PLANA REDONDA, DIAMETRO INTERIOR 1/2", TRATAMIENTO SUPERFICIAL CINCADO, NORMA CONSTRUCTIVA DIN 125</v>
      </c>
      <c r="H320" s="194">
        <f>VLOOKUP(C320,'Completar SOFSE'!$A$19:$F$501,6,0)</f>
        <v>0</v>
      </c>
      <c r="I320" s="103"/>
      <c r="J320" s="53"/>
      <c r="K320" s="65"/>
      <c r="L320" s="65"/>
      <c r="M320" s="42">
        <f t="shared" si="68"/>
        <v>0</v>
      </c>
    </row>
    <row r="321" spans="2:13" ht="13.5" thickBot="1">
      <c r="B321" s="59" t="s">
        <v>41</v>
      </c>
      <c r="C321" s="198"/>
      <c r="D321" s="189"/>
      <c r="E321" s="189"/>
      <c r="F321" s="189"/>
      <c r="G321" s="192"/>
      <c r="H321" s="195"/>
      <c r="I321" s="103"/>
      <c r="J321" s="53"/>
      <c r="K321" s="65"/>
      <c r="L321" s="65"/>
      <c r="M321" s="42">
        <f t="shared" si="68"/>
        <v>0</v>
      </c>
    </row>
    <row r="322" spans="2:13" ht="13.5" thickBot="1">
      <c r="B322" s="59" t="s">
        <v>42</v>
      </c>
      <c r="C322" s="198"/>
      <c r="D322" s="189"/>
      <c r="E322" s="189"/>
      <c r="F322" s="189"/>
      <c r="G322" s="192"/>
      <c r="H322" s="195"/>
      <c r="I322" s="103"/>
      <c r="J322" s="53"/>
      <c r="K322" s="65"/>
      <c r="L322" s="65"/>
      <c r="M322" s="42">
        <f t="shared" si="68"/>
        <v>0</v>
      </c>
    </row>
    <row r="323" spans="2:13" ht="13.5" thickBot="1">
      <c r="B323" s="59" t="s">
        <v>43</v>
      </c>
      <c r="C323" s="198"/>
      <c r="D323" s="189"/>
      <c r="E323" s="189"/>
      <c r="F323" s="189"/>
      <c r="G323" s="192"/>
      <c r="H323" s="195"/>
      <c r="I323" s="103"/>
      <c r="J323" s="53"/>
      <c r="K323" s="43"/>
      <c r="L323" s="65"/>
      <c r="M323" s="42">
        <f t="shared" si="68"/>
        <v>0</v>
      </c>
    </row>
    <row r="324" spans="2:13" ht="13.5" thickBot="1">
      <c r="B324" s="89" t="s">
        <v>44</v>
      </c>
      <c r="C324" s="199"/>
      <c r="D324" s="190"/>
      <c r="E324" s="190"/>
      <c r="F324" s="190"/>
      <c r="G324" s="193"/>
      <c r="H324" s="196"/>
      <c r="I324" s="104"/>
      <c r="J324" s="53"/>
      <c r="K324" s="46"/>
      <c r="L324" s="54"/>
      <c r="M324" s="47">
        <f t="shared" si="68"/>
        <v>0</v>
      </c>
    </row>
    <row r="325" spans="2:13" ht="13.5" thickBot="1">
      <c r="B325" s="58" t="s">
        <v>40</v>
      </c>
      <c r="C325" s="197">
        <f>+C320+1</f>
        <v>63</v>
      </c>
      <c r="D325" s="188">
        <f>VLOOKUP(C325,'Completar SOFSE'!$A$19:$E$501,2,0)</f>
        <v>3270</v>
      </c>
      <c r="E325" s="188" t="str">
        <f>VLOOKUP(C325,'Completar SOFSE'!$A$19:$E$501,3,0)</f>
        <v>C/U</v>
      </c>
      <c r="F325" s="188">
        <f>VLOOKUP(C325,'Completar SOFSE'!$A$19:$E$501,4,0)</f>
        <v>3000021935</v>
      </c>
      <c r="G325" s="191" t="str">
        <f>VLOOKUP(C325,'Completar SOFSE'!$A$19:$E$501,5,0)</f>
        <v>ARANDELA, TIPO PLANA REDONDA, DIAMETRO INTERIOR 7/16", TRATAMIENTO SUPERFICIAL CINCADO, NORMA CONSTRUCTIVA DIN 125</v>
      </c>
      <c r="H325" s="194">
        <f>VLOOKUP(C325,'Completar SOFSE'!$A$19:$F$501,6,0)</f>
        <v>0</v>
      </c>
      <c r="I325" s="103"/>
      <c r="J325" s="53"/>
      <c r="K325" s="65"/>
      <c r="L325" s="65"/>
      <c r="M325" s="42">
        <f>J325*$D$60+K325*$D$60+L325*$D$60</f>
        <v>0</v>
      </c>
    </row>
    <row r="326" spans="2:13" ht="13.5" thickBot="1">
      <c r="B326" s="59" t="s">
        <v>41</v>
      </c>
      <c r="C326" s="198"/>
      <c r="D326" s="189"/>
      <c r="E326" s="189"/>
      <c r="F326" s="189"/>
      <c r="G326" s="192"/>
      <c r="H326" s="195"/>
      <c r="I326" s="103"/>
      <c r="J326" s="53"/>
      <c r="K326" s="65"/>
      <c r="L326" s="65"/>
      <c r="M326" s="42">
        <f t="shared" ref="M326:M344" si="72">J326*$D$60+K326*$D$60+L326*$D$60</f>
        <v>0</v>
      </c>
    </row>
    <row r="327" spans="2:13" ht="13.5" thickBot="1">
      <c r="B327" s="59" t="s">
        <v>42</v>
      </c>
      <c r="C327" s="198"/>
      <c r="D327" s="189"/>
      <c r="E327" s="189"/>
      <c r="F327" s="189"/>
      <c r="G327" s="192"/>
      <c r="H327" s="195"/>
      <c r="I327" s="103"/>
      <c r="J327" s="53"/>
      <c r="K327" s="65"/>
      <c r="L327" s="65"/>
      <c r="M327" s="42">
        <f t="shared" si="72"/>
        <v>0</v>
      </c>
    </row>
    <row r="328" spans="2:13" ht="13.5" thickBot="1">
      <c r="B328" s="59" t="s">
        <v>43</v>
      </c>
      <c r="C328" s="198"/>
      <c r="D328" s="189"/>
      <c r="E328" s="189"/>
      <c r="F328" s="189"/>
      <c r="G328" s="192"/>
      <c r="H328" s="195"/>
      <c r="I328" s="103"/>
      <c r="J328" s="53"/>
      <c r="K328" s="43"/>
      <c r="L328" s="65"/>
      <c r="M328" s="42">
        <f t="shared" si="72"/>
        <v>0</v>
      </c>
    </row>
    <row r="329" spans="2:13" ht="13.5" thickBot="1">
      <c r="B329" s="89" t="s">
        <v>44</v>
      </c>
      <c r="C329" s="199"/>
      <c r="D329" s="190"/>
      <c r="E329" s="190"/>
      <c r="F329" s="190"/>
      <c r="G329" s="193"/>
      <c r="H329" s="196"/>
      <c r="I329" s="104"/>
      <c r="J329" s="53"/>
      <c r="K329" s="46"/>
      <c r="L329" s="54"/>
      <c r="M329" s="47">
        <f t="shared" si="72"/>
        <v>0</v>
      </c>
    </row>
    <row r="330" spans="2:13" ht="13.5" thickBot="1">
      <c r="B330" s="58" t="s">
        <v>40</v>
      </c>
      <c r="C330" s="197">
        <f t="shared" ref="C330" si="73">+C325+1</f>
        <v>64</v>
      </c>
      <c r="D330" s="188">
        <f>VLOOKUP(C330,'Completar SOFSE'!$A$19:$E$501,2,0)</f>
        <v>250</v>
      </c>
      <c r="E330" s="188" t="str">
        <f>VLOOKUP(C330,'Completar SOFSE'!$A$19:$E$501,3,0)</f>
        <v>C/U</v>
      </c>
      <c r="F330" s="188">
        <f>VLOOKUP(C330,'Completar SOFSE'!$A$19:$E$501,4,0)</f>
        <v>3000021950</v>
      </c>
      <c r="G330" s="191" t="str">
        <f>VLOOKUP(C330,'Completar SOFSE'!$A$19:$E$501,5,0)</f>
        <v>ARANDELA, TIPO PLANA REDONDA, DIAMETRO EXTERIOR 45MM, DIAMETRO INTERIOR 25MM, ESPESOR 4MM, MATERIAL ACERO LAMINADO, NORMA DEL MATERIAL F24, IRAM-IAS U 500-503, TRATAMIENTO SUPERFICIAL CINCADO PASIVADO AMARILLO, NORMA CONSTRUCTIVA DIN 125, IRAM 5107, USO: TUERCA HEXAGONAL M22, ROSCA WHITWORTH 7/8", DESIGNACION IRAM: 22-E</v>
      </c>
      <c r="H330" s="194">
        <f>VLOOKUP(C330,'Completar SOFSE'!$A$19:$F$501,6,0)</f>
        <v>0</v>
      </c>
      <c r="I330" s="103"/>
      <c r="J330" s="53"/>
      <c r="K330" s="65"/>
      <c r="L330" s="65"/>
      <c r="M330" s="42">
        <f t="shared" si="72"/>
        <v>0</v>
      </c>
    </row>
    <row r="331" spans="2:13" ht="13.5" thickBot="1">
      <c r="B331" s="59" t="s">
        <v>41</v>
      </c>
      <c r="C331" s="198"/>
      <c r="D331" s="189"/>
      <c r="E331" s="189"/>
      <c r="F331" s="189"/>
      <c r="G331" s="192"/>
      <c r="H331" s="195"/>
      <c r="I331" s="103"/>
      <c r="J331" s="53"/>
      <c r="K331" s="65"/>
      <c r="L331" s="65"/>
      <c r="M331" s="42">
        <f t="shared" si="72"/>
        <v>0</v>
      </c>
    </row>
    <row r="332" spans="2:13" ht="13.5" thickBot="1">
      <c r="B332" s="59" t="s">
        <v>42</v>
      </c>
      <c r="C332" s="198"/>
      <c r="D332" s="189"/>
      <c r="E332" s="189"/>
      <c r="F332" s="189"/>
      <c r="G332" s="192"/>
      <c r="H332" s="195"/>
      <c r="I332" s="103"/>
      <c r="J332" s="53"/>
      <c r="K332" s="65"/>
      <c r="L332" s="65"/>
      <c r="M332" s="42">
        <f t="shared" si="72"/>
        <v>0</v>
      </c>
    </row>
    <row r="333" spans="2:13" ht="13.5" thickBot="1">
      <c r="B333" s="59" t="s">
        <v>43</v>
      </c>
      <c r="C333" s="198"/>
      <c r="D333" s="189"/>
      <c r="E333" s="189"/>
      <c r="F333" s="189"/>
      <c r="G333" s="192"/>
      <c r="H333" s="195"/>
      <c r="I333" s="103"/>
      <c r="J333" s="53"/>
      <c r="K333" s="43"/>
      <c r="L333" s="65"/>
      <c r="M333" s="42">
        <f t="shared" si="72"/>
        <v>0</v>
      </c>
    </row>
    <row r="334" spans="2:13" ht="13.5" thickBot="1">
      <c r="B334" s="89" t="s">
        <v>44</v>
      </c>
      <c r="C334" s="199"/>
      <c r="D334" s="190"/>
      <c r="E334" s="190"/>
      <c r="F334" s="190"/>
      <c r="G334" s="193"/>
      <c r="H334" s="196"/>
      <c r="I334" s="104"/>
      <c r="J334" s="53"/>
      <c r="K334" s="46"/>
      <c r="L334" s="54"/>
      <c r="M334" s="47">
        <f t="shared" si="72"/>
        <v>0</v>
      </c>
    </row>
    <row r="335" spans="2:13" ht="13.5" thickBot="1">
      <c r="B335" s="58" t="s">
        <v>40</v>
      </c>
      <c r="C335" s="197">
        <f t="shared" ref="C335" si="74">+C330+1</f>
        <v>65</v>
      </c>
      <c r="D335" s="188">
        <f>VLOOKUP(C335,'Completar SOFSE'!$A$19:$E$501,2,0)</f>
        <v>1540</v>
      </c>
      <c r="E335" s="188" t="str">
        <f>VLOOKUP(C335,'Completar SOFSE'!$A$19:$E$501,3,0)</f>
        <v>C/U</v>
      </c>
      <c r="F335" s="188">
        <f>VLOOKUP(C335,'Completar SOFSE'!$A$19:$E$501,4,0)</f>
        <v>3000021959</v>
      </c>
      <c r="G335" s="191" t="str">
        <f>VLOOKUP(C335,'Completar SOFSE'!$A$19:$E$501,5,0)</f>
        <v>ARANDELA, TIPO PLANA REDONDA, DIAMETRO INTERIOR M20, TRATAMIENTO SUPERFICIAL CINCADO, NORMA CONSTRUCTIVA DIN 125</v>
      </c>
      <c r="H335" s="194">
        <f>VLOOKUP(C335,'Completar SOFSE'!$A$19:$F$501,6,0)</f>
        <v>0</v>
      </c>
      <c r="I335" s="103"/>
      <c r="J335" s="53"/>
      <c r="K335" s="65"/>
      <c r="L335" s="65"/>
      <c r="M335" s="42">
        <f t="shared" si="72"/>
        <v>0</v>
      </c>
    </row>
    <row r="336" spans="2:13" ht="13.5" thickBot="1">
      <c r="B336" s="59" t="s">
        <v>41</v>
      </c>
      <c r="C336" s="198"/>
      <c r="D336" s="189"/>
      <c r="E336" s="189"/>
      <c r="F336" s="189"/>
      <c r="G336" s="192"/>
      <c r="H336" s="195"/>
      <c r="I336" s="103"/>
      <c r="J336" s="53"/>
      <c r="K336" s="65"/>
      <c r="L336" s="65"/>
      <c r="M336" s="42">
        <f t="shared" si="72"/>
        <v>0</v>
      </c>
    </row>
    <row r="337" spans="2:13" ht="13.5" thickBot="1">
      <c r="B337" s="59" t="s">
        <v>42</v>
      </c>
      <c r="C337" s="198"/>
      <c r="D337" s="189"/>
      <c r="E337" s="189"/>
      <c r="F337" s="189"/>
      <c r="G337" s="192"/>
      <c r="H337" s="195"/>
      <c r="I337" s="103"/>
      <c r="J337" s="53"/>
      <c r="K337" s="65"/>
      <c r="L337" s="65"/>
      <c r="M337" s="42">
        <f t="shared" si="72"/>
        <v>0</v>
      </c>
    </row>
    <row r="338" spans="2:13" ht="13.5" thickBot="1">
      <c r="B338" s="59" t="s">
        <v>43</v>
      </c>
      <c r="C338" s="198"/>
      <c r="D338" s="189"/>
      <c r="E338" s="189"/>
      <c r="F338" s="189"/>
      <c r="G338" s="192"/>
      <c r="H338" s="195"/>
      <c r="I338" s="103"/>
      <c r="J338" s="53"/>
      <c r="K338" s="43"/>
      <c r="L338" s="65"/>
      <c r="M338" s="42">
        <f t="shared" si="72"/>
        <v>0</v>
      </c>
    </row>
    <row r="339" spans="2:13" ht="13.5" thickBot="1">
      <c r="B339" s="89" t="s">
        <v>44</v>
      </c>
      <c r="C339" s="199"/>
      <c r="D339" s="190"/>
      <c r="E339" s="190"/>
      <c r="F339" s="190"/>
      <c r="G339" s="193"/>
      <c r="H339" s="196"/>
      <c r="I339" s="104"/>
      <c r="J339" s="53"/>
      <c r="K339" s="46"/>
      <c r="L339" s="54"/>
      <c r="M339" s="47">
        <f t="shared" si="72"/>
        <v>0</v>
      </c>
    </row>
    <row r="340" spans="2:13" ht="13.5" thickBot="1">
      <c r="B340" s="58" t="s">
        <v>40</v>
      </c>
      <c r="C340" s="197">
        <f t="shared" ref="C340" si="75">+C335+1</f>
        <v>66</v>
      </c>
      <c r="D340" s="188">
        <f>VLOOKUP(C340,'Completar SOFSE'!$A$19:$E$501,2,0)</f>
        <v>15</v>
      </c>
      <c r="E340" s="188" t="str">
        <f>VLOOKUP(C340,'Completar SOFSE'!$A$19:$E$501,3,0)</f>
        <v>C/U</v>
      </c>
      <c r="F340" s="188">
        <f>VLOOKUP(C340,'Completar SOFSE'!$A$19:$E$501,4,0)</f>
        <v>3000021960</v>
      </c>
      <c r="G340" s="191" t="str">
        <f>VLOOKUP(C340,'Completar SOFSE'!$A$19:$E$501,5,0)</f>
        <v>ARANDELA DE SEGURIDAD, DIAMETRO INTERIOR M12, MATERIAL ACERO INOXIDABLE, NORMA CONSTRUCTIVA DIN 93, CON SOLAPA</v>
      </c>
      <c r="H340" s="194">
        <f>VLOOKUP(C340,'Completar SOFSE'!$A$19:$F$501,6,0)</f>
        <v>0</v>
      </c>
      <c r="I340" s="103"/>
      <c r="J340" s="53"/>
      <c r="K340" s="65"/>
      <c r="L340" s="65"/>
      <c r="M340" s="42">
        <f t="shared" si="72"/>
        <v>0</v>
      </c>
    </row>
    <row r="341" spans="2:13" ht="13.5" thickBot="1">
      <c r="B341" s="59" t="s">
        <v>41</v>
      </c>
      <c r="C341" s="198"/>
      <c r="D341" s="189"/>
      <c r="E341" s="189"/>
      <c r="F341" s="189"/>
      <c r="G341" s="192"/>
      <c r="H341" s="195"/>
      <c r="I341" s="103"/>
      <c r="J341" s="53"/>
      <c r="K341" s="65"/>
      <c r="L341" s="65"/>
      <c r="M341" s="42">
        <f t="shared" si="72"/>
        <v>0</v>
      </c>
    </row>
    <row r="342" spans="2:13" ht="13.5" thickBot="1">
      <c r="B342" s="59" t="s">
        <v>42</v>
      </c>
      <c r="C342" s="198"/>
      <c r="D342" s="189"/>
      <c r="E342" s="189"/>
      <c r="F342" s="189"/>
      <c r="G342" s="192"/>
      <c r="H342" s="195"/>
      <c r="I342" s="103"/>
      <c r="J342" s="53"/>
      <c r="K342" s="65"/>
      <c r="L342" s="65"/>
      <c r="M342" s="42">
        <f t="shared" si="72"/>
        <v>0</v>
      </c>
    </row>
    <row r="343" spans="2:13" ht="13.5" thickBot="1">
      <c r="B343" s="59" t="s">
        <v>43</v>
      </c>
      <c r="C343" s="198"/>
      <c r="D343" s="189"/>
      <c r="E343" s="189"/>
      <c r="F343" s="189"/>
      <c r="G343" s="192"/>
      <c r="H343" s="195"/>
      <c r="I343" s="103"/>
      <c r="J343" s="53"/>
      <c r="K343" s="43"/>
      <c r="L343" s="65"/>
      <c r="M343" s="42">
        <f t="shared" si="72"/>
        <v>0</v>
      </c>
    </row>
    <row r="344" spans="2:13" ht="13.5" thickBot="1">
      <c r="B344" s="89" t="s">
        <v>44</v>
      </c>
      <c r="C344" s="199"/>
      <c r="D344" s="190"/>
      <c r="E344" s="190"/>
      <c r="F344" s="190"/>
      <c r="G344" s="193"/>
      <c r="H344" s="196"/>
      <c r="I344" s="104"/>
      <c r="J344" s="53"/>
      <c r="K344" s="46"/>
      <c r="L344" s="54"/>
      <c r="M344" s="47">
        <f t="shared" si="72"/>
        <v>0</v>
      </c>
    </row>
    <row r="345" spans="2:13" ht="13.5" thickBot="1">
      <c r="B345" s="58" t="s">
        <v>40</v>
      </c>
      <c r="C345" s="197">
        <f>+C340+1</f>
        <v>67</v>
      </c>
      <c r="D345" s="188">
        <f>VLOOKUP(C345,'Completar SOFSE'!$A$19:$E$501,2,0)</f>
        <v>15</v>
      </c>
      <c r="E345" s="188" t="str">
        <f>VLOOKUP(C345,'Completar SOFSE'!$A$19:$E$501,3,0)</f>
        <v>C/U</v>
      </c>
      <c r="F345" s="188">
        <f>VLOOKUP(C345,'Completar SOFSE'!$A$19:$E$501,4,0)</f>
        <v>3000021961</v>
      </c>
      <c r="G345" s="191" t="str">
        <f>VLOOKUP(C345,'Completar SOFSE'!$A$19:$E$501,5,0)</f>
        <v>ARANDELA DE SEGURIDAD, MATERIAL ACERO INOXIDABLE, NORMA CONSTRUCTIVA DIN 93, CON SOLAPA. M33</v>
      </c>
      <c r="H345" s="194">
        <f>VLOOKUP(C345,'Completar SOFSE'!$A$19:$F$501,6,0)</f>
        <v>0</v>
      </c>
      <c r="I345" s="103"/>
      <c r="J345" s="53"/>
      <c r="K345" s="65"/>
      <c r="L345" s="65"/>
      <c r="M345" s="42">
        <f>J345*$D$60+K345*$D$60+L345*$D$60</f>
        <v>0</v>
      </c>
    </row>
    <row r="346" spans="2:13" ht="13.5" thickBot="1">
      <c r="B346" s="59" t="s">
        <v>41</v>
      </c>
      <c r="C346" s="198"/>
      <c r="D346" s="189"/>
      <c r="E346" s="189"/>
      <c r="F346" s="189"/>
      <c r="G346" s="192"/>
      <c r="H346" s="195"/>
      <c r="I346" s="103"/>
      <c r="J346" s="53"/>
      <c r="K346" s="65"/>
      <c r="L346" s="65"/>
      <c r="M346" s="42">
        <f t="shared" ref="M346:M364" si="76">J346*$D$60+K346*$D$60+L346*$D$60</f>
        <v>0</v>
      </c>
    </row>
    <row r="347" spans="2:13" ht="13.5" thickBot="1">
      <c r="B347" s="59" t="s">
        <v>42</v>
      </c>
      <c r="C347" s="198"/>
      <c r="D347" s="189"/>
      <c r="E347" s="189"/>
      <c r="F347" s="189"/>
      <c r="G347" s="192"/>
      <c r="H347" s="195"/>
      <c r="I347" s="103"/>
      <c r="J347" s="53"/>
      <c r="K347" s="65"/>
      <c r="L347" s="65"/>
      <c r="M347" s="42">
        <f t="shared" si="76"/>
        <v>0</v>
      </c>
    </row>
    <row r="348" spans="2:13" ht="13.5" thickBot="1">
      <c r="B348" s="59" t="s">
        <v>43</v>
      </c>
      <c r="C348" s="198"/>
      <c r="D348" s="189"/>
      <c r="E348" s="189"/>
      <c r="F348" s="189"/>
      <c r="G348" s="192"/>
      <c r="H348" s="195"/>
      <c r="I348" s="103"/>
      <c r="J348" s="53"/>
      <c r="K348" s="43"/>
      <c r="L348" s="65"/>
      <c r="M348" s="42">
        <f t="shared" si="76"/>
        <v>0</v>
      </c>
    </row>
    <row r="349" spans="2:13" ht="13.5" thickBot="1">
      <c r="B349" s="89" t="s">
        <v>44</v>
      </c>
      <c r="C349" s="199"/>
      <c r="D349" s="190"/>
      <c r="E349" s="190"/>
      <c r="F349" s="190"/>
      <c r="G349" s="193"/>
      <c r="H349" s="196"/>
      <c r="I349" s="104"/>
      <c r="J349" s="53"/>
      <c r="K349" s="46"/>
      <c r="L349" s="54"/>
      <c r="M349" s="47">
        <f t="shared" si="76"/>
        <v>0</v>
      </c>
    </row>
    <row r="350" spans="2:13" ht="13.5" thickBot="1">
      <c r="B350" s="58" t="s">
        <v>40</v>
      </c>
      <c r="C350" s="197">
        <f t="shared" ref="C350" si="77">+C345+1</f>
        <v>68</v>
      </c>
      <c r="D350" s="188">
        <f>VLOOKUP(C350,'Completar SOFSE'!$A$19:$E$501,2,0)</f>
        <v>478</v>
      </c>
      <c r="E350" s="188" t="str">
        <f>VLOOKUP(C350,'Completar SOFSE'!$A$19:$E$501,3,0)</f>
        <v>C/U</v>
      </c>
      <c r="F350" s="188">
        <f>VLOOKUP(C350,'Completar SOFSE'!$A$19:$E$501,4,0)</f>
        <v>3000021979</v>
      </c>
      <c r="G350" s="191" t="str">
        <f>VLOOKUP(C350,'Completar SOFSE'!$A$19:$E$501,5,0)</f>
        <v>ARANDELA DE PRESION, TIPO/FORMA ELASTICA, DIAMETRO INTERIOR M16, 65MN GB/T93-1987 MARCAS/FABRICANTES: DACROMET</v>
      </c>
      <c r="H350" s="194">
        <f>VLOOKUP(C350,'Completar SOFSE'!$A$19:$F$501,6,0)</f>
        <v>0</v>
      </c>
      <c r="I350" s="103"/>
      <c r="J350" s="53"/>
      <c r="K350" s="65"/>
      <c r="L350" s="65"/>
      <c r="M350" s="42">
        <f t="shared" si="76"/>
        <v>0</v>
      </c>
    </row>
    <row r="351" spans="2:13" ht="13.5" thickBot="1">
      <c r="B351" s="59" t="s">
        <v>41</v>
      </c>
      <c r="C351" s="198"/>
      <c r="D351" s="189"/>
      <c r="E351" s="189"/>
      <c r="F351" s="189"/>
      <c r="G351" s="192"/>
      <c r="H351" s="195"/>
      <c r="I351" s="103"/>
      <c r="J351" s="53"/>
      <c r="K351" s="65"/>
      <c r="L351" s="65"/>
      <c r="M351" s="42">
        <f t="shared" si="76"/>
        <v>0</v>
      </c>
    </row>
    <row r="352" spans="2:13" ht="13.5" thickBot="1">
      <c r="B352" s="59" t="s">
        <v>42</v>
      </c>
      <c r="C352" s="198"/>
      <c r="D352" s="189"/>
      <c r="E352" s="189"/>
      <c r="F352" s="189"/>
      <c r="G352" s="192"/>
      <c r="H352" s="195"/>
      <c r="I352" s="103"/>
      <c r="J352" s="53"/>
      <c r="K352" s="65"/>
      <c r="L352" s="65"/>
      <c r="M352" s="42">
        <f t="shared" si="76"/>
        <v>0</v>
      </c>
    </row>
    <row r="353" spans="2:13" ht="13.5" thickBot="1">
      <c r="B353" s="59" t="s">
        <v>43</v>
      </c>
      <c r="C353" s="198"/>
      <c r="D353" s="189"/>
      <c r="E353" s="189"/>
      <c r="F353" s="189"/>
      <c r="G353" s="192"/>
      <c r="H353" s="195"/>
      <c r="I353" s="103"/>
      <c r="J353" s="53"/>
      <c r="K353" s="43"/>
      <c r="L353" s="65"/>
      <c r="M353" s="42">
        <f t="shared" si="76"/>
        <v>0</v>
      </c>
    </row>
    <row r="354" spans="2:13" ht="13.5" thickBot="1">
      <c r="B354" s="89" t="s">
        <v>44</v>
      </c>
      <c r="C354" s="199"/>
      <c r="D354" s="190"/>
      <c r="E354" s="190"/>
      <c r="F354" s="190"/>
      <c r="G354" s="193"/>
      <c r="H354" s="196"/>
      <c r="I354" s="104"/>
      <c r="J354" s="53"/>
      <c r="K354" s="46"/>
      <c r="L354" s="54"/>
      <c r="M354" s="47">
        <f t="shared" si="76"/>
        <v>0</v>
      </c>
    </row>
    <row r="355" spans="2:13" ht="13.5" thickBot="1">
      <c r="B355" s="58" t="s">
        <v>40</v>
      </c>
      <c r="C355" s="197">
        <f t="shared" ref="C355" si="78">+C350+1</f>
        <v>69</v>
      </c>
      <c r="D355" s="188">
        <f>VLOOKUP(C355,'Completar SOFSE'!$A$19:$E$501,2,0)</f>
        <v>466</v>
      </c>
      <c r="E355" s="188" t="str">
        <f>VLOOKUP(C355,'Completar SOFSE'!$A$19:$E$501,3,0)</f>
        <v>C/U</v>
      </c>
      <c r="F355" s="188">
        <f>VLOOKUP(C355,'Completar SOFSE'!$A$19:$E$501,4,0)</f>
        <v>3000021981</v>
      </c>
      <c r="G355" s="191" t="str">
        <f>VLOOKUP(C355,'Completar SOFSE'!$A$19:$E$501,5,0)</f>
        <v>ARANDELA DE PRESION, TIPO/FORMA ELASTICA, DIAMETRO INTERIOR M20, NORMA CONSTRUCTIVA DIN 127, 65 MN GB/T93-1987 MARCAS/FABRICANTES: DACROMET</v>
      </c>
      <c r="H355" s="194">
        <f>VLOOKUP(C355,'Completar SOFSE'!$A$19:$F$501,6,0)</f>
        <v>0</v>
      </c>
      <c r="I355" s="103"/>
      <c r="J355" s="53"/>
      <c r="K355" s="65"/>
      <c r="L355" s="65"/>
      <c r="M355" s="42">
        <f t="shared" si="76"/>
        <v>0</v>
      </c>
    </row>
    <row r="356" spans="2:13" ht="13.5" thickBot="1">
      <c r="B356" s="59" t="s">
        <v>41</v>
      </c>
      <c r="C356" s="198"/>
      <c r="D356" s="189"/>
      <c r="E356" s="189"/>
      <c r="F356" s="189"/>
      <c r="G356" s="192"/>
      <c r="H356" s="195"/>
      <c r="I356" s="103"/>
      <c r="J356" s="53"/>
      <c r="K356" s="65"/>
      <c r="L356" s="65"/>
      <c r="M356" s="42">
        <f t="shared" si="76"/>
        <v>0</v>
      </c>
    </row>
    <row r="357" spans="2:13" ht="13.5" thickBot="1">
      <c r="B357" s="59" t="s">
        <v>42</v>
      </c>
      <c r="C357" s="198"/>
      <c r="D357" s="189"/>
      <c r="E357" s="189"/>
      <c r="F357" s="189"/>
      <c r="G357" s="192"/>
      <c r="H357" s="195"/>
      <c r="I357" s="103"/>
      <c r="J357" s="53"/>
      <c r="K357" s="65"/>
      <c r="L357" s="65"/>
      <c r="M357" s="42">
        <f t="shared" si="76"/>
        <v>0</v>
      </c>
    </row>
    <row r="358" spans="2:13" ht="13.5" thickBot="1">
      <c r="B358" s="59" t="s">
        <v>43</v>
      </c>
      <c r="C358" s="198"/>
      <c r="D358" s="189"/>
      <c r="E358" s="189"/>
      <c r="F358" s="189"/>
      <c r="G358" s="192"/>
      <c r="H358" s="195"/>
      <c r="I358" s="103"/>
      <c r="J358" s="53"/>
      <c r="K358" s="43"/>
      <c r="L358" s="65"/>
      <c r="M358" s="42">
        <f t="shared" si="76"/>
        <v>0</v>
      </c>
    </row>
    <row r="359" spans="2:13" ht="13.5" thickBot="1">
      <c r="B359" s="89" t="s">
        <v>44</v>
      </c>
      <c r="C359" s="199"/>
      <c r="D359" s="190"/>
      <c r="E359" s="190"/>
      <c r="F359" s="190"/>
      <c r="G359" s="193"/>
      <c r="H359" s="196"/>
      <c r="I359" s="104"/>
      <c r="J359" s="53"/>
      <c r="K359" s="46"/>
      <c r="L359" s="54"/>
      <c r="M359" s="47">
        <f t="shared" si="76"/>
        <v>0</v>
      </c>
    </row>
    <row r="360" spans="2:13" ht="13.5" thickBot="1">
      <c r="B360" s="58" t="s">
        <v>40</v>
      </c>
      <c r="C360" s="197">
        <f t="shared" ref="C360" si="79">+C355+1</f>
        <v>70</v>
      </c>
      <c r="D360" s="188">
        <f>VLOOKUP(C360,'Completar SOFSE'!$A$19:$E$501,2,0)</f>
        <v>960</v>
      </c>
      <c r="E360" s="188" t="str">
        <f>VLOOKUP(C360,'Completar SOFSE'!$A$19:$E$501,3,0)</f>
        <v>C/U</v>
      </c>
      <c r="F360" s="188">
        <f>VLOOKUP(C360,'Completar SOFSE'!$A$19:$E$501,4,0)</f>
        <v>3000021986</v>
      </c>
      <c r="G360" s="191" t="str">
        <f>VLOOKUP(C360,'Completar SOFSE'!$A$19:$E$501,5,0)</f>
        <v>ARANDELA, TIPO PLANA REDONDA, DIAMETRO EXTERIOR 1.3/8", NORMA DEL MATERIAL 8.8, NORMA CONSTRUCTIVA DIN 125</v>
      </c>
      <c r="H360" s="194">
        <f>VLOOKUP(C360,'Completar SOFSE'!$A$19:$F$501,6,0)</f>
        <v>0</v>
      </c>
      <c r="I360" s="103"/>
      <c r="J360" s="53"/>
      <c r="K360" s="65"/>
      <c r="L360" s="65"/>
      <c r="M360" s="42">
        <f t="shared" si="76"/>
        <v>0</v>
      </c>
    </row>
    <row r="361" spans="2:13" ht="13.5" thickBot="1">
      <c r="B361" s="59" t="s">
        <v>41</v>
      </c>
      <c r="C361" s="198"/>
      <c r="D361" s="189"/>
      <c r="E361" s="189"/>
      <c r="F361" s="189"/>
      <c r="G361" s="192"/>
      <c r="H361" s="195"/>
      <c r="I361" s="103"/>
      <c r="J361" s="53"/>
      <c r="K361" s="65"/>
      <c r="L361" s="65"/>
      <c r="M361" s="42">
        <f t="shared" si="76"/>
        <v>0</v>
      </c>
    </row>
    <row r="362" spans="2:13" ht="13.5" thickBot="1">
      <c r="B362" s="59" t="s">
        <v>42</v>
      </c>
      <c r="C362" s="198"/>
      <c r="D362" s="189"/>
      <c r="E362" s="189"/>
      <c r="F362" s="189"/>
      <c r="G362" s="192"/>
      <c r="H362" s="195"/>
      <c r="I362" s="103"/>
      <c r="J362" s="53"/>
      <c r="K362" s="65"/>
      <c r="L362" s="65"/>
      <c r="M362" s="42">
        <f t="shared" si="76"/>
        <v>0</v>
      </c>
    </row>
    <row r="363" spans="2:13" ht="13.5" thickBot="1">
      <c r="B363" s="59" t="s">
        <v>43</v>
      </c>
      <c r="C363" s="198"/>
      <c r="D363" s="189"/>
      <c r="E363" s="189"/>
      <c r="F363" s="189"/>
      <c r="G363" s="192"/>
      <c r="H363" s="195"/>
      <c r="I363" s="103"/>
      <c r="J363" s="53"/>
      <c r="K363" s="43"/>
      <c r="L363" s="65"/>
      <c r="M363" s="42">
        <f t="shared" si="76"/>
        <v>0</v>
      </c>
    </row>
    <row r="364" spans="2:13" ht="13.5" thickBot="1">
      <c r="B364" s="89" t="s">
        <v>44</v>
      </c>
      <c r="C364" s="199"/>
      <c r="D364" s="190"/>
      <c r="E364" s="190"/>
      <c r="F364" s="190"/>
      <c r="G364" s="193"/>
      <c r="H364" s="196"/>
      <c r="I364" s="104"/>
      <c r="J364" s="53"/>
      <c r="K364" s="46"/>
      <c r="L364" s="54"/>
      <c r="M364" s="47">
        <f t="shared" si="76"/>
        <v>0</v>
      </c>
    </row>
    <row r="365" spans="2:13" ht="13.5" thickBot="1">
      <c r="B365" s="58" t="s">
        <v>40</v>
      </c>
      <c r="C365" s="197">
        <f>+C360+1</f>
        <v>71</v>
      </c>
      <c r="D365" s="188">
        <f>VLOOKUP(C365,'Completar SOFSE'!$A$19:$E$501,2,0)</f>
        <v>110</v>
      </c>
      <c r="E365" s="188" t="str">
        <f>VLOOKUP(C365,'Completar SOFSE'!$A$19:$E$501,3,0)</f>
        <v>C/U</v>
      </c>
      <c r="F365" s="188">
        <f>VLOOKUP(C365,'Completar SOFSE'!$A$19:$E$501,4,0)</f>
        <v>3000022002</v>
      </c>
      <c r="G365" s="191" t="str">
        <f>VLOOKUP(C365,'Completar SOFSE'!$A$19:$E$501,5,0)</f>
        <v>ARANDELA DE SEGURIDAD, DIAMETRO INTERIOR M10, MATERIAL ACERO, NORMA CONSTRUCTIVA DIN 463, DOBLE SOLAPA</v>
      </c>
      <c r="H365" s="194">
        <f>VLOOKUP(C365,'Completar SOFSE'!$A$19:$F$501,6,0)</f>
        <v>0</v>
      </c>
      <c r="I365" s="103"/>
      <c r="J365" s="53"/>
      <c r="K365" s="65"/>
      <c r="L365" s="65"/>
      <c r="M365" s="42">
        <f>J365*$D$60+K365*$D$60+L365*$D$60</f>
        <v>0</v>
      </c>
    </row>
    <row r="366" spans="2:13" ht="13.5" thickBot="1">
      <c r="B366" s="59" t="s">
        <v>41</v>
      </c>
      <c r="C366" s="198"/>
      <c r="D366" s="189"/>
      <c r="E366" s="189"/>
      <c r="F366" s="189"/>
      <c r="G366" s="192"/>
      <c r="H366" s="195"/>
      <c r="I366" s="103"/>
      <c r="J366" s="53"/>
      <c r="K366" s="65"/>
      <c r="L366" s="65"/>
      <c r="M366" s="42">
        <f t="shared" ref="M366:M384" si="80">J366*$D$60+K366*$D$60+L366*$D$60</f>
        <v>0</v>
      </c>
    </row>
    <row r="367" spans="2:13" ht="13.5" thickBot="1">
      <c r="B367" s="59" t="s">
        <v>42</v>
      </c>
      <c r="C367" s="198"/>
      <c r="D367" s="189"/>
      <c r="E367" s="189"/>
      <c r="F367" s="189"/>
      <c r="G367" s="192"/>
      <c r="H367" s="195"/>
      <c r="I367" s="103"/>
      <c r="J367" s="53"/>
      <c r="K367" s="65"/>
      <c r="L367" s="65"/>
      <c r="M367" s="42">
        <f t="shared" si="80"/>
        <v>0</v>
      </c>
    </row>
    <row r="368" spans="2:13" ht="13.5" thickBot="1">
      <c r="B368" s="59" t="s">
        <v>43</v>
      </c>
      <c r="C368" s="198"/>
      <c r="D368" s="189"/>
      <c r="E368" s="189"/>
      <c r="F368" s="189"/>
      <c r="G368" s="192"/>
      <c r="H368" s="195"/>
      <c r="I368" s="103"/>
      <c r="J368" s="53"/>
      <c r="K368" s="43"/>
      <c r="L368" s="65"/>
      <c r="M368" s="42">
        <f t="shared" si="80"/>
        <v>0</v>
      </c>
    </row>
    <row r="369" spans="2:13" ht="13.5" thickBot="1">
      <c r="B369" s="89" t="s">
        <v>44</v>
      </c>
      <c r="C369" s="199"/>
      <c r="D369" s="190"/>
      <c r="E369" s="190"/>
      <c r="F369" s="190"/>
      <c r="G369" s="193"/>
      <c r="H369" s="196"/>
      <c r="I369" s="104"/>
      <c r="J369" s="53"/>
      <c r="K369" s="46"/>
      <c r="L369" s="54"/>
      <c r="M369" s="47">
        <f t="shared" si="80"/>
        <v>0</v>
      </c>
    </row>
    <row r="370" spans="2:13" ht="13.5" thickBot="1">
      <c r="B370" s="58" t="s">
        <v>40</v>
      </c>
      <c r="C370" s="197">
        <f t="shared" ref="C370" si="81">+C365+1</f>
        <v>72</v>
      </c>
      <c r="D370" s="188">
        <f>VLOOKUP(C370,'Completar SOFSE'!$A$19:$E$501,2,0)</f>
        <v>1160</v>
      </c>
      <c r="E370" s="188" t="str">
        <f>VLOOKUP(C370,'Completar SOFSE'!$A$19:$E$501,3,0)</f>
        <v>C/U</v>
      </c>
      <c r="F370" s="188">
        <f>VLOOKUP(C370,'Completar SOFSE'!$A$19:$E$501,4,0)</f>
        <v>3000022006</v>
      </c>
      <c r="G370" s="191" t="str">
        <f>VLOOKUP(C370,'Completar SOFSE'!$A$19:$E$501,5,0)</f>
        <v>ARANDELA DE PRESION, TIPO/FORMA GROWER, DIAMETRO EXTERIOR 1.3/8", NORMA DEL MATERIAL 8.8, NORMA CONSTRUCTIVA DIN 7980</v>
      </c>
      <c r="H370" s="194">
        <f>VLOOKUP(C370,'Completar SOFSE'!$A$19:$F$501,6,0)</f>
        <v>0</v>
      </c>
      <c r="I370" s="103"/>
      <c r="J370" s="53"/>
      <c r="K370" s="65"/>
      <c r="L370" s="65"/>
      <c r="M370" s="42">
        <f t="shared" si="80"/>
        <v>0</v>
      </c>
    </row>
    <row r="371" spans="2:13" ht="13.5" thickBot="1">
      <c r="B371" s="59" t="s">
        <v>41</v>
      </c>
      <c r="C371" s="198"/>
      <c r="D371" s="189"/>
      <c r="E371" s="189"/>
      <c r="F371" s="189"/>
      <c r="G371" s="192"/>
      <c r="H371" s="195"/>
      <c r="I371" s="103"/>
      <c r="J371" s="53"/>
      <c r="K371" s="65"/>
      <c r="L371" s="65"/>
      <c r="M371" s="42">
        <f t="shared" si="80"/>
        <v>0</v>
      </c>
    </row>
    <row r="372" spans="2:13" ht="13.5" thickBot="1">
      <c r="B372" s="59" t="s">
        <v>42</v>
      </c>
      <c r="C372" s="198"/>
      <c r="D372" s="189"/>
      <c r="E372" s="189"/>
      <c r="F372" s="189"/>
      <c r="G372" s="192"/>
      <c r="H372" s="195"/>
      <c r="I372" s="103"/>
      <c r="J372" s="53"/>
      <c r="K372" s="65"/>
      <c r="L372" s="65"/>
      <c r="M372" s="42">
        <f t="shared" si="80"/>
        <v>0</v>
      </c>
    </row>
    <row r="373" spans="2:13" ht="13.5" thickBot="1">
      <c r="B373" s="59" t="s">
        <v>43</v>
      </c>
      <c r="C373" s="198"/>
      <c r="D373" s="189"/>
      <c r="E373" s="189"/>
      <c r="F373" s="189"/>
      <c r="G373" s="192"/>
      <c r="H373" s="195"/>
      <c r="I373" s="103"/>
      <c r="J373" s="53"/>
      <c r="K373" s="43"/>
      <c r="L373" s="65"/>
      <c r="M373" s="42">
        <f t="shared" si="80"/>
        <v>0</v>
      </c>
    </row>
    <row r="374" spans="2:13" ht="13.5" thickBot="1">
      <c r="B374" s="89" t="s">
        <v>44</v>
      </c>
      <c r="C374" s="199"/>
      <c r="D374" s="190"/>
      <c r="E374" s="190"/>
      <c r="F374" s="190"/>
      <c r="G374" s="193"/>
      <c r="H374" s="196"/>
      <c r="I374" s="104"/>
      <c r="J374" s="53"/>
      <c r="K374" s="46"/>
      <c r="L374" s="54"/>
      <c r="M374" s="47">
        <f t="shared" si="80"/>
        <v>0</v>
      </c>
    </row>
    <row r="375" spans="2:13" ht="13.5" thickBot="1">
      <c r="B375" s="58" t="s">
        <v>40</v>
      </c>
      <c r="C375" s="197">
        <f t="shared" ref="C375" si="82">+C370+1</f>
        <v>73</v>
      </c>
      <c r="D375" s="188">
        <f>VLOOKUP(C375,'Completar SOFSE'!$A$19:$E$501,2,0)</f>
        <v>532</v>
      </c>
      <c r="E375" s="188" t="str">
        <f>VLOOKUP(C375,'Completar SOFSE'!$A$19:$E$501,3,0)</f>
        <v>C/U</v>
      </c>
      <c r="F375" s="188">
        <f>VLOOKUP(C375,'Completar SOFSE'!$A$19:$E$501,4,0)</f>
        <v>3000022008</v>
      </c>
      <c r="G375" s="191" t="str">
        <f>VLOOKUP(C375,'Completar SOFSE'!$A$19:$E$501,5,0)</f>
        <v>ARANDELA DE PRESION, TIPO/FORMA GROWER, DIAMETRO INTERIOR 1.1/2", MATERIAL ACERO, NORMA DEL MATERIAL IRAM 5106</v>
      </c>
      <c r="H375" s="194">
        <f>VLOOKUP(C375,'Completar SOFSE'!$A$19:$F$501,6,0)</f>
        <v>0</v>
      </c>
      <c r="I375" s="103"/>
      <c r="J375" s="53"/>
      <c r="K375" s="65"/>
      <c r="L375" s="65"/>
      <c r="M375" s="42">
        <f t="shared" si="80"/>
        <v>0</v>
      </c>
    </row>
    <row r="376" spans="2:13" ht="13.5" thickBot="1">
      <c r="B376" s="59" t="s">
        <v>41</v>
      </c>
      <c r="C376" s="198"/>
      <c r="D376" s="189"/>
      <c r="E376" s="189"/>
      <c r="F376" s="189"/>
      <c r="G376" s="192"/>
      <c r="H376" s="195"/>
      <c r="I376" s="103"/>
      <c r="J376" s="53"/>
      <c r="K376" s="65"/>
      <c r="L376" s="65"/>
      <c r="M376" s="42">
        <f t="shared" si="80"/>
        <v>0</v>
      </c>
    </row>
    <row r="377" spans="2:13" ht="13.5" thickBot="1">
      <c r="B377" s="59" t="s">
        <v>42</v>
      </c>
      <c r="C377" s="198"/>
      <c r="D377" s="189"/>
      <c r="E377" s="189"/>
      <c r="F377" s="189"/>
      <c r="G377" s="192"/>
      <c r="H377" s="195"/>
      <c r="I377" s="103"/>
      <c r="J377" s="53"/>
      <c r="K377" s="65"/>
      <c r="L377" s="65"/>
      <c r="M377" s="42">
        <f t="shared" si="80"/>
        <v>0</v>
      </c>
    </row>
    <row r="378" spans="2:13" ht="13.5" thickBot="1">
      <c r="B378" s="59" t="s">
        <v>43</v>
      </c>
      <c r="C378" s="198"/>
      <c r="D378" s="189"/>
      <c r="E378" s="189"/>
      <c r="F378" s="189"/>
      <c r="G378" s="192"/>
      <c r="H378" s="195"/>
      <c r="I378" s="103"/>
      <c r="J378" s="53"/>
      <c r="K378" s="43"/>
      <c r="L378" s="65"/>
      <c r="M378" s="42">
        <f t="shared" si="80"/>
        <v>0</v>
      </c>
    </row>
    <row r="379" spans="2:13" ht="13.5" thickBot="1">
      <c r="B379" s="89" t="s">
        <v>44</v>
      </c>
      <c r="C379" s="199"/>
      <c r="D379" s="190"/>
      <c r="E379" s="190"/>
      <c r="F379" s="190"/>
      <c r="G379" s="193"/>
      <c r="H379" s="196"/>
      <c r="I379" s="104"/>
      <c r="J379" s="53"/>
      <c r="K379" s="46"/>
      <c r="L379" s="54"/>
      <c r="M379" s="47">
        <f t="shared" si="80"/>
        <v>0</v>
      </c>
    </row>
    <row r="380" spans="2:13" ht="13.5" thickBot="1">
      <c r="B380" s="58" t="s">
        <v>40</v>
      </c>
      <c r="C380" s="197">
        <f t="shared" ref="C380" si="83">+C375+1</f>
        <v>74</v>
      </c>
      <c r="D380" s="188">
        <f>VLOOKUP(C380,'Completar SOFSE'!$A$19:$E$501,2,0)</f>
        <v>350</v>
      </c>
      <c r="E380" s="188" t="str">
        <f>VLOOKUP(C380,'Completar SOFSE'!$A$19:$E$501,3,0)</f>
        <v>C/U</v>
      </c>
      <c r="F380" s="188">
        <f>VLOOKUP(C380,'Completar SOFSE'!$A$19:$E$501,4,0)</f>
        <v>3000022012</v>
      </c>
      <c r="G380" s="191" t="str">
        <f>VLOOKUP(C380,'Completar SOFSE'!$A$19:$E$501,5,0)</f>
        <v>ARANDELA DE PRESION, TIPO/FORMA GROWER, DIAMETRO INTERIOR M16, MATERIAL ACERO INOXIDABLE, NORMA DEL MATERIAL A2-80, NORMA CONSTRUCTIVA DIN 7980, PARA FIJACION TORNILLO T/FRANC</v>
      </c>
      <c r="H380" s="194">
        <f>VLOOKUP(C380,'Completar SOFSE'!$A$19:$F$501,6,0)</f>
        <v>0</v>
      </c>
      <c r="I380" s="103"/>
      <c r="J380" s="53"/>
      <c r="K380" s="65"/>
      <c r="L380" s="65"/>
      <c r="M380" s="42">
        <f t="shared" si="80"/>
        <v>0</v>
      </c>
    </row>
    <row r="381" spans="2:13" ht="13.5" thickBot="1">
      <c r="B381" s="59" t="s">
        <v>41</v>
      </c>
      <c r="C381" s="198"/>
      <c r="D381" s="189"/>
      <c r="E381" s="189"/>
      <c r="F381" s="189"/>
      <c r="G381" s="192"/>
      <c r="H381" s="195"/>
      <c r="I381" s="103"/>
      <c r="J381" s="53"/>
      <c r="K381" s="65"/>
      <c r="L381" s="65"/>
      <c r="M381" s="42">
        <f t="shared" si="80"/>
        <v>0</v>
      </c>
    </row>
    <row r="382" spans="2:13" ht="13.5" thickBot="1">
      <c r="B382" s="59" t="s">
        <v>42</v>
      </c>
      <c r="C382" s="198"/>
      <c r="D382" s="189"/>
      <c r="E382" s="189"/>
      <c r="F382" s="189"/>
      <c r="G382" s="192"/>
      <c r="H382" s="195"/>
      <c r="I382" s="103"/>
      <c r="J382" s="53"/>
      <c r="K382" s="65"/>
      <c r="L382" s="65"/>
      <c r="M382" s="42">
        <f t="shared" si="80"/>
        <v>0</v>
      </c>
    </row>
    <row r="383" spans="2:13" ht="13.5" thickBot="1">
      <c r="B383" s="59" t="s">
        <v>43</v>
      </c>
      <c r="C383" s="198"/>
      <c r="D383" s="189"/>
      <c r="E383" s="189"/>
      <c r="F383" s="189"/>
      <c r="G383" s="192"/>
      <c r="H383" s="195"/>
      <c r="I383" s="103"/>
      <c r="J383" s="53"/>
      <c r="K383" s="43"/>
      <c r="L383" s="65"/>
      <c r="M383" s="42">
        <f t="shared" si="80"/>
        <v>0</v>
      </c>
    </row>
    <row r="384" spans="2:13" ht="13.5" thickBot="1">
      <c r="B384" s="89" t="s">
        <v>44</v>
      </c>
      <c r="C384" s="199"/>
      <c r="D384" s="190"/>
      <c r="E384" s="190"/>
      <c r="F384" s="190"/>
      <c r="G384" s="193"/>
      <c r="H384" s="196"/>
      <c r="I384" s="104"/>
      <c r="J384" s="53"/>
      <c r="K384" s="46"/>
      <c r="L384" s="54"/>
      <c r="M384" s="47">
        <f t="shared" si="80"/>
        <v>0</v>
      </c>
    </row>
    <row r="385" spans="2:13" ht="13.5" thickBot="1">
      <c r="B385" s="58" t="s">
        <v>40</v>
      </c>
      <c r="C385" s="197">
        <f>+C380+1</f>
        <v>75</v>
      </c>
      <c r="D385" s="188">
        <f>VLOOKUP(C385,'Completar SOFSE'!$A$19:$E$501,2,0)</f>
        <v>1150</v>
      </c>
      <c r="E385" s="188" t="str">
        <f>VLOOKUP(C385,'Completar SOFSE'!$A$19:$E$501,3,0)</f>
        <v>C/U</v>
      </c>
      <c r="F385" s="188">
        <f>VLOOKUP(C385,'Completar SOFSE'!$A$19:$E$501,4,0)</f>
        <v>3000022025</v>
      </c>
      <c r="G385" s="191" t="str">
        <f>VLOOKUP(C385,'Completar SOFSE'!$A$19:$E$501,5,0)</f>
        <v>ARANDELA DE PRESION, TIPO/FORMA GROWER, DIAMETRO INTERIOR M6, DIAMETRO EXTERIOR 11,8MM, NORMA DEL MATERIAL SAE 1020, NORMA CONSTRUCTIVA DIN 1, POSICION 28</v>
      </c>
      <c r="H385" s="194">
        <f>VLOOKUP(C385,'Completar SOFSE'!$A$19:$F$501,6,0)</f>
        <v>0</v>
      </c>
      <c r="I385" s="103"/>
      <c r="J385" s="53"/>
      <c r="K385" s="65"/>
      <c r="L385" s="65"/>
      <c r="M385" s="42">
        <f>J385*$D$60+K385*$D$60+L385*$D$60</f>
        <v>0</v>
      </c>
    </row>
    <row r="386" spans="2:13" ht="13.5" thickBot="1">
      <c r="B386" s="59" t="s">
        <v>41</v>
      </c>
      <c r="C386" s="198"/>
      <c r="D386" s="189"/>
      <c r="E386" s="189"/>
      <c r="F386" s="189"/>
      <c r="G386" s="192"/>
      <c r="H386" s="195"/>
      <c r="I386" s="103"/>
      <c r="J386" s="53"/>
      <c r="K386" s="65"/>
      <c r="L386" s="65"/>
      <c r="M386" s="42">
        <f t="shared" ref="M386:M404" si="84">J386*$D$60+K386*$D$60+L386*$D$60</f>
        <v>0</v>
      </c>
    </row>
    <row r="387" spans="2:13" ht="13.5" thickBot="1">
      <c r="B387" s="59" t="s">
        <v>42</v>
      </c>
      <c r="C387" s="198"/>
      <c r="D387" s="189"/>
      <c r="E387" s="189"/>
      <c r="F387" s="189"/>
      <c r="G387" s="192"/>
      <c r="H387" s="195"/>
      <c r="I387" s="103"/>
      <c r="J387" s="53"/>
      <c r="K387" s="65"/>
      <c r="L387" s="65"/>
      <c r="M387" s="42">
        <f t="shared" si="84"/>
        <v>0</v>
      </c>
    </row>
    <row r="388" spans="2:13" ht="13.5" thickBot="1">
      <c r="B388" s="59" t="s">
        <v>43</v>
      </c>
      <c r="C388" s="198"/>
      <c r="D388" s="189"/>
      <c r="E388" s="189"/>
      <c r="F388" s="189"/>
      <c r="G388" s="192"/>
      <c r="H388" s="195"/>
      <c r="I388" s="103"/>
      <c r="J388" s="53"/>
      <c r="K388" s="43"/>
      <c r="L388" s="65"/>
      <c r="M388" s="42">
        <f t="shared" si="84"/>
        <v>0</v>
      </c>
    </row>
    <row r="389" spans="2:13" ht="13.5" thickBot="1">
      <c r="B389" s="89" t="s">
        <v>44</v>
      </c>
      <c r="C389" s="199"/>
      <c r="D389" s="190"/>
      <c r="E389" s="190"/>
      <c r="F389" s="190"/>
      <c r="G389" s="193"/>
      <c r="H389" s="196"/>
      <c r="I389" s="104"/>
      <c r="J389" s="53"/>
      <c r="K389" s="46"/>
      <c r="L389" s="54"/>
      <c r="M389" s="47">
        <f t="shared" si="84"/>
        <v>0</v>
      </c>
    </row>
    <row r="390" spans="2:13" ht="13.5" thickBot="1">
      <c r="B390" s="58" t="s">
        <v>40</v>
      </c>
      <c r="C390" s="197">
        <f t="shared" ref="C390" si="85">+C385+1</f>
        <v>76</v>
      </c>
      <c r="D390" s="188">
        <f>VLOOKUP(C390,'Completar SOFSE'!$A$19:$E$501,2,0)</f>
        <v>5915</v>
      </c>
      <c r="E390" s="188" t="str">
        <f>VLOOKUP(C390,'Completar SOFSE'!$A$19:$E$501,3,0)</f>
        <v>C/U</v>
      </c>
      <c r="F390" s="188">
        <f>VLOOKUP(C390,'Completar SOFSE'!$A$19:$E$501,4,0)</f>
        <v>3000022026</v>
      </c>
      <c r="G390" s="191" t="str">
        <f>VLOOKUP(C390,'Completar SOFSE'!$A$19:$E$501,5,0)</f>
        <v>ARANDELA DE PRESION, TIPO/FORMA GROWER, DIAMETRO INTERIOR M12, MATERIAL ACERO, NORMA CONSTRUCTIVA DIN 127B</v>
      </c>
      <c r="H390" s="194">
        <f>VLOOKUP(C390,'Completar SOFSE'!$A$19:$F$501,6,0)</f>
        <v>0</v>
      </c>
      <c r="I390" s="103"/>
      <c r="J390" s="53"/>
      <c r="K390" s="65"/>
      <c r="L390" s="65"/>
      <c r="M390" s="42">
        <f t="shared" si="84"/>
        <v>0</v>
      </c>
    </row>
    <row r="391" spans="2:13" ht="13.5" thickBot="1">
      <c r="B391" s="59" t="s">
        <v>41</v>
      </c>
      <c r="C391" s="198"/>
      <c r="D391" s="189"/>
      <c r="E391" s="189"/>
      <c r="F391" s="189"/>
      <c r="G391" s="192"/>
      <c r="H391" s="195"/>
      <c r="I391" s="103"/>
      <c r="J391" s="53"/>
      <c r="K391" s="65"/>
      <c r="L391" s="65"/>
      <c r="M391" s="42">
        <f t="shared" si="84"/>
        <v>0</v>
      </c>
    </row>
    <row r="392" spans="2:13" ht="13.5" thickBot="1">
      <c r="B392" s="59" t="s">
        <v>42</v>
      </c>
      <c r="C392" s="198"/>
      <c r="D392" s="189"/>
      <c r="E392" s="189"/>
      <c r="F392" s="189"/>
      <c r="G392" s="192"/>
      <c r="H392" s="195"/>
      <c r="I392" s="103"/>
      <c r="J392" s="53"/>
      <c r="K392" s="65"/>
      <c r="L392" s="65"/>
      <c r="M392" s="42">
        <f t="shared" si="84"/>
        <v>0</v>
      </c>
    </row>
    <row r="393" spans="2:13" ht="13.5" thickBot="1">
      <c r="B393" s="59" t="s">
        <v>43</v>
      </c>
      <c r="C393" s="198"/>
      <c r="D393" s="189"/>
      <c r="E393" s="189"/>
      <c r="F393" s="189"/>
      <c r="G393" s="192"/>
      <c r="H393" s="195"/>
      <c r="I393" s="103"/>
      <c r="J393" s="53"/>
      <c r="K393" s="43"/>
      <c r="L393" s="65"/>
      <c r="M393" s="42">
        <f t="shared" si="84"/>
        <v>0</v>
      </c>
    </row>
    <row r="394" spans="2:13" ht="13.5" thickBot="1">
      <c r="B394" s="89" t="s">
        <v>44</v>
      </c>
      <c r="C394" s="199"/>
      <c r="D394" s="190"/>
      <c r="E394" s="190"/>
      <c r="F394" s="190"/>
      <c r="G394" s="193"/>
      <c r="H394" s="196"/>
      <c r="I394" s="104"/>
      <c r="J394" s="53"/>
      <c r="K394" s="46"/>
      <c r="L394" s="54"/>
      <c r="M394" s="47">
        <f t="shared" si="84"/>
        <v>0</v>
      </c>
    </row>
    <row r="395" spans="2:13" ht="13.5" thickBot="1">
      <c r="B395" s="58" t="s">
        <v>40</v>
      </c>
      <c r="C395" s="197">
        <f t="shared" ref="C395" si="86">+C390+1</f>
        <v>77</v>
      </c>
      <c r="D395" s="188">
        <f>VLOOKUP(C395,'Completar SOFSE'!$A$19:$E$501,2,0)</f>
        <v>3750</v>
      </c>
      <c r="E395" s="188" t="str">
        <f>VLOOKUP(C395,'Completar SOFSE'!$A$19:$E$501,3,0)</f>
        <v>C/U</v>
      </c>
      <c r="F395" s="188">
        <f>VLOOKUP(C395,'Completar SOFSE'!$A$19:$E$501,4,0)</f>
        <v>3000022027</v>
      </c>
      <c r="G395" s="191" t="str">
        <f>VLOOKUP(C395,'Completar SOFSE'!$A$19:$E$501,5,0)</f>
        <v>ARANDELA DE PRESION, TIPO/FORMA GROWER, DIAMETRO INTERIOR M14, MATERIAL ACERO, NORMA CONSTRUCTIVA DIN 127B</v>
      </c>
      <c r="H395" s="194">
        <f>VLOOKUP(C395,'Completar SOFSE'!$A$19:$F$501,6,0)</f>
        <v>0</v>
      </c>
      <c r="I395" s="103"/>
      <c r="J395" s="53"/>
      <c r="K395" s="65"/>
      <c r="L395" s="65"/>
      <c r="M395" s="42">
        <f t="shared" si="84"/>
        <v>0</v>
      </c>
    </row>
    <row r="396" spans="2:13" ht="13.5" thickBot="1">
      <c r="B396" s="59" t="s">
        <v>41</v>
      </c>
      <c r="C396" s="198"/>
      <c r="D396" s="189"/>
      <c r="E396" s="189"/>
      <c r="F396" s="189"/>
      <c r="G396" s="192"/>
      <c r="H396" s="195"/>
      <c r="I396" s="103"/>
      <c r="J396" s="53"/>
      <c r="K396" s="65"/>
      <c r="L396" s="65"/>
      <c r="M396" s="42">
        <f t="shared" si="84"/>
        <v>0</v>
      </c>
    </row>
    <row r="397" spans="2:13" ht="13.5" thickBot="1">
      <c r="B397" s="59" t="s">
        <v>42</v>
      </c>
      <c r="C397" s="198"/>
      <c r="D397" s="189"/>
      <c r="E397" s="189"/>
      <c r="F397" s="189"/>
      <c r="G397" s="192"/>
      <c r="H397" s="195"/>
      <c r="I397" s="103"/>
      <c r="J397" s="53"/>
      <c r="K397" s="65"/>
      <c r="L397" s="65"/>
      <c r="M397" s="42">
        <f t="shared" si="84"/>
        <v>0</v>
      </c>
    </row>
    <row r="398" spans="2:13" ht="13.5" thickBot="1">
      <c r="B398" s="59" t="s">
        <v>43</v>
      </c>
      <c r="C398" s="198"/>
      <c r="D398" s="189"/>
      <c r="E398" s="189"/>
      <c r="F398" s="189"/>
      <c r="G398" s="192"/>
      <c r="H398" s="195"/>
      <c r="I398" s="103"/>
      <c r="J398" s="53"/>
      <c r="K398" s="43"/>
      <c r="L398" s="65"/>
      <c r="M398" s="42">
        <f t="shared" si="84"/>
        <v>0</v>
      </c>
    </row>
    <row r="399" spans="2:13" ht="13.5" thickBot="1">
      <c r="B399" s="89" t="s">
        <v>44</v>
      </c>
      <c r="C399" s="199"/>
      <c r="D399" s="190"/>
      <c r="E399" s="190"/>
      <c r="F399" s="190"/>
      <c r="G399" s="193"/>
      <c r="H399" s="196"/>
      <c r="I399" s="104"/>
      <c r="J399" s="53"/>
      <c r="K399" s="46"/>
      <c r="L399" s="54"/>
      <c r="M399" s="47">
        <f t="shared" si="84"/>
        <v>0</v>
      </c>
    </row>
    <row r="400" spans="2:13" ht="13.5" thickBot="1">
      <c r="B400" s="58" t="s">
        <v>40</v>
      </c>
      <c r="C400" s="197">
        <f t="shared" ref="C400" si="87">+C395+1</f>
        <v>78</v>
      </c>
      <c r="D400" s="188">
        <f>VLOOKUP(C400,'Completar SOFSE'!$A$19:$E$501,2,0)</f>
        <v>650</v>
      </c>
      <c r="E400" s="188" t="str">
        <f>VLOOKUP(C400,'Completar SOFSE'!$A$19:$E$501,3,0)</f>
        <v>C/U</v>
      </c>
      <c r="F400" s="188">
        <f>VLOOKUP(C400,'Completar SOFSE'!$A$19:$E$501,4,0)</f>
        <v>3000022061</v>
      </c>
      <c r="G400" s="191" t="str">
        <f>VLOOKUP(C400,'Completar SOFSE'!$A$19:$E$501,5,0)</f>
        <v>ARANDELA, TIPO PLANA REDONDA, DIAMETRO INTERIOR M12, TRATAMIENTO SUPERFICIAL CINCADO, NORMA CONSTRUCTIVA DIN 125-A</v>
      </c>
      <c r="H400" s="194">
        <f>VLOOKUP(C400,'Completar SOFSE'!$A$19:$F$501,6,0)</f>
        <v>0</v>
      </c>
      <c r="I400" s="103"/>
      <c r="J400" s="53"/>
      <c r="K400" s="65"/>
      <c r="L400" s="65"/>
      <c r="M400" s="42">
        <f t="shared" si="84"/>
        <v>0</v>
      </c>
    </row>
    <row r="401" spans="2:13" ht="13.5" thickBot="1">
      <c r="B401" s="59" t="s">
        <v>41</v>
      </c>
      <c r="C401" s="198"/>
      <c r="D401" s="189"/>
      <c r="E401" s="189"/>
      <c r="F401" s="189"/>
      <c r="G401" s="192"/>
      <c r="H401" s="195"/>
      <c r="I401" s="103"/>
      <c r="J401" s="53"/>
      <c r="K401" s="65"/>
      <c r="L401" s="65"/>
      <c r="M401" s="42">
        <f t="shared" si="84"/>
        <v>0</v>
      </c>
    </row>
    <row r="402" spans="2:13" ht="13.5" thickBot="1">
      <c r="B402" s="59" t="s">
        <v>42</v>
      </c>
      <c r="C402" s="198"/>
      <c r="D402" s="189"/>
      <c r="E402" s="189"/>
      <c r="F402" s="189"/>
      <c r="G402" s="192"/>
      <c r="H402" s="195"/>
      <c r="I402" s="103"/>
      <c r="J402" s="53"/>
      <c r="K402" s="65"/>
      <c r="L402" s="65"/>
      <c r="M402" s="42">
        <f t="shared" si="84"/>
        <v>0</v>
      </c>
    </row>
    <row r="403" spans="2:13" ht="13.5" thickBot="1">
      <c r="B403" s="59" t="s">
        <v>43</v>
      </c>
      <c r="C403" s="198"/>
      <c r="D403" s="189"/>
      <c r="E403" s="189"/>
      <c r="F403" s="189"/>
      <c r="G403" s="192"/>
      <c r="H403" s="195"/>
      <c r="I403" s="103"/>
      <c r="J403" s="53"/>
      <c r="K403" s="43"/>
      <c r="L403" s="65"/>
      <c r="M403" s="42">
        <f t="shared" si="84"/>
        <v>0</v>
      </c>
    </row>
    <row r="404" spans="2:13" ht="13.5" thickBot="1">
      <c r="B404" s="89" t="s">
        <v>44</v>
      </c>
      <c r="C404" s="199"/>
      <c r="D404" s="190"/>
      <c r="E404" s="190"/>
      <c r="F404" s="190"/>
      <c r="G404" s="193"/>
      <c r="H404" s="196"/>
      <c r="I404" s="104"/>
      <c r="J404" s="53"/>
      <c r="K404" s="46"/>
      <c r="L404" s="54"/>
      <c r="M404" s="47">
        <f t="shared" si="84"/>
        <v>0</v>
      </c>
    </row>
    <row r="405" spans="2:13" ht="13.5" thickBot="1">
      <c r="B405" s="58" t="s">
        <v>40</v>
      </c>
      <c r="C405" s="197">
        <f>+C400+1</f>
        <v>79</v>
      </c>
      <c r="D405" s="188">
        <f>VLOOKUP(C405,'Completar SOFSE'!$A$19:$E$501,2,0)</f>
        <v>1880</v>
      </c>
      <c r="E405" s="188" t="str">
        <f>VLOOKUP(C405,'Completar SOFSE'!$A$19:$E$501,3,0)</f>
        <v>C/U</v>
      </c>
      <c r="F405" s="188">
        <f>VLOOKUP(C405,'Completar SOFSE'!$A$19:$E$501,4,0)</f>
        <v>3000022063</v>
      </c>
      <c r="G405" s="191" t="str">
        <f>VLOOKUP(C405,'Completar SOFSE'!$A$19:$E$501,5,0)</f>
        <v>ARANDELA DE PRESION, TIPO/FORMA GROWER, DIAMETRO INTERIOR 26MM, MATERIAL ACERO INOXIDABLE, NORMA CONSTRUCTIVA DIN 7980</v>
      </c>
      <c r="H405" s="194">
        <f>VLOOKUP(C405,'Completar SOFSE'!$A$19:$F$501,6,0)</f>
        <v>0</v>
      </c>
      <c r="I405" s="103"/>
      <c r="J405" s="53"/>
      <c r="K405" s="65"/>
      <c r="L405" s="65"/>
      <c r="M405" s="42">
        <f>J405*$D$60+K405*$D$60+L405*$D$60</f>
        <v>0</v>
      </c>
    </row>
    <row r="406" spans="2:13" ht="13.5" thickBot="1">
      <c r="B406" s="59" t="s">
        <v>41</v>
      </c>
      <c r="C406" s="198"/>
      <c r="D406" s="189"/>
      <c r="E406" s="189"/>
      <c r="F406" s="189"/>
      <c r="G406" s="192"/>
      <c r="H406" s="195"/>
      <c r="I406" s="103"/>
      <c r="J406" s="53"/>
      <c r="K406" s="65"/>
      <c r="L406" s="65"/>
      <c r="M406" s="42">
        <f t="shared" ref="M406:M424" si="88">J406*$D$60+K406*$D$60+L406*$D$60</f>
        <v>0</v>
      </c>
    </row>
    <row r="407" spans="2:13" ht="13.5" thickBot="1">
      <c r="B407" s="59" t="s">
        <v>42</v>
      </c>
      <c r="C407" s="198"/>
      <c r="D407" s="189"/>
      <c r="E407" s="189"/>
      <c r="F407" s="189"/>
      <c r="G407" s="192"/>
      <c r="H407" s="195"/>
      <c r="I407" s="103"/>
      <c r="J407" s="53"/>
      <c r="K407" s="65"/>
      <c r="L407" s="65"/>
      <c r="M407" s="42">
        <f t="shared" si="88"/>
        <v>0</v>
      </c>
    </row>
    <row r="408" spans="2:13" ht="13.5" thickBot="1">
      <c r="B408" s="59" t="s">
        <v>43</v>
      </c>
      <c r="C408" s="198"/>
      <c r="D408" s="189"/>
      <c r="E408" s="189"/>
      <c r="F408" s="189"/>
      <c r="G408" s="192"/>
      <c r="H408" s="195"/>
      <c r="I408" s="103"/>
      <c r="J408" s="53"/>
      <c r="K408" s="43"/>
      <c r="L408" s="65"/>
      <c r="M408" s="42">
        <f t="shared" si="88"/>
        <v>0</v>
      </c>
    </row>
    <row r="409" spans="2:13" ht="13.5" thickBot="1">
      <c r="B409" s="89" t="s">
        <v>44</v>
      </c>
      <c r="C409" s="199"/>
      <c r="D409" s="190"/>
      <c r="E409" s="190"/>
      <c r="F409" s="190"/>
      <c r="G409" s="193"/>
      <c r="H409" s="196"/>
      <c r="I409" s="104"/>
      <c r="J409" s="53"/>
      <c r="K409" s="46"/>
      <c r="L409" s="54"/>
      <c r="M409" s="47">
        <f t="shared" si="88"/>
        <v>0</v>
      </c>
    </row>
    <row r="410" spans="2:13" ht="13.5" thickBot="1">
      <c r="B410" s="58" t="s">
        <v>40</v>
      </c>
      <c r="C410" s="197">
        <f t="shared" ref="C410" si="89">+C405+1</f>
        <v>80</v>
      </c>
      <c r="D410" s="188">
        <f>VLOOKUP(C410,'Completar SOFSE'!$A$19:$E$501,2,0)</f>
        <v>200</v>
      </c>
      <c r="E410" s="188" t="str">
        <f>VLOOKUP(C410,'Completar SOFSE'!$A$19:$E$501,3,0)</f>
        <v>C/U</v>
      </c>
      <c r="F410" s="188">
        <f>VLOOKUP(C410,'Completar SOFSE'!$A$19:$E$501,4,0)</f>
        <v>3000022066</v>
      </c>
      <c r="G410" s="191" t="str">
        <f>VLOOKUP(C410,'Completar SOFSE'!$A$19:$E$501,5,0)</f>
        <v>ARANDELA DE SEGURIDAD, DIAMETRO INTERIOR M10, MATERIAL ACERO INOXIDABLE, NORMA DEL MATERIAL GRADO A4, NORMA CONSTRUCTIVA DIN 128 A/VSKD (BRUNIDO EN UNA DE SUS CARAS)</v>
      </c>
      <c r="H410" s="194">
        <f>VLOOKUP(C410,'Completar SOFSE'!$A$19:$F$501,6,0)</f>
        <v>0</v>
      </c>
      <c r="I410" s="103"/>
      <c r="J410" s="53"/>
      <c r="K410" s="65"/>
      <c r="L410" s="65"/>
      <c r="M410" s="42">
        <f t="shared" si="88"/>
        <v>0</v>
      </c>
    </row>
    <row r="411" spans="2:13" ht="13.5" thickBot="1">
      <c r="B411" s="59" t="s">
        <v>41</v>
      </c>
      <c r="C411" s="198"/>
      <c r="D411" s="189"/>
      <c r="E411" s="189"/>
      <c r="F411" s="189"/>
      <c r="G411" s="192"/>
      <c r="H411" s="195"/>
      <c r="I411" s="103"/>
      <c r="J411" s="53"/>
      <c r="K411" s="65"/>
      <c r="L411" s="65"/>
      <c r="M411" s="42">
        <f t="shared" si="88"/>
        <v>0</v>
      </c>
    </row>
    <row r="412" spans="2:13" ht="13.5" thickBot="1">
      <c r="B412" s="59" t="s">
        <v>42</v>
      </c>
      <c r="C412" s="198"/>
      <c r="D412" s="189"/>
      <c r="E412" s="189"/>
      <c r="F412" s="189"/>
      <c r="G412" s="192"/>
      <c r="H412" s="195"/>
      <c r="I412" s="103"/>
      <c r="J412" s="53"/>
      <c r="K412" s="65"/>
      <c r="L412" s="65"/>
      <c r="M412" s="42">
        <f t="shared" si="88"/>
        <v>0</v>
      </c>
    </row>
    <row r="413" spans="2:13" ht="13.5" thickBot="1">
      <c r="B413" s="59" t="s">
        <v>43</v>
      </c>
      <c r="C413" s="198"/>
      <c r="D413" s="189"/>
      <c r="E413" s="189"/>
      <c r="F413" s="189"/>
      <c r="G413" s="192"/>
      <c r="H413" s="195"/>
      <c r="I413" s="103"/>
      <c r="J413" s="53"/>
      <c r="K413" s="43"/>
      <c r="L413" s="65"/>
      <c r="M413" s="42">
        <f t="shared" si="88"/>
        <v>0</v>
      </c>
    </row>
    <row r="414" spans="2:13" ht="13.5" thickBot="1">
      <c r="B414" s="89" t="s">
        <v>44</v>
      </c>
      <c r="C414" s="199"/>
      <c r="D414" s="190"/>
      <c r="E414" s="190"/>
      <c r="F414" s="190"/>
      <c r="G414" s="193"/>
      <c r="H414" s="196"/>
      <c r="I414" s="104"/>
      <c r="J414" s="53"/>
      <c r="K414" s="46"/>
      <c r="L414" s="54"/>
      <c r="M414" s="47">
        <f t="shared" si="88"/>
        <v>0</v>
      </c>
    </row>
    <row r="415" spans="2:13" ht="13.5" thickBot="1">
      <c r="B415" s="58" t="s">
        <v>40</v>
      </c>
      <c r="C415" s="197">
        <f t="shared" ref="C415" si="90">+C410+1</f>
        <v>81</v>
      </c>
      <c r="D415" s="188">
        <f>VLOOKUP(C415,'Completar SOFSE'!$A$19:$E$501,2,0)</f>
        <v>200</v>
      </c>
      <c r="E415" s="188" t="str">
        <f>VLOOKUP(C415,'Completar SOFSE'!$A$19:$E$501,3,0)</f>
        <v>C/U</v>
      </c>
      <c r="F415" s="188">
        <f>VLOOKUP(C415,'Completar SOFSE'!$A$19:$E$501,4,0)</f>
        <v>3000022069</v>
      </c>
      <c r="G415" s="191" t="str">
        <f>VLOOKUP(C415,'Completar SOFSE'!$A$19:$E$501,5,0)</f>
        <v>ARANDELA DE PRESION, TIPO/FORMA GROWER, DIAMETRO INTERIOR M3, MATERIAL ACERO INOXIDABLE, NORMA CONSTRUCTIVA DIN 7980</v>
      </c>
      <c r="H415" s="194">
        <f>VLOOKUP(C415,'Completar SOFSE'!$A$19:$F$501,6,0)</f>
        <v>0</v>
      </c>
      <c r="I415" s="103"/>
      <c r="J415" s="53"/>
      <c r="K415" s="65"/>
      <c r="L415" s="65"/>
      <c r="M415" s="42">
        <f t="shared" si="88"/>
        <v>0</v>
      </c>
    </row>
    <row r="416" spans="2:13" ht="13.5" thickBot="1">
      <c r="B416" s="59" t="s">
        <v>41</v>
      </c>
      <c r="C416" s="198"/>
      <c r="D416" s="189"/>
      <c r="E416" s="189"/>
      <c r="F416" s="189"/>
      <c r="G416" s="192"/>
      <c r="H416" s="195"/>
      <c r="I416" s="103"/>
      <c r="J416" s="53"/>
      <c r="K416" s="65"/>
      <c r="L416" s="65"/>
      <c r="M416" s="42">
        <f t="shared" si="88"/>
        <v>0</v>
      </c>
    </row>
    <row r="417" spans="2:13" ht="13.5" thickBot="1">
      <c r="B417" s="59" t="s">
        <v>42</v>
      </c>
      <c r="C417" s="198"/>
      <c r="D417" s="189"/>
      <c r="E417" s="189"/>
      <c r="F417" s="189"/>
      <c r="G417" s="192"/>
      <c r="H417" s="195"/>
      <c r="I417" s="103"/>
      <c r="J417" s="53"/>
      <c r="K417" s="65"/>
      <c r="L417" s="65"/>
      <c r="M417" s="42">
        <f t="shared" si="88"/>
        <v>0</v>
      </c>
    </row>
    <row r="418" spans="2:13" ht="13.5" thickBot="1">
      <c r="B418" s="59" t="s">
        <v>43</v>
      </c>
      <c r="C418" s="198"/>
      <c r="D418" s="189"/>
      <c r="E418" s="189"/>
      <c r="F418" s="189"/>
      <c r="G418" s="192"/>
      <c r="H418" s="195"/>
      <c r="I418" s="103"/>
      <c r="J418" s="53"/>
      <c r="K418" s="43"/>
      <c r="L418" s="65"/>
      <c r="M418" s="42">
        <f t="shared" si="88"/>
        <v>0</v>
      </c>
    </row>
    <row r="419" spans="2:13" ht="13.5" thickBot="1">
      <c r="B419" s="89" t="s">
        <v>44</v>
      </c>
      <c r="C419" s="199"/>
      <c r="D419" s="190"/>
      <c r="E419" s="190"/>
      <c r="F419" s="190"/>
      <c r="G419" s="193"/>
      <c r="H419" s="196"/>
      <c r="I419" s="104"/>
      <c r="J419" s="53"/>
      <c r="K419" s="46"/>
      <c r="L419" s="54"/>
      <c r="M419" s="47">
        <f t="shared" si="88"/>
        <v>0</v>
      </c>
    </row>
    <row r="420" spans="2:13" ht="13.5" thickBot="1">
      <c r="B420" s="58" t="s">
        <v>40</v>
      </c>
      <c r="C420" s="197">
        <f t="shared" ref="C420" si="91">+C415+1</f>
        <v>82</v>
      </c>
      <c r="D420" s="188">
        <f>VLOOKUP(C420,'Completar SOFSE'!$A$19:$E$501,2,0)</f>
        <v>100</v>
      </c>
      <c r="E420" s="188" t="str">
        <f>VLOOKUP(C420,'Completar SOFSE'!$A$19:$E$501,3,0)</f>
        <v>C/U</v>
      </c>
      <c r="F420" s="188">
        <f>VLOOKUP(C420,'Completar SOFSE'!$A$19:$E$501,4,0)</f>
        <v>3000022088</v>
      </c>
      <c r="G420" s="191" t="str">
        <f>VLOOKUP(C420,'Completar SOFSE'!$A$19:$E$501,5,0)</f>
        <v>ANILLO DE SEGURIDAD, TIPO ELASTICO, DIAMETRO EXTERIOR DE RANURA (A) 38MM, NORMA DIN 471, DE ACERO INOXIDABLE GRADO A2</v>
      </c>
      <c r="H420" s="194">
        <f>VLOOKUP(C420,'Completar SOFSE'!$A$19:$F$501,6,0)</f>
        <v>0</v>
      </c>
      <c r="I420" s="103"/>
      <c r="J420" s="53"/>
      <c r="K420" s="65"/>
      <c r="L420" s="65"/>
      <c r="M420" s="42">
        <f t="shared" si="88"/>
        <v>0</v>
      </c>
    </row>
    <row r="421" spans="2:13" ht="13.5" thickBot="1">
      <c r="B421" s="59" t="s">
        <v>41</v>
      </c>
      <c r="C421" s="198"/>
      <c r="D421" s="189"/>
      <c r="E421" s="189"/>
      <c r="F421" s="189"/>
      <c r="G421" s="192"/>
      <c r="H421" s="195"/>
      <c r="I421" s="103"/>
      <c r="J421" s="53"/>
      <c r="K421" s="65"/>
      <c r="L421" s="65"/>
      <c r="M421" s="42">
        <f t="shared" si="88"/>
        <v>0</v>
      </c>
    </row>
    <row r="422" spans="2:13" ht="13.5" thickBot="1">
      <c r="B422" s="59" t="s">
        <v>42</v>
      </c>
      <c r="C422" s="198"/>
      <c r="D422" s="189"/>
      <c r="E422" s="189"/>
      <c r="F422" s="189"/>
      <c r="G422" s="192"/>
      <c r="H422" s="195"/>
      <c r="I422" s="103"/>
      <c r="J422" s="53"/>
      <c r="K422" s="65"/>
      <c r="L422" s="65"/>
      <c r="M422" s="42">
        <f t="shared" si="88"/>
        <v>0</v>
      </c>
    </row>
    <row r="423" spans="2:13" ht="13.5" thickBot="1">
      <c r="B423" s="59" t="s">
        <v>43</v>
      </c>
      <c r="C423" s="198"/>
      <c r="D423" s="189"/>
      <c r="E423" s="189"/>
      <c r="F423" s="189"/>
      <c r="G423" s="192"/>
      <c r="H423" s="195"/>
      <c r="I423" s="103"/>
      <c r="J423" s="53"/>
      <c r="K423" s="43"/>
      <c r="L423" s="65"/>
      <c r="M423" s="42">
        <f t="shared" si="88"/>
        <v>0</v>
      </c>
    </row>
    <row r="424" spans="2:13" ht="13.5" thickBot="1">
      <c r="B424" s="89" t="s">
        <v>44</v>
      </c>
      <c r="C424" s="199"/>
      <c r="D424" s="190"/>
      <c r="E424" s="190"/>
      <c r="F424" s="190"/>
      <c r="G424" s="193"/>
      <c r="H424" s="196"/>
      <c r="I424" s="104"/>
      <c r="J424" s="53"/>
      <c r="K424" s="46"/>
      <c r="L424" s="54"/>
      <c r="M424" s="47">
        <f t="shared" si="88"/>
        <v>0</v>
      </c>
    </row>
    <row r="425" spans="2:13" ht="13.5" thickBot="1">
      <c r="B425" s="58" t="s">
        <v>40</v>
      </c>
      <c r="C425" s="197">
        <f>+C420+1</f>
        <v>83</v>
      </c>
      <c r="D425" s="188">
        <f>VLOOKUP(C425,'Completar SOFSE'!$A$19:$E$501,2,0)</f>
        <v>100</v>
      </c>
      <c r="E425" s="188" t="str">
        <f>VLOOKUP(C425,'Completar SOFSE'!$A$19:$E$501,3,0)</f>
        <v>C/U</v>
      </c>
      <c r="F425" s="188">
        <f>VLOOKUP(C425,'Completar SOFSE'!$A$19:$E$501,4,0)</f>
        <v>3000022090</v>
      </c>
      <c r="G425" s="191" t="str">
        <f>VLOOKUP(C425,'Completar SOFSE'!$A$19:$E$501,5,0)</f>
        <v>ANILLO DE SEGURIDAD, TIPO ELASTICO, DIAMETRO INTERNO (D3) 40MM, DIAMETRO EXTERIOR DE RANURA (A) 40MM, DIAMETRO INTERIOR DE RANURA (D5) 37,5MM, NORMA DIN 471, PARA EJE, EQUIPOS: MOTOR ELECTRICO ABB, COMPRESOR KNORR BREMSE SL22-80</v>
      </c>
      <c r="H425" s="194">
        <f>VLOOKUP(C425,'Completar SOFSE'!$A$19:$F$501,6,0)</f>
        <v>0</v>
      </c>
      <c r="I425" s="103"/>
      <c r="J425" s="53"/>
      <c r="K425" s="65"/>
      <c r="L425" s="65"/>
      <c r="M425" s="42">
        <f>J425*$D$60+K425*$D$60+L425*$D$60</f>
        <v>0</v>
      </c>
    </row>
    <row r="426" spans="2:13" ht="13.5" thickBot="1">
      <c r="B426" s="59" t="s">
        <v>41</v>
      </c>
      <c r="C426" s="198"/>
      <c r="D426" s="189"/>
      <c r="E426" s="189"/>
      <c r="F426" s="189"/>
      <c r="G426" s="192"/>
      <c r="H426" s="195"/>
      <c r="I426" s="103"/>
      <c r="J426" s="53"/>
      <c r="K426" s="65"/>
      <c r="L426" s="65"/>
      <c r="M426" s="42">
        <f t="shared" ref="M426:M444" si="92">J426*$D$60+K426*$D$60+L426*$D$60</f>
        <v>0</v>
      </c>
    </row>
    <row r="427" spans="2:13" ht="13.5" thickBot="1">
      <c r="B427" s="59" t="s">
        <v>42</v>
      </c>
      <c r="C427" s="198"/>
      <c r="D427" s="189"/>
      <c r="E427" s="189"/>
      <c r="F427" s="189"/>
      <c r="G427" s="192"/>
      <c r="H427" s="195"/>
      <c r="I427" s="103"/>
      <c r="J427" s="53"/>
      <c r="K427" s="65"/>
      <c r="L427" s="65"/>
      <c r="M427" s="42">
        <f t="shared" si="92"/>
        <v>0</v>
      </c>
    </row>
    <row r="428" spans="2:13" ht="13.5" thickBot="1">
      <c r="B428" s="59" t="s">
        <v>43</v>
      </c>
      <c r="C428" s="198"/>
      <c r="D428" s="189"/>
      <c r="E428" s="189"/>
      <c r="F428" s="189"/>
      <c r="G428" s="192"/>
      <c r="H428" s="195"/>
      <c r="I428" s="103"/>
      <c r="J428" s="53"/>
      <c r="K428" s="43"/>
      <c r="L428" s="65"/>
      <c r="M428" s="42">
        <f t="shared" si="92"/>
        <v>0</v>
      </c>
    </row>
    <row r="429" spans="2:13" ht="13.5" thickBot="1">
      <c r="B429" s="89" t="s">
        <v>44</v>
      </c>
      <c r="C429" s="199"/>
      <c r="D429" s="190"/>
      <c r="E429" s="190"/>
      <c r="F429" s="190"/>
      <c r="G429" s="193"/>
      <c r="H429" s="196"/>
      <c r="I429" s="104"/>
      <c r="J429" s="53"/>
      <c r="K429" s="46"/>
      <c r="L429" s="54"/>
      <c r="M429" s="47">
        <f t="shared" si="92"/>
        <v>0</v>
      </c>
    </row>
    <row r="430" spans="2:13" ht="13.5" thickBot="1">
      <c r="B430" s="58" t="s">
        <v>40</v>
      </c>
      <c r="C430" s="197">
        <f t="shared" ref="C430" si="93">+C425+1</f>
        <v>84</v>
      </c>
      <c r="D430" s="188">
        <f>VLOOKUP(C430,'Completar SOFSE'!$A$19:$E$501,2,0)</f>
        <v>100</v>
      </c>
      <c r="E430" s="188" t="str">
        <f>VLOOKUP(C430,'Completar SOFSE'!$A$19:$E$501,3,0)</f>
        <v>C/U</v>
      </c>
      <c r="F430" s="188">
        <f>VLOOKUP(C430,'Completar SOFSE'!$A$19:$E$501,4,0)</f>
        <v>3000022092</v>
      </c>
      <c r="G430" s="191" t="str">
        <f>VLOOKUP(C430,'Completar SOFSE'!$A$19:$E$501,5,0)</f>
        <v>ANILLO DE SEGURIDAD, TIPO ELASTICO, DIAMETRO EXTERIOR DE RANURA (A) 10MM, NORMA DIN 471, DE ACERO INOXIDABLE GRADO A2</v>
      </c>
      <c r="H430" s="194">
        <f>VLOOKUP(C430,'Completar SOFSE'!$A$19:$F$501,6,0)</f>
        <v>0</v>
      </c>
      <c r="I430" s="103"/>
      <c r="J430" s="53"/>
      <c r="K430" s="65"/>
      <c r="L430" s="65"/>
      <c r="M430" s="42">
        <f t="shared" si="92"/>
        <v>0</v>
      </c>
    </row>
    <row r="431" spans="2:13" ht="13.5" thickBot="1">
      <c r="B431" s="59" t="s">
        <v>41</v>
      </c>
      <c r="C431" s="198"/>
      <c r="D431" s="189"/>
      <c r="E431" s="189"/>
      <c r="F431" s="189"/>
      <c r="G431" s="192"/>
      <c r="H431" s="195"/>
      <c r="I431" s="103"/>
      <c r="J431" s="53"/>
      <c r="K431" s="65"/>
      <c r="L431" s="65"/>
      <c r="M431" s="42">
        <f t="shared" si="92"/>
        <v>0</v>
      </c>
    </row>
    <row r="432" spans="2:13" ht="13.5" thickBot="1">
      <c r="B432" s="59" t="s">
        <v>42</v>
      </c>
      <c r="C432" s="198"/>
      <c r="D432" s="189"/>
      <c r="E432" s="189"/>
      <c r="F432" s="189"/>
      <c r="G432" s="192"/>
      <c r="H432" s="195"/>
      <c r="I432" s="103"/>
      <c r="J432" s="53"/>
      <c r="K432" s="65"/>
      <c r="L432" s="65"/>
      <c r="M432" s="42">
        <f t="shared" si="92"/>
        <v>0</v>
      </c>
    </row>
    <row r="433" spans="2:13" ht="13.5" thickBot="1">
      <c r="B433" s="59" t="s">
        <v>43</v>
      </c>
      <c r="C433" s="198"/>
      <c r="D433" s="189"/>
      <c r="E433" s="189"/>
      <c r="F433" s="189"/>
      <c r="G433" s="192"/>
      <c r="H433" s="195"/>
      <c r="I433" s="103"/>
      <c r="J433" s="53"/>
      <c r="K433" s="43"/>
      <c r="L433" s="65"/>
      <c r="M433" s="42">
        <f t="shared" si="92"/>
        <v>0</v>
      </c>
    </row>
    <row r="434" spans="2:13" ht="13.5" thickBot="1">
      <c r="B434" s="89" t="s">
        <v>44</v>
      </c>
      <c r="C434" s="199"/>
      <c r="D434" s="190"/>
      <c r="E434" s="190"/>
      <c r="F434" s="190"/>
      <c r="G434" s="193"/>
      <c r="H434" s="196"/>
      <c r="I434" s="104"/>
      <c r="J434" s="53"/>
      <c r="K434" s="46"/>
      <c r="L434" s="54"/>
      <c r="M434" s="47">
        <f t="shared" si="92"/>
        <v>0</v>
      </c>
    </row>
    <row r="435" spans="2:13" ht="13.5" thickBot="1">
      <c r="B435" s="58" t="s">
        <v>40</v>
      </c>
      <c r="C435" s="197">
        <f t="shared" ref="C435" si="94">+C430+1</f>
        <v>85</v>
      </c>
      <c r="D435" s="188">
        <f>VLOOKUP(C435,'Completar SOFSE'!$A$19:$E$501,2,0)</f>
        <v>100</v>
      </c>
      <c r="E435" s="188" t="str">
        <f>VLOOKUP(C435,'Completar SOFSE'!$A$19:$E$501,3,0)</f>
        <v>C/U</v>
      </c>
      <c r="F435" s="188">
        <f>VLOOKUP(C435,'Completar SOFSE'!$A$19:$E$501,4,0)</f>
        <v>3000022093</v>
      </c>
      <c r="G435" s="191" t="str">
        <f>VLOOKUP(C435,'Completar SOFSE'!$A$19:$E$501,5,0)</f>
        <v>ANILLO DE SEGURIDAD, TIPO ELASTICO, DIAMETRO EXTERIOR DE RANURA (A) 75MM, NORMA DIN 472</v>
      </c>
      <c r="H435" s="194">
        <f>VLOOKUP(C435,'Completar SOFSE'!$A$19:$F$501,6,0)</f>
        <v>0</v>
      </c>
      <c r="I435" s="103"/>
      <c r="J435" s="53"/>
      <c r="K435" s="65"/>
      <c r="L435" s="65"/>
      <c r="M435" s="42">
        <f t="shared" si="92"/>
        <v>0</v>
      </c>
    </row>
    <row r="436" spans="2:13" ht="13.5" thickBot="1">
      <c r="B436" s="59" t="s">
        <v>41</v>
      </c>
      <c r="C436" s="198"/>
      <c r="D436" s="189"/>
      <c r="E436" s="189"/>
      <c r="F436" s="189"/>
      <c r="G436" s="192"/>
      <c r="H436" s="195"/>
      <c r="I436" s="103"/>
      <c r="J436" s="53"/>
      <c r="K436" s="65"/>
      <c r="L436" s="65"/>
      <c r="M436" s="42">
        <f t="shared" si="92"/>
        <v>0</v>
      </c>
    </row>
    <row r="437" spans="2:13" ht="13.5" thickBot="1">
      <c r="B437" s="59" t="s">
        <v>42</v>
      </c>
      <c r="C437" s="198"/>
      <c r="D437" s="189"/>
      <c r="E437" s="189"/>
      <c r="F437" s="189"/>
      <c r="G437" s="192"/>
      <c r="H437" s="195"/>
      <c r="I437" s="103"/>
      <c r="J437" s="53"/>
      <c r="K437" s="65"/>
      <c r="L437" s="65"/>
      <c r="M437" s="42">
        <f t="shared" si="92"/>
        <v>0</v>
      </c>
    </row>
    <row r="438" spans="2:13" ht="13.5" thickBot="1">
      <c r="B438" s="59" t="s">
        <v>43</v>
      </c>
      <c r="C438" s="198"/>
      <c r="D438" s="189"/>
      <c r="E438" s="189"/>
      <c r="F438" s="189"/>
      <c r="G438" s="192"/>
      <c r="H438" s="195"/>
      <c r="I438" s="103"/>
      <c r="J438" s="53"/>
      <c r="K438" s="43"/>
      <c r="L438" s="65"/>
      <c r="M438" s="42">
        <f t="shared" si="92"/>
        <v>0</v>
      </c>
    </row>
    <row r="439" spans="2:13" ht="13.5" thickBot="1">
      <c r="B439" s="89" t="s">
        <v>44</v>
      </c>
      <c r="C439" s="199"/>
      <c r="D439" s="190"/>
      <c r="E439" s="190"/>
      <c r="F439" s="190"/>
      <c r="G439" s="193"/>
      <c r="H439" s="196"/>
      <c r="I439" s="104"/>
      <c r="J439" s="53"/>
      <c r="K439" s="46"/>
      <c r="L439" s="54"/>
      <c r="M439" s="47">
        <f t="shared" si="92"/>
        <v>0</v>
      </c>
    </row>
    <row r="440" spans="2:13" ht="13.5" thickBot="1">
      <c r="B440" s="58" t="s">
        <v>40</v>
      </c>
      <c r="C440" s="197">
        <f t="shared" ref="C440" si="95">+C435+1</f>
        <v>86</v>
      </c>
      <c r="D440" s="188">
        <f>VLOOKUP(C440,'Completar SOFSE'!$A$19:$E$501,2,0)</f>
        <v>6230</v>
      </c>
      <c r="E440" s="188" t="str">
        <f>VLOOKUP(C440,'Completar SOFSE'!$A$19:$E$501,3,0)</f>
        <v>C/U</v>
      </c>
      <c r="F440" s="188">
        <f>VLOOKUP(C440,'Completar SOFSE'!$A$19:$E$501,4,0)</f>
        <v>3000022100</v>
      </c>
      <c r="G440" s="191" t="str">
        <f>VLOOKUP(C440,'Completar SOFSE'!$A$19:$E$501,5,0)</f>
        <v>ARANDELA, TIPO PLANA BISELADA, DIAMETRO INTERIOR M12, NORMA DEL MATERIAL SAE 1020, TRATAMIENTO SUPERFICIAL CINCADO, NORMA CONSTRUCTIVA DIN 125</v>
      </c>
      <c r="H440" s="194">
        <f>VLOOKUP(C440,'Completar SOFSE'!$A$19:$F$501,6,0)</f>
        <v>0</v>
      </c>
      <c r="I440" s="103"/>
      <c r="J440" s="53"/>
      <c r="K440" s="65"/>
      <c r="L440" s="65"/>
      <c r="M440" s="42">
        <f t="shared" si="92"/>
        <v>0</v>
      </c>
    </row>
    <row r="441" spans="2:13" ht="13.5" thickBot="1">
      <c r="B441" s="59" t="s">
        <v>41</v>
      </c>
      <c r="C441" s="198"/>
      <c r="D441" s="189"/>
      <c r="E441" s="189"/>
      <c r="F441" s="189"/>
      <c r="G441" s="192"/>
      <c r="H441" s="195"/>
      <c r="I441" s="103"/>
      <c r="J441" s="53"/>
      <c r="K441" s="65"/>
      <c r="L441" s="65"/>
      <c r="M441" s="42">
        <f t="shared" si="92"/>
        <v>0</v>
      </c>
    </row>
    <row r="442" spans="2:13" ht="13.5" thickBot="1">
      <c r="B442" s="59" t="s">
        <v>42</v>
      </c>
      <c r="C442" s="198"/>
      <c r="D442" s="189"/>
      <c r="E442" s="189"/>
      <c r="F442" s="189"/>
      <c r="G442" s="192"/>
      <c r="H442" s="195"/>
      <c r="I442" s="103"/>
      <c r="J442" s="53"/>
      <c r="K442" s="65"/>
      <c r="L442" s="65"/>
      <c r="M442" s="42">
        <f t="shared" si="92"/>
        <v>0</v>
      </c>
    </row>
    <row r="443" spans="2:13" ht="13.5" thickBot="1">
      <c r="B443" s="59" t="s">
        <v>43</v>
      </c>
      <c r="C443" s="198"/>
      <c r="D443" s="189"/>
      <c r="E443" s="189"/>
      <c r="F443" s="189"/>
      <c r="G443" s="192"/>
      <c r="H443" s="195"/>
      <c r="I443" s="103"/>
      <c r="J443" s="53"/>
      <c r="K443" s="43"/>
      <c r="L443" s="65"/>
      <c r="M443" s="42">
        <f t="shared" si="92"/>
        <v>0</v>
      </c>
    </row>
    <row r="444" spans="2:13" ht="13.5" thickBot="1">
      <c r="B444" s="89" t="s">
        <v>44</v>
      </c>
      <c r="C444" s="199"/>
      <c r="D444" s="190"/>
      <c r="E444" s="190"/>
      <c r="F444" s="190"/>
      <c r="G444" s="193"/>
      <c r="H444" s="196"/>
      <c r="I444" s="104"/>
      <c r="J444" s="53"/>
      <c r="K444" s="46"/>
      <c r="L444" s="54"/>
      <c r="M444" s="47">
        <f t="shared" si="92"/>
        <v>0</v>
      </c>
    </row>
    <row r="445" spans="2:13" ht="13.5" thickBot="1">
      <c r="B445" s="58" t="s">
        <v>40</v>
      </c>
      <c r="C445" s="197">
        <f>+C440+1</f>
        <v>87</v>
      </c>
      <c r="D445" s="188">
        <f>VLOOKUP(C445,'Completar SOFSE'!$A$19:$E$501,2,0)</f>
        <v>590</v>
      </c>
      <c r="E445" s="188" t="str">
        <f>VLOOKUP(C445,'Completar SOFSE'!$A$19:$E$501,3,0)</f>
        <v>C/U</v>
      </c>
      <c r="F445" s="188">
        <f>VLOOKUP(C445,'Completar SOFSE'!$A$19:$E$501,4,0)</f>
        <v>3000022101</v>
      </c>
      <c r="G445" s="191" t="str">
        <f>VLOOKUP(C445,'Completar SOFSE'!$A$19:$E$501,5,0)</f>
        <v>ARANDELA DE PRESION, TIPO/FORMA ESTRELLA DENTADO EXTERIOR, DIAMETRO INTERIOR M8, NORMA CONSTRUCTIVA DIN 6798-A</v>
      </c>
      <c r="H445" s="194">
        <f>VLOOKUP(C445,'Completar SOFSE'!$A$19:$F$501,6,0)</f>
        <v>0</v>
      </c>
      <c r="I445" s="103"/>
      <c r="J445" s="53"/>
      <c r="K445" s="65"/>
      <c r="L445" s="65"/>
      <c r="M445" s="42">
        <f>J445*$D$60+K445*$D$60+L445*$D$60</f>
        <v>0</v>
      </c>
    </row>
    <row r="446" spans="2:13" ht="13.5" thickBot="1">
      <c r="B446" s="59" t="s">
        <v>41</v>
      </c>
      <c r="C446" s="198"/>
      <c r="D446" s="189"/>
      <c r="E446" s="189"/>
      <c r="F446" s="189"/>
      <c r="G446" s="192"/>
      <c r="H446" s="195"/>
      <c r="I446" s="103"/>
      <c r="J446" s="53"/>
      <c r="K446" s="65"/>
      <c r="L446" s="65"/>
      <c r="M446" s="42">
        <f t="shared" ref="M446:M464" si="96">J446*$D$60+K446*$D$60+L446*$D$60</f>
        <v>0</v>
      </c>
    </row>
    <row r="447" spans="2:13" ht="13.5" thickBot="1">
      <c r="B447" s="59" t="s">
        <v>42</v>
      </c>
      <c r="C447" s="198"/>
      <c r="D447" s="189"/>
      <c r="E447" s="189"/>
      <c r="F447" s="189"/>
      <c r="G447" s="192"/>
      <c r="H447" s="195"/>
      <c r="I447" s="103"/>
      <c r="J447" s="53"/>
      <c r="K447" s="65"/>
      <c r="L447" s="65"/>
      <c r="M447" s="42">
        <f t="shared" si="96"/>
        <v>0</v>
      </c>
    </row>
    <row r="448" spans="2:13" ht="13.5" thickBot="1">
      <c r="B448" s="59" t="s">
        <v>43</v>
      </c>
      <c r="C448" s="198"/>
      <c r="D448" s="189"/>
      <c r="E448" s="189"/>
      <c r="F448" s="189"/>
      <c r="G448" s="192"/>
      <c r="H448" s="195"/>
      <c r="I448" s="103"/>
      <c r="J448" s="53"/>
      <c r="K448" s="43"/>
      <c r="L448" s="65"/>
      <c r="M448" s="42">
        <f t="shared" si="96"/>
        <v>0</v>
      </c>
    </row>
    <row r="449" spans="2:13" ht="13.5" thickBot="1">
      <c r="B449" s="89" t="s">
        <v>44</v>
      </c>
      <c r="C449" s="199"/>
      <c r="D449" s="190"/>
      <c r="E449" s="190"/>
      <c r="F449" s="190"/>
      <c r="G449" s="193"/>
      <c r="H449" s="196"/>
      <c r="I449" s="104"/>
      <c r="J449" s="53"/>
      <c r="K449" s="46"/>
      <c r="L449" s="54"/>
      <c r="M449" s="47">
        <f t="shared" si="96"/>
        <v>0</v>
      </c>
    </row>
    <row r="450" spans="2:13" ht="13.5" thickBot="1">
      <c r="B450" s="58" t="s">
        <v>40</v>
      </c>
      <c r="C450" s="197">
        <f t="shared" ref="C450" si="97">+C445+1</f>
        <v>88</v>
      </c>
      <c r="D450" s="188">
        <f>VLOOKUP(C450,'Completar SOFSE'!$A$19:$E$501,2,0)</f>
        <v>590</v>
      </c>
      <c r="E450" s="188" t="str">
        <f>VLOOKUP(C450,'Completar SOFSE'!$A$19:$E$501,3,0)</f>
        <v>C/U</v>
      </c>
      <c r="F450" s="188">
        <f>VLOOKUP(C450,'Completar SOFSE'!$A$19:$E$501,4,0)</f>
        <v>3000022102</v>
      </c>
      <c r="G450" s="191" t="str">
        <f>VLOOKUP(C450,'Completar SOFSE'!$A$19:$E$501,5,0)</f>
        <v>ARANDELA DE PRESION, TIPO/FORMA ESTRELLA DENTADO EXTERIOR, DIAMETRO INTERIOR M10, NORMA CONSTRUCTIVA DIN 6798-A</v>
      </c>
      <c r="H450" s="194">
        <f>VLOOKUP(C450,'Completar SOFSE'!$A$19:$F$501,6,0)</f>
        <v>0</v>
      </c>
      <c r="I450" s="103"/>
      <c r="J450" s="53"/>
      <c r="K450" s="65"/>
      <c r="L450" s="65"/>
      <c r="M450" s="42">
        <f t="shared" si="96"/>
        <v>0</v>
      </c>
    </row>
    <row r="451" spans="2:13" ht="13.5" thickBot="1">
      <c r="B451" s="59" t="s">
        <v>41</v>
      </c>
      <c r="C451" s="198"/>
      <c r="D451" s="189"/>
      <c r="E451" s="189"/>
      <c r="F451" s="189"/>
      <c r="G451" s="192"/>
      <c r="H451" s="195"/>
      <c r="I451" s="103"/>
      <c r="J451" s="53"/>
      <c r="K451" s="65"/>
      <c r="L451" s="65"/>
      <c r="M451" s="42">
        <f t="shared" si="96"/>
        <v>0</v>
      </c>
    </row>
    <row r="452" spans="2:13" ht="13.5" thickBot="1">
      <c r="B452" s="59" t="s">
        <v>42</v>
      </c>
      <c r="C452" s="198"/>
      <c r="D452" s="189"/>
      <c r="E452" s="189"/>
      <c r="F452" s="189"/>
      <c r="G452" s="192"/>
      <c r="H452" s="195"/>
      <c r="I452" s="103"/>
      <c r="J452" s="53"/>
      <c r="K452" s="65"/>
      <c r="L452" s="65"/>
      <c r="M452" s="42">
        <f t="shared" si="96"/>
        <v>0</v>
      </c>
    </row>
    <row r="453" spans="2:13" ht="13.5" thickBot="1">
      <c r="B453" s="59" t="s">
        <v>43</v>
      </c>
      <c r="C453" s="198"/>
      <c r="D453" s="189"/>
      <c r="E453" s="189"/>
      <c r="F453" s="189"/>
      <c r="G453" s="192"/>
      <c r="H453" s="195"/>
      <c r="I453" s="103"/>
      <c r="J453" s="53"/>
      <c r="K453" s="43"/>
      <c r="L453" s="65"/>
      <c r="M453" s="42">
        <f t="shared" si="96"/>
        <v>0</v>
      </c>
    </row>
    <row r="454" spans="2:13" ht="13.5" thickBot="1">
      <c r="B454" s="89" t="s">
        <v>44</v>
      </c>
      <c r="C454" s="199"/>
      <c r="D454" s="190"/>
      <c r="E454" s="190"/>
      <c r="F454" s="190"/>
      <c r="G454" s="193"/>
      <c r="H454" s="196"/>
      <c r="I454" s="104"/>
      <c r="J454" s="53"/>
      <c r="K454" s="46"/>
      <c r="L454" s="54"/>
      <c r="M454" s="47">
        <f t="shared" si="96"/>
        <v>0</v>
      </c>
    </row>
    <row r="455" spans="2:13" ht="13.5" thickBot="1">
      <c r="B455" s="58" t="s">
        <v>40</v>
      </c>
      <c r="C455" s="197">
        <f t="shared" ref="C455" si="98">+C450+1</f>
        <v>89</v>
      </c>
      <c r="D455" s="188">
        <f>VLOOKUP(C455,'Completar SOFSE'!$A$19:$E$501,2,0)</f>
        <v>60</v>
      </c>
      <c r="E455" s="188" t="str">
        <f>VLOOKUP(C455,'Completar SOFSE'!$A$19:$E$501,3,0)</f>
        <v>C/U</v>
      </c>
      <c r="F455" s="188">
        <f>VLOOKUP(C455,'Completar SOFSE'!$A$19:$E$501,4,0)</f>
        <v>3000022103</v>
      </c>
      <c r="G455" s="191" t="str">
        <f>VLOOKUP(C455,'Completar SOFSE'!$A$19:$E$501,5,0)</f>
        <v>ARANDELA, TIPO DE FIJACION DE MASA, DIAMETRO EXTERIOR 104MM, DIAMETRO INTERIOR 75MM, ESPESOR 1,5MM, MATERIAL ACERO, MB15. MEDIDA DEL CHANFLE: 90MM. ANCHO DEL DIENTE INTERNO: 8MM. ANCHO DEL DIENTE EXTERNO: 8MM</v>
      </c>
      <c r="H455" s="194">
        <f>VLOOKUP(C455,'Completar SOFSE'!$A$19:$F$501,6,0)</f>
        <v>0</v>
      </c>
      <c r="I455" s="103"/>
      <c r="J455" s="53"/>
      <c r="K455" s="65"/>
      <c r="L455" s="65"/>
      <c r="M455" s="42">
        <f t="shared" si="96"/>
        <v>0</v>
      </c>
    </row>
    <row r="456" spans="2:13" ht="13.5" thickBot="1">
      <c r="B456" s="59" t="s">
        <v>41</v>
      </c>
      <c r="C456" s="198"/>
      <c r="D456" s="189"/>
      <c r="E456" s="189"/>
      <c r="F456" s="189"/>
      <c r="G456" s="192"/>
      <c r="H456" s="195"/>
      <c r="I456" s="103"/>
      <c r="J456" s="53"/>
      <c r="K456" s="65"/>
      <c r="L456" s="65"/>
      <c r="M456" s="42">
        <f t="shared" si="96"/>
        <v>0</v>
      </c>
    </row>
    <row r="457" spans="2:13" ht="13.5" thickBot="1">
      <c r="B457" s="59" t="s">
        <v>42</v>
      </c>
      <c r="C457" s="198"/>
      <c r="D457" s="189"/>
      <c r="E457" s="189"/>
      <c r="F457" s="189"/>
      <c r="G457" s="192"/>
      <c r="H457" s="195"/>
      <c r="I457" s="103"/>
      <c r="J457" s="53"/>
      <c r="K457" s="65"/>
      <c r="L457" s="65"/>
      <c r="M457" s="42">
        <f t="shared" si="96"/>
        <v>0</v>
      </c>
    </row>
    <row r="458" spans="2:13" ht="13.5" thickBot="1">
      <c r="B458" s="59" t="s">
        <v>43</v>
      </c>
      <c r="C458" s="198"/>
      <c r="D458" s="189"/>
      <c r="E458" s="189"/>
      <c r="F458" s="189"/>
      <c r="G458" s="192"/>
      <c r="H458" s="195"/>
      <c r="I458" s="103"/>
      <c r="J458" s="53"/>
      <c r="K458" s="43"/>
      <c r="L458" s="65"/>
      <c r="M458" s="42">
        <f t="shared" si="96"/>
        <v>0</v>
      </c>
    </row>
    <row r="459" spans="2:13" ht="13.5" thickBot="1">
      <c r="B459" s="89" t="s">
        <v>44</v>
      </c>
      <c r="C459" s="199"/>
      <c r="D459" s="190"/>
      <c r="E459" s="190"/>
      <c r="F459" s="190"/>
      <c r="G459" s="193"/>
      <c r="H459" s="196"/>
      <c r="I459" s="104"/>
      <c r="J459" s="53"/>
      <c r="K459" s="46"/>
      <c r="L459" s="54"/>
      <c r="M459" s="47">
        <f t="shared" si="96"/>
        <v>0</v>
      </c>
    </row>
    <row r="460" spans="2:13" ht="13.5" thickBot="1">
      <c r="B460" s="58" t="s">
        <v>40</v>
      </c>
      <c r="C460" s="197">
        <f t="shared" ref="C460" si="99">+C455+1</f>
        <v>90</v>
      </c>
      <c r="D460" s="188">
        <f>VLOOKUP(C460,'Completar SOFSE'!$A$19:$E$501,2,0)</f>
        <v>150</v>
      </c>
      <c r="E460" s="188" t="str">
        <f>VLOOKUP(C460,'Completar SOFSE'!$A$19:$E$501,3,0)</f>
        <v>C/U</v>
      </c>
      <c r="F460" s="188">
        <f>VLOOKUP(C460,'Completar SOFSE'!$A$19:$E$501,4,0)</f>
        <v>3000022118</v>
      </c>
      <c r="G460" s="191" t="str">
        <f>VLOOKUP(C460,'Completar SOFSE'!$A$19:$E$501,5,0)</f>
        <v>ARANDELA, TIPO PLANA REDONDA, DIAMETRO INTERIOR M5, MATERIAL ACERO INOXIDABLE, NORMA DEL MATERIAL GRADO A4 AISI 316, NORMA CONSTRUCTIVA DIN 125</v>
      </c>
      <c r="H460" s="194">
        <f>VLOOKUP(C460,'Completar SOFSE'!$A$19:$F$501,6,0)</f>
        <v>0</v>
      </c>
      <c r="I460" s="103"/>
      <c r="J460" s="53"/>
      <c r="K460" s="65"/>
      <c r="L460" s="65"/>
      <c r="M460" s="42">
        <f t="shared" si="96"/>
        <v>0</v>
      </c>
    </row>
    <row r="461" spans="2:13" ht="13.5" thickBot="1">
      <c r="B461" s="59" t="s">
        <v>41</v>
      </c>
      <c r="C461" s="198"/>
      <c r="D461" s="189"/>
      <c r="E461" s="189"/>
      <c r="F461" s="189"/>
      <c r="G461" s="192"/>
      <c r="H461" s="195"/>
      <c r="I461" s="103"/>
      <c r="J461" s="53"/>
      <c r="K461" s="65"/>
      <c r="L461" s="65"/>
      <c r="M461" s="42">
        <f t="shared" si="96"/>
        <v>0</v>
      </c>
    </row>
    <row r="462" spans="2:13" ht="13.5" thickBot="1">
      <c r="B462" s="59" t="s">
        <v>42</v>
      </c>
      <c r="C462" s="198"/>
      <c r="D462" s="189"/>
      <c r="E462" s="189"/>
      <c r="F462" s="189"/>
      <c r="G462" s="192"/>
      <c r="H462" s="195"/>
      <c r="I462" s="103"/>
      <c r="J462" s="53"/>
      <c r="K462" s="65"/>
      <c r="L462" s="65"/>
      <c r="M462" s="42">
        <f t="shared" si="96"/>
        <v>0</v>
      </c>
    </row>
    <row r="463" spans="2:13" ht="13.5" thickBot="1">
      <c r="B463" s="59" t="s">
        <v>43</v>
      </c>
      <c r="C463" s="198"/>
      <c r="D463" s="189"/>
      <c r="E463" s="189"/>
      <c r="F463" s="189"/>
      <c r="G463" s="192"/>
      <c r="H463" s="195"/>
      <c r="I463" s="103"/>
      <c r="J463" s="53"/>
      <c r="K463" s="43"/>
      <c r="L463" s="65"/>
      <c r="M463" s="42">
        <f t="shared" si="96"/>
        <v>0</v>
      </c>
    </row>
    <row r="464" spans="2:13" ht="13.5" thickBot="1">
      <c r="B464" s="89" t="s">
        <v>44</v>
      </c>
      <c r="C464" s="199"/>
      <c r="D464" s="190"/>
      <c r="E464" s="190"/>
      <c r="F464" s="190"/>
      <c r="G464" s="193"/>
      <c r="H464" s="196"/>
      <c r="I464" s="104"/>
      <c r="J464" s="53"/>
      <c r="K464" s="46"/>
      <c r="L464" s="54"/>
      <c r="M464" s="47">
        <f t="shared" si="96"/>
        <v>0</v>
      </c>
    </row>
    <row r="465" spans="2:13" ht="13.5" thickBot="1">
      <c r="B465" s="58" t="s">
        <v>40</v>
      </c>
      <c r="C465" s="197">
        <f>+C460+1</f>
        <v>91</v>
      </c>
      <c r="D465" s="188">
        <f>VLOOKUP(C465,'Completar SOFSE'!$A$19:$E$501,2,0)</f>
        <v>2150</v>
      </c>
      <c r="E465" s="188" t="str">
        <f>VLOOKUP(C465,'Completar SOFSE'!$A$19:$E$501,3,0)</f>
        <v>C/U</v>
      </c>
      <c r="F465" s="188">
        <f>VLOOKUP(C465,'Completar SOFSE'!$A$19:$E$501,4,0)</f>
        <v>3000022140</v>
      </c>
      <c r="G465" s="191" t="str">
        <f>VLOOKUP(C465,'Completar SOFSE'!$A$19:$E$501,5,0)</f>
        <v>TORNILLO PARA AJUSTE, TIPO DE CABEZA HEXAGONAL, TIPO DE ROSCA UNF, DIAMETRO NOMINAL 3/8", PASO 24 HILOS, LONGITUD 89MM, MATERIAL ACERO, NORMA DEL MATERIAL GRADO 8.8, NORMA CONSTRUCTIVA DIN 931, TRATAMIENTO SUPERFICIAL CINCADO</v>
      </c>
      <c r="H465" s="194">
        <f>VLOOKUP(C465,'Completar SOFSE'!$A$19:$F$501,6,0)</f>
        <v>0</v>
      </c>
      <c r="I465" s="103"/>
      <c r="J465" s="53"/>
      <c r="K465" s="65"/>
      <c r="L465" s="65"/>
      <c r="M465" s="42">
        <f>J465*$D$60+K465*$D$60+L465*$D$60</f>
        <v>0</v>
      </c>
    </row>
    <row r="466" spans="2:13" ht="13.5" thickBot="1">
      <c r="B466" s="59" t="s">
        <v>41</v>
      </c>
      <c r="C466" s="198"/>
      <c r="D466" s="189"/>
      <c r="E466" s="189"/>
      <c r="F466" s="189"/>
      <c r="G466" s="192"/>
      <c r="H466" s="195"/>
      <c r="I466" s="103"/>
      <c r="J466" s="53"/>
      <c r="K466" s="65"/>
      <c r="L466" s="65"/>
      <c r="M466" s="42">
        <f t="shared" ref="M466:M484" si="100">J466*$D$60+K466*$D$60+L466*$D$60</f>
        <v>0</v>
      </c>
    </row>
    <row r="467" spans="2:13" ht="13.5" thickBot="1">
      <c r="B467" s="59" t="s">
        <v>42</v>
      </c>
      <c r="C467" s="198"/>
      <c r="D467" s="189"/>
      <c r="E467" s="189"/>
      <c r="F467" s="189"/>
      <c r="G467" s="192"/>
      <c r="H467" s="195"/>
      <c r="I467" s="103"/>
      <c r="J467" s="53"/>
      <c r="K467" s="65"/>
      <c r="L467" s="65"/>
      <c r="M467" s="42">
        <f t="shared" si="100"/>
        <v>0</v>
      </c>
    </row>
    <row r="468" spans="2:13" ht="13.5" thickBot="1">
      <c r="B468" s="59" t="s">
        <v>43</v>
      </c>
      <c r="C468" s="198"/>
      <c r="D468" s="189"/>
      <c r="E468" s="189"/>
      <c r="F468" s="189"/>
      <c r="G468" s="192"/>
      <c r="H468" s="195"/>
      <c r="I468" s="103"/>
      <c r="J468" s="53"/>
      <c r="K468" s="43"/>
      <c r="L468" s="65"/>
      <c r="M468" s="42">
        <f t="shared" si="100"/>
        <v>0</v>
      </c>
    </row>
    <row r="469" spans="2:13" ht="13.5" thickBot="1">
      <c r="B469" s="89" t="s">
        <v>44</v>
      </c>
      <c r="C469" s="199"/>
      <c r="D469" s="190"/>
      <c r="E469" s="190"/>
      <c r="F469" s="190"/>
      <c r="G469" s="193"/>
      <c r="H469" s="196"/>
      <c r="I469" s="104"/>
      <c r="J469" s="53"/>
      <c r="K469" s="46"/>
      <c r="L469" s="54"/>
      <c r="M469" s="47">
        <f t="shared" si="100"/>
        <v>0</v>
      </c>
    </row>
    <row r="470" spans="2:13" ht="13.5" thickBot="1">
      <c r="B470" s="58" t="s">
        <v>40</v>
      </c>
      <c r="C470" s="197">
        <f t="shared" ref="C470" si="101">+C465+1</f>
        <v>92</v>
      </c>
      <c r="D470" s="188">
        <f>VLOOKUP(C470,'Completar SOFSE'!$A$19:$E$501,2,0)</f>
        <v>200</v>
      </c>
      <c r="E470" s="188" t="str">
        <f>VLOOKUP(C470,'Completar SOFSE'!$A$19:$E$501,3,0)</f>
        <v>C/U</v>
      </c>
      <c r="F470" s="188">
        <f>VLOOKUP(C470,'Completar SOFSE'!$A$19:$E$501,4,0)</f>
        <v>3000022143</v>
      </c>
      <c r="G470" s="191" t="str">
        <f>VLOOKUP(C470,'Completar SOFSE'!$A$19:$E$501,5,0)</f>
        <v>TORNILLO PARA AJUSTE, TIPO DE CABEZA HEXAGONAL, TIPO DE ROSCA UNF, DIAMETRO NOMINAL 1.1/2", PASO 12 HILOS, LONGITUD 116MM, MATERIAL ACERO, NORMA CONSTRUCTIVA DIN 933, TRATAMIENTO SUPERFICIAL CINCADO</v>
      </c>
      <c r="H470" s="194">
        <f>VLOOKUP(C470,'Completar SOFSE'!$A$19:$F$501,6,0)</f>
        <v>0</v>
      </c>
      <c r="I470" s="103"/>
      <c r="J470" s="53"/>
      <c r="K470" s="65"/>
      <c r="L470" s="65"/>
      <c r="M470" s="42">
        <f t="shared" si="100"/>
        <v>0</v>
      </c>
    </row>
    <row r="471" spans="2:13" ht="13.5" thickBot="1">
      <c r="B471" s="59" t="s">
        <v>41</v>
      </c>
      <c r="C471" s="198"/>
      <c r="D471" s="189"/>
      <c r="E471" s="189"/>
      <c r="F471" s="189"/>
      <c r="G471" s="192"/>
      <c r="H471" s="195"/>
      <c r="I471" s="103"/>
      <c r="J471" s="53"/>
      <c r="K471" s="65"/>
      <c r="L471" s="65"/>
      <c r="M471" s="42">
        <f t="shared" si="100"/>
        <v>0</v>
      </c>
    </row>
    <row r="472" spans="2:13" ht="13.5" thickBot="1">
      <c r="B472" s="59" t="s">
        <v>42</v>
      </c>
      <c r="C472" s="198"/>
      <c r="D472" s="189"/>
      <c r="E472" s="189"/>
      <c r="F472" s="189"/>
      <c r="G472" s="192"/>
      <c r="H472" s="195"/>
      <c r="I472" s="103"/>
      <c r="J472" s="53"/>
      <c r="K472" s="65"/>
      <c r="L472" s="65"/>
      <c r="M472" s="42">
        <f t="shared" si="100"/>
        <v>0</v>
      </c>
    </row>
    <row r="473" spans="2:13" ht="13.5" thickBot="1">
      <c r="B473" s="59" t="s">
        <v>43</v>
      </c>
      <c r="C473" s="198"/>
      <c r="D473" s="189"/>
      <c r="E473" s="189"/>
      <c r="F473" s="189"/>
      <c r="G473" s="192"/>
      <c r="H473" s="195"/>
      <c r="I473" s="103"/>
      <c r="J473" s="53"/>
      <c r="K473" s="43"/>
      <c r="L473" s="65"/>
      <c r="M473" s="42">
        <f t="shared" si="100"/>
        <v>0</v>
      </c>
    </row>
    <row r="474" spans="2:13" ht="13.5" thickBot="1">
      <c r="B474" s="89" t="s">
        <v>44</v>
      </c>
      <c r="C474" s="199"/>
      <c r="D474" s="190"/>
      <c r="E474" s="190"/>
      <c r="F474" s="190"/>
      <c r="G474" s="193"/>
      <c r="H474" s="196"/>
      <c r="I474" s="104"/>
      <c r="J474" s="53"/>
      <c r="K474" s="46"/>
      <c r="L474" s="54"/>
      <c r="M474" s="47">
        <f t="shared" si="100"/>
        <v>0</v>
      </c>
    </row>
    <row r="475" spans="2:13" ht="13.5" thickBot="1">
      <c r="B475" s="58" t="s">
        <v>40</v>
      </c>
      <c r="C475" s="197">
        <f t="shared" ref="C475" si="102">+C470+1</f>
        <v>93</v>
      </c>
      <c r="D475" s="188">
        <f>VLOOKUP(C475,'Completar SOFSE'!$A$19:$E$501,2,0)</f>
        <v>3690</v>
      </c>
      <c r="E475" s="188" t="str">
        <f>VLOOKUP(C475,'Completar SOFSE'!$A$19:$E$501,3,0)</f>
        <v>C/U</v>
      </c>
      <c r="F475" s="188">
        <f>VLOOKUP(C475,'Completar SOFSE'!$A$19:$E$501,4,0)</f>
        <v>3000022155</v>
      </c>
      <c r="G475" s="191" t="str">
        <f>VLOOKUP(C475,'Completar SOFSE'!$A$19:$E$501,5,0)</f>
        <v>TORNILLO PARA AJUSTE, TIPO DE CABEZA HEXAGONAL, TIPO DE ROSCA UNC, DIAMETRO NOMINAL 1/4", PASO 20 HILOS, LONGITUD 12,7MM, MATERIAL ACERO, NORMA DEL MATERIAL GRADO 8.8, NORMA CONSTRUCTIVA DIN 931</v>
      </c>
      <c r="H475" s="194">
        <f>VLOOKUP(C475,'Completar SOFSE'!$A$19:$F$501,6,0)</f>
        <v>0</v>
      </c>
      <c r="I475" s="103"/>
      <c r="J475" s="53"/>
      <c r="K475" s="65"/>
      <c r="L475" s="65"/>
      <c r="M475" s="42">
        <f t="shared" si="100"/>
        <v>0</v>
      </c>
    </row>
    <row r="476" spans="2:13" ht="13.5" thickBot="1">
      <c r="B476" s="59" t="s">
        <v>41</v>
      </c>
      <c r="C476" s="198"/>
      <c r="D476" s="189"/>
      <c r="E476" s="189"/>
      <c r="F476" s="189"/>
      <c r="G476" s="192"/>
      <c r="H476" s="195"/>
      <c r="I476" s="103"/>
      <c r="J476" s="53"/>
      <c r="K476" s="65"/>
      <c r="L476" s="65"/>
      <c r="M476" s="42">
        <f t="shared" si="100"/>
        <v>0</v>
      </c>
    </row>
    <row r="477" spans="2:13" ht="13.5" thickBot="1">
      <c r="B477" s="59" t="s">
        <v>42</v>
      </c>
      <c r="C477" s="198"/>
      <c r="D477" s="189"/>
      <c r="E477" s="189"/>
      <c r="F477" s="189"/>
      <c r="G477" s="192"/>
      <c r="H477" s="195"/>
      <c r="I477" s="103"/>
      <c r="J477" s="53"/>
      <c r="K477" s="65"/>
      <c r="L477" s="65"/>
      <c r="M477" s="42">
        <f t="shared" si="100"/>
        <v>0</v>
      </c>
    </row>
    <row r="478" spans="2:13" ht="13.5" thickBot="1">
      <c r="B478" s="59" t="s">
        <v>43</v>
      </c>
      <c r="C478" s="198"/>
      <c r="D478" s="189"/>
      <c r="E478" s="189"/>
      <c r="F478" s="189"/>
      <c r="G478" s="192"/>
      <c r="H478" s="195"/>
      <c r="I478" s="103"/>
      <c r="J478" s="53"/>
      <c r="K478" s="43"/>
      <c r="L478" s="65"/>
      <c r="M478" s="42">
        <f t="shared" si="100"/>
        <v>0</v>
      </c>
    </row>
    <row r="479" spans="2:13" ht="13.5" thickBot="1">
      <c r="B479" s="89" t="s">
        <v>44</v>
      </c>
      <c r="C479" s="199"/>
      <c r="D479" s="190"/>
      <c r="E479" s="190"/>
      <c r="F479" s="190"/>
      <c r="G479" s="193"/>
      <c r="H479" s="196"/>
      <c r="I479" s="104"/>
      <c r="J479" s="53"/>
      <c r="K479" s="46"/>
      <c r="L479" s="54"/>
      <c r="M479" s="47">
        <f t="shared" si="100"/>
        <v>0</v>
      </c>
    </row>
    <row r="480" spans="2:13" ht="13.5" thickBot="1">
      <c r="B480" s="58" t="s">
        <v>40</v>
      </c>
      <c r="C480" s="197">
        <f t="shared" ref="C480" si="103">+C475+1</f>
        <v>94</v>
      </c>
      <c r="D480" s="188">
        <f>VLOOKUP(C480,'Completar SOFSE'!$A$19:$E$501,2,0)</f>
        <v>30</v>
      </c>
      <c r="E480" s="188" t="str">
        <f>VLOOKUP(C480,'Completar SOFSE'!$A$19:$E$501,3,0)</f>
        <v>C/U</v>
      </c>
      <c r="F480" s="188">
        <f>VLOOKUP(C480,'Completar SOFSE'!$A$19:$E$501,4,0)</f>
        <v>3000022189</v>
      </c>
      <c r="G480" s="191" t="str">
        <f>VLOOKUP(C480,'Completar SOFSE'!$A$19:$E$501,5,0)</f>
        <v>TORNILLO PARA AJUSTE, TIPO DE CABEZA HEXAGONAL, TIPO DE ROSCA UNC, DIAMETRO NOMINAL 1.1/2", PASO 6 HILOS, LONGITUD 107,9MM, MATERIAL ACERO, NORMA DEL MATERIAL GRADO 8, NORMA CONSTRUCTIVA DIN 931, TRATAMIENTO SUPERFICIAL CINCADO</v>
      </c>
      <c r="H480" s="194">
        <f>VLOOKUP(C480,'Completar SOFSE'!$A$19:$F$501,6,0)</f>
        <v>0</v>
      </c>
      <c r="I480" s="103"/>
      <c r="J480" s="53"/>
      <c r="K480" s="65"/>
      <c r="L480" s="65"/>
      <c r="M480" s="42">
        <f t="shared" si="100"/>
        <v>0</v>
      </c>
    </row>
    <row r="481" spans="2:13" ht="13.5" thickBot="1">
      <c r="B481" s="59" t="s">
        <v>41</v>
      </c>
      <c r="C481" s="198"/>
      <c r="D481" s="189"/>
      <c r="E481" s="189"/>
      <c r="F481" s="189"/>
      <c r="G481" s="192"/>
      <c r="H481" s="195"/>
      <c r="I481" s="103"/>
      <c r="J481" s="53"/>
      <c r="K481" s="65"/>
      <c r="L481" s="65"/>
      <c r="M481" s="42">
        <f t="shared" si="100"/>
        <v>0</v>
      </c>
    </row>
    <row r="482" spans="2:13" ht="13.5" thickBot="1">
      <c r="B482" s="59" t="s">
        <v>42</v>
      </c>
      <c r="C482" s="198"/>
      <c r="D482" s="189"/>
      <c r="E482" s="189"/>
      <c r="F482" s="189"/>
      <c r="G482" s="192"/>
      <c r="H482" s="195"/>
      <c r="I482" s="103"/>
      <c r="J482" s="53"/>
      <c r="K482" s="65"/>
      <c r="L482" s="65"/>
      <c r="M482" s="42">
        <f t="shared" si="100"/>
        <v>0</v>
      </c>
    </row>
    <row r="483" spans="2:13" ht="13.5" thickBot="1">
      <c r="B483" s="59" t="s">
        <v>43</v>
      </c>
      <c r="C483" s="198"/>
      <c r="D483" s="189"/>
      <c r="E483" s="189"/>
      <c r="F483" s="189"/>
      <c r="G483" s="192"/>
      <c r="H483" s="195"/>
      <c r="I483" s="103"/>
      <c r="J483" s="53"/>
      <c r="K483" s="43"/>
      <c r="L483" s="65"/>
      <c r="M483" s="42">
        <f t="shared" si="100"/>
        <v>0</v>
      </c>
    </row>
    <row r="484" spans="2:13" ht="13.5" thickBot="1">
      <c r="B484" s="89" t="s">
        <v>44</v>
      </c>
      <c r="C484" s="199"/>
      <c r="D484" s="190"/>
      <c r="E484" s="190"/>
      <c r="F484" s="190"/>
      <c r="G484" s="193"/>
      <c r="H484" s="196"/>
      <c r="I484" s="104"/>
      <c r="J484" s="53"/>
      <c r="K484" s="46"/>
      <c r="L484" s="54"/>
      <c r="M484" s="47">
        <f t="shared" si="100"/>
        <v>0</v>
      </c>
    </row>
    <row r="485" spans="2:13" ht="13.5" thickBot="1">
      <c r="B485" s="58" t="s">
        <v>40</v>
      </c>
      <c r="C485" s="197">
        <f>+C480+1</f>
        <v>95</v>
      </c>
      <c r="D485" s="188">
        <f>VLOOKUP(C485,'Completar SOFSE'!$A$19:$E$501,2,0)</f>
        <v>190</v>
      </c>
      <c r="E485" s="188" t="str">
        <f>VLOOKUP(C485,'Completar SOFSE'!$A$19:$E$501,3,0)</f>
        <v>C/U</v>
      </c>
      <c r="F485" s="188">
        <f>VLOOKUP(C485,'Completar SOFSE'!$A$19:$E$501,4,0)</f>
        <v>3000022218</v>
      </c>
      <c r="G485" s="191" t="str">
        <f>VLOOKUP(C485,'Completar SOFSE'!$A$19:$E$501,5,0)</f>
        <v>TORNILLO PARA AJUSTE, TIPO DE CABEZA REDONDA RANURADA, TIPO DE ROSCA WHITWORTH, DIAMETRO NOMINAL 5/32", PASO 32 HILOS, LONGITUD 38,1MM, MATERIAL ACERO, NORMA CONSTRUCTIVA DIN 9056, TRATAMIENTO SUPERFICIAL CINCADO</v>
      </c>
      <c r="H485" s="194">
        <f>VLOOKUP(C485,'Completar SOFSE'!$A$19:$F$501,6,0)</f>
        <v>0</v>
      </c>
      <c r="I485" s="103"/>
      <c r="J485" s="53"/>
      <c r="K485" s="65"/>
      <c r="L485" s="65"/>
      <c r="M485" s="42">
        <f>J485*$D$60+K485*$D$60+L485*$D$60</f>
        <v>0</v>
      </c>
    </row>
    <row r="486" spans="2:13" ht="13.5" thickBot="1">
      <c r="B486" s="59" t="s">
        <v>41</v>
      </c>
      <c r="C486" s="198"/>
      <c r="D486" s="189"/>
      <c r="E486" s="189"/>
      <c r="F486" s="189"/>
      <c r="G486" s="192"/>
      <c r="H486" s="195"/>
      <c r="I486" s="103"/>
      <c r="J486" s="53"/>
      <c r="K486" s="65"/>
      <c r="L486" s="65"/>
      <c r="M486" s="42">
        <f t="shared" ref="M486:M504" si="104">J486*$D$60+K486*$D$60+L486*$D$60</f>
        <v>0</v>
      </c>
    </row>
    <row r="487" spans="2:13" ht="13.5" thickBot="1">
      <c r="B487" s="59" t="s">
        <v>42</v>
      </c>
      <c r="C487" s="198"/>
      <c r="D487" s="189"/>
      <c r="E487" s="189"/>
      <c r="F487" s="189"/>
      <c r="G487" s="192"/>
      <c r="H487" s="195"/>
      <c r="I487" s="103"/>
      <c r="J487" s="53"/>
      <c r="K487" s="65"/>
      <c r="L487" s="65"/>
      <c r="M487" s="42">
        <f t="shared" si="104"/>
        <v>0</v>
      </c>
    </row>
    <row r="488" spans="2:13" ht="13.5" thickBot="1">
      <c r="B488" s="59" t="s">
        <v>43</v>
      </c>
      <c r="C488" s="198"/>
      <c r="D488" s="189"/>
      <c r="E488" s="189"/>
      <c r="F488" s="189"/>
      <c r="G488" s="192"/>
      <c r="H488" s="195"/>
      <c r="I488" s="103"/>
      <c r="J488" s="53"/>
      <c r="K488" s="43"/>
      <c r="L488" s="65"/>
      <c r="M488" s="42">
        <f t="shared" si="104"/>
        <v>0</v>
      </c>
    </row>
    <row r="489" spans="2:13" ht="13.5" thickBot="1">
      <c r="B489" s="89" t="s">
        <v>44</v>
      </c>
      <c r="C489" s="199"/>
      <c r="D489" s="190"/>
      <c r="E489" s="190"/>
      <c r="F489" s="190"/>
      <c r="G489" s="193"/>
      <c r="H489" s="196"/>
      <c r="I489" s="104"/>
      <c r="J489" s="53"/>
      <c r="K489" s="46"/>
      <c r="L489" s="54"/>
      <c r="M489" s="47">
        <f t="shared" si="104"/>
        <v>0</v>
      </c>
    </row>
    <row r="490" spans="2:13" ht="13.5" thickBot="1">
      <c r="B490" s="58" t="s">
        <v>40</v>
      </c>
      <c r="C490" s="197">
        <f t="shared" ref="C490" si="105">+C485+1</f>
        <v>96</v>
      </c>
      <c r="D490" s="188">
        <f>VLOOKUP(C490,'Completar SOFSE'!$A$19:$E$501,2,0)</f>
        <v>765</v>
      </c>
      <c r="E490" s="188" t="str">
        <f>VLOOKUP(C490,'Completar SOFSE'!$A$19:$E$501,3,0)</f>
        <v>C/U</v>
      </c>
      <c r="F490" s="188">
        <f>VLOOKUP(C490,'Completar SOFSE'!$A$19:$E$501,4,0)</f>
        <v>3000022232</v>
      </c>
      <c r="G490" s="191" t="str">
        <f>VLOOKUP(C490,'Completar SOFSE'!$A$19:$E$501,5,0)</f>
        <v>TORNILLO PARA AJUSTE, TIPO DE CABEZA HEXAGONAL, TIPO DE ROSCA METRICA MB, DIAMETRO NOMINAL 10MM, PASO 1,25MM, LONGITUD 40MM, MATERIAL ACERO, NORMA DEL MATERIAL GRADO 8.8, NORMA CONSTRUCTIVA DIN 931</v>
      </c>
      <c r="H490" s="194">
        <f>VLOOKUP(C490,'Completar SOFSE'!$A$19:$F$501,6,0)</f>
        <v>0</v>
      </c>
      <c r="I490" s="103"/>
      <c r="J490" s="53"/>
      <c r="K490" s="65"/>
      <c r="L490" s="65"/>
      <c r="M490" s="42">
        <f t="shared" si="104"/>
        <v>0</v>
      </c>
    </row>
    <row r="491" spans="2:13" ht="13.5" thickBot="1">
      <c r="B491" s="59" t="s">
        <v>41</v>
      </c>
      <c r="C491" s="198"/>
      <c r="D491" s="189"/>
      <c r="E491" s="189"/>
      <c r="F491" s="189"/>
      <c r="G491" s="192"/>
      <c r="H491" s="195"/>
      <c r="I491" s="103"/>
      <c r="J491" s="53"/>
      <c r="K491" s="65"/>
      <c r="L491" s="65"/>
      <c r="M491" s="42">
        <f t="shared" si="104"/>
        <v>0</v>
      </c>
    </row>
    <row r="492" spans="2:13" ht="13.5" thickBot="1">
      <c r="B492" s="59" t="s">
        <v>42</v>
      </c>
      <c r="C492" s="198"/>
      <c r="D492" s="189"/>
      <c r="E492" s="189"/>
      <c r="F492" s="189"/>
      <c r="G492" s="192"/>
      <c r="H492" s="195"/>
      <c r="I492" s="103"/>
      <c r="J492" s="53"/>
      <c r="K492" s="65"/>
      <c r="L492" s="65"/>
      <c r="M492" s="42">
        <f t="shared" si="104"/>
        <v>0</v>
      </c>
    </row>
    <row r="493" spans="2:13" ht="13.5" thickBot="1">
      <c r="B493" s="59" t="s">
        <v>43</v>
      </c>
      <c r="C493" s="198"/>
      <c r="D493" s="189"/>
      <c r="E493" s="189"/>
      <c r="F493" s="189"/>
      <c r="G493" s="192"/>
      <c r="H493" s="195"/>
      <c r="I493" s="103"/>
      <c r="J493" s="53"/>
      <c r="K493" s="43"/>
      <c r="L493" s="65"/>
      <c r="M493" s="42">
        <f t="shared" si="104"/>
        <v>0</v>
      </c>
    </row>
    <row r="494" spans="2:13" ht="13.5" thickBot="1">
      <c r="B494" s="89" t="s">
        <v>44</v>
      </c>
      <c r="C494" s="199"/>
      <c r="D494" s="190"/>
      <c r="E494" s="190"/>
      <c r="F494" s="190"/>
      <c r="G494" s="193"/>
      <c r="H494" s="196"/>
      <c r="I494" s="104"/>
      <c r="J494" s="53"/>
      <c r="K494" s="46"/>
      <c r="L494" s="54"/>
      <c r="M494" s="47">
        <f t="shared" si="104"/>
        <v>0</v>
      </c>
    </row>
    <row r="495" spans="2:13" ht="13.5" thickBot="1">
      <c r="B495" s="58" t="s">
        <v>40</v>
      </c>
      <c r="C495" s="197">
        <f t="shared" ref="C495" si="106">+C490+1</f>
        <v>97</v>
      </c>
      <c r="D495" s="188">
        <f>VLOOKUP(C495,'Completar SOFSE'!$A$19:$E$501,2,0)</f>
        <v>200</v>
      </c>
      <c r="E495" s="188" t="str">
        <f>VLOOKUP(C495,'Completar SOFSE'!$A$19:$E$501,3,0)</f>
        <v>C/U</v>
      </c>
      <c r="F495" s="188">
        <f>VLOOKUP(C495,'Completar SOFSE'!$A$19:$E$501,4,0)</f>
        <v>3000022241</v>
      </c>
      <c r="G495" s="191" t="str">
        <f>VLOOKUP(C495,'Completar SOFSE'!$A$19:$E$501,5,0)</f>
        <v>TORNILLO PARA AJUSTE, TIPO DE CABEZA HEXAGONAL, TIPO DE ROSCA METRICA MB, DIAMETRO NOMINAL 14MM, PASO 1,5MM, LONGITUD 160MM, MATERIAL ACERO, NORMA DEL MATERIAL GRADO 8.8, NORMA CONSTRUCTIVA DIN 931</v>
      </c>
      <c r="H495" s="194">
        <f>VLOOKUP(C495,'Completar SOFSE'!$A$19:$F$501,6,0)</f>
        <v>0</v>
      </c>
      <c r="I495" s="103"/>
      <c r="J495" s="53"/>
      <c r="K495" s="65"/>
      <c r="L495" s="65"/>
      <c r="M495" s="42">
        <f t="shared" si="104"/>
        <v>0</v>
      </c>
    </row>
    <row r="496" spans="2:13" ht="13.5" thickBot="1">
      <c r="B496" s="59" t="s">
        <v>41</v>
      </c>
      <c r="C496" s="198"/>
      <c r="D496" s="189"/>
      <c r="E496" s="189"/>
      <c r="F496" s="189"/>
      <c r="G496" s="192"/>
      <c r="H496" s="195"/>
      <c r="I496" s="103"/>
      <c r="J496" s="53"/>
      <c r="K496" s="65"/>
      <c r="L496" s="65"/>
      <c r="M496" s="42">
        <f t="shared" si="104"/>
        <v>0</v>
      </c>
    </row>
    <row r="497" spans="2:13" ht="13.5" thickBot="1">
      <c r="B497" s="59" t="s">
        <v>42</v>
      </c>
      <c r="C497" s="198"/>
      <c r="D497" s="189"/>
      <c r="E497" s="189"/>
      <c r="F497" s="189"/>
      <c r="G497" s="192"/>
      <c r="H497" s="195"/>
      <c r="I497" s="103"/>
      <c r="J497" s="53"/>
      <c r="K497" s="65"/>
      <c r="L497" s="65"/>
      <c r="M497" s="42">
        <f t="shared" si="104"/>
        <v>0</v>
      </c>
    </row>
    <row r="498" spans="2:13" ht="13.5" thickBot="1">
      <c r="B498" s="59" t="s">
        <v>43</v>
      </c>
      <c r="C498" s="198"/>
      <c r="D498" s="189"/>
      <c r="E498" s="189"/>
      <c r="F498" s="189"/>
      <c r="G498" s="192"/>
      <c r="H498" s="195"/>
      <c r="I498" s="103"/>
      <c r="J498" s="53"/>
      <c r="K498" s="43"/>
      <c r="L498" s="65"/>
      <c r="M498" s="42">
        <f t="shared" si="104"/>
        <v>0</v>
      </c>
    </row>
    <row r="499" spans="2:13" ht="13.5" thickBot="1">
      <c r="B499" s="89" t="s">
        <v>44</v>
      </c>
      <c r="C499" s="199"/>
      <c r="D499" s="190"/>
      <c r="E499" s="190"/>
      <c r="F499" s="190"/>
      <c r="G499" s="193"/>
      <c r="H499" s="196"/>
      <c r="I499" s="104"/>
      <c r="J499" s="53"/>
      <c r="K499" s="46"/>
      <c r="L499" s="54"/>
      <c r="M499" s="47">
        <f t="shared" si="104"/>
        <v>0</v>
      </c>
    </row>
    <row r="500" spans="2:13" ht="13.5" thickBot="1">
      <c r="B500" s="58" t="s">
        <v>40</v>
      </c>
      <c r="C500" s="197">
        <f t="shared" ref="C500" si="107">+C495+1</f>
        <v>98</v>
      </c>
      <c r="D500" s="188">
        <f>VLOOKUP(C500,'Completar SOFSE'!$A$19:$E$501,2,0)</f>
        <v>400</v>
      </c>
      <c r="E500" s="188" t="str">
        <f>VLOOKUP(C500,'Completar SOFSE'!$A$19:$E$501,3,0)</f>
        <v>C/U</v>
      </c>
      <c r="F500" s="188">
        <f>VLOOKUP(C500,'Completar SOFSE'!$A$19:$E$501,4,0)</f>
        <v>3000022266</v>
      </c>
      <c r="G500" s="191" t="str">
        <f>VLOOKUP(C500,'Completar SOFSE'!$A$19:$E$501,5,0)</f>
        <v>TORNILLO PARA AJUSTE, TIPO DE CABEZA HEXAGONAL, TIPO DE ROSCA METRICA MA, DIAMETRO NOMINAL 16MM, PASO 2MM, LONGITUD 70MM, MATERIAL ACERO, NORMA DEL MATERIAL GRADO 10.9, NORMA CONSTRUCTIVA DIN 912</v>
      </c>
      <c r="H500" s="194">
        <f>VLOOKUP(C500,'Completar SOFSE'!$A$19:$F$501,6,0)</f>
        <v>0</v>
      </c>
      <c r="I500" s="103"/>
      <c r="J500" s="53"/>
      <c r="K500" s="65"/>
      <c r="L500" s="65"/>
      <c r="M500" s="42">
        <f t="shared" si="104"/>
        <v>0</v>
      </c>
    </row>
    <row r="501" spans="2:13" ht="13.5" thickBot="1">
      <c r="B501" s="59" t="s">
        <v>41</v>
      </c>
      <c r="C501" s="198"/>
      <c r="D501" s="189"/>
      <c r="E501" s="189"/>
      <c r="F501" s="189"/>
      <c r="G501" s="192"/>
      <c r="H501" s="195"/>
      <c r="I501" s="103"/>
      <c r="J501" s="53"/>
      <c r="K501" s="65"/>
      <c r="L501" s="65"/>
      <c r="M501" s="42">
        <f t="shared" si="104"/>
        <v>0</v>
      </c>
    </row>
    <row r="502" spans="2:13" ht="13.5" thickBot="1">
      <c r="B502" s="59" t="s">
        <v>42</v>
      </c>
      <c r="C502" s="198"/>
      <c r="D502" s="189"/>
      <c r="E502" s="189"/>
      <c r="F502" s="189"/>
      <c r="G502" s="192"/>
      <c r="H502" s="195"/>
      <c r="I502" s="103"/>
      <c r="J502" s="53"/>
      <c r="K502" s="65"/>
      <c r="L502" s="65"/>
      <c r="M502" s="42">
        <f t="shared" si="104"/>
        <v>0</v>
      </c>
    </row>
    <row r="503" spans="2:13" ht="13.5" thickBot="1">
      <c r="B503" s="59" t="s">
        <v>43</v>
      </c>
      <c r="C503" s="198"/>
      <c r="D503" s="189"/>
      <c r="E503" s="189"/>
      <c r="F503" s="189"/>
      <c r="G503" s="192"/>
      <c r="H503" s="195"/>
      <c r="I503" s="103"/>
      <c r="J503" s="53"/>
      <c r="K503" s="43"/>
      <c r="L503" s="65"/>
      <c r="M503" s="42">
        <f t="shared" si="104"/>
        <v>0</v>
      </c>
    </row>
    <row r="504" spans="2:13" ht="13.5" thickBot="1">
      <c r="B504" s="89" t="s">
        <v>44</v>
      </c>
      <c r="C504" s="199"/>
      <c r="D504" s="190"/>
      <c r="E504" s="190"/>
      <c r="F504" s="190"/>
      <c r="G504" s="193"/>
      <c r="H504" s="196"/>
      <c r="I504" s="104"/>
      <c r="J504" s="53"/>
      <c r="K504" s="46"/>
      <c r="L504" s="54"/>
      <c r="M504" s="47">
        <f t="shared" si="104"/>
        <v>0</v>
      </c>
    </row>
    <row r="505" spans="2:13" ht="13.5" thickBot="1">
      <c r="B505" s="58" t="s">
        <v>40</v>
      </c>
      <c r="C505" s="197">
        <f>+C500+1</f>
        <v>99</v>
      </c>
      <c r="D505" s="188">
        <f>VLOOKUP(C505,'Completar SOFSE'!$A$19:$E$501,2,0)</f>
        <v>450</v>
      </c>
      <c r="E505" s="188" t="str">
        <f>VLOOKUP(C505,'Completar SOFSE'!$A$19:$E$501,3,0)</f>
        <v>C/U</v>
      </c>
      <c r="F505" s="188">
        <f>VLOOKUP(C505,'Completar SOFSE'!$A$19:$E$501,4,0)</f>
        <v>3000022276</v>
      </c>
      <c r="G505" s="191" t="str">
        <f>VLOOKUP(C505,'Completar SOFSE'!$A$19:$E$501,5,0)</f>
        <v>TORNILLO PARA AJUSTE, TIPO DE CABEZA HEXAGONAL, TIPO DE ROSCA METRICA MA, DIAMETRO NOMINAL 8MM, PASO 1,25MM, LONGITUD 65MM, MATERIAL ACERO, NORMA DEL MATERIAL GRADO 8.8, NORMA CONSTRUCTIVA DIN 933</v>
      </c>
      <c r="H505" s="194">
        <f>VLOOKUP(C505,'Completar SOFSE'!$A$19:$F$501,6,0)</f>
        <v>0</v>
      </c>
      <c r="I505" s="103"/>
      <c r="J505" s="53"/>
      <c r="K505" s="65"/>
      <c r="L505" s="65"/>
      <c r="M505" s="42">
        <f>J505*$D$60+K505*$D$60+L505*$D$60</f>
        <v>0</v>
      </c>
    </row>
    <row r="506" spans="2:13" ht="13.5" thickBot="1">
      <c r="B506" s="59" t="s">
        <v>41</v>
      </c>
      <c r="C506" s="198"/>
      <c r="D506" s="189"/>
      <c r="E506" s="189"/>
      <c r="F506" s="189"/>
      <c r="G506" s="192"/>
      <c r="H506" s="195"/>
      <c r="I506" s="103"/>
      <c r="J506" s="53"/>
      <c r="K506" s="65"/>
      <c r="L506" s="65"/>
      <c r="M506" s="42">
        <f t="shared" ref="M506:M524" si="108">J506*$D$60+K506*$D$60+L506*$D$60</f>
        <v>0</v>
      </c>
    </row>
    <row r="507" spans="2:13" ht="13.5" thickBot="1">
      <c r="B507" s="59" t="s">
        <v>42</v>
      </c>
      <c r="C507" s="198"/>
      <c r="D507" s="189"/>
      <c r="E507" s="189"/>
      <c r="F507" s="189"/>
      <c r="G507" s="192"/>
      <c r="H507" s="195"/>
      <c r="I507" s="103"/>
      <c r="J507" s="53"/>
      <c r="K507" s="65"/>
      <c r="L507" s="65"/>
      <c r="M507" s="42">
        <f t="shared" si="108"/>
        <v>0</v>
      </c>
    </row>
    <row r="508" spans="2:13" ht="13.5" thickBot="1">
      <c r="B508" s="59" t="s">
        <v>43</v>
      </c>
      <c r="C508" s="198"/>
      <c r="D508" s="189"/>
      <c r="E508" s="189"/>
      <c r="F508" s="189"/>
      <c r="G508" s="192"/>
      <c r="H508" s="195"/>
      <c r="I508" s="103"/>
      <c r="J508" s="53"/>
      <c r="K508" s="43"/>
      <c r="L508" s="65"/>
      <c r="M508" s="42">
        <f t="shared" si="108"/>
        <v>0</v>
      </c>
    </row>
    <row r="509" spans="2:13" ht="13.5" thickBot="1">
      <c r="B509" s="89" t="s">
        <v>44</v>
      </c>
      <c r="C509" s="199"/>
      <c r="D509" s="190"/>
      <c r="E509" s="190"/>
      <c r="F509" s="190"/>
      <c r="G509" s="193"/>
      <c r="H509" s="196"/>
      <c r="I509" s="104"/>
      <c r="J509" s="53"/>
      <c r="K509" s="46"/>
      <c r="L509" s="54"/>
      <c r="M509" s="47">
        <f t="shared" si="108"/>
        <v>0</v>
      </c>
    </row>
    <row r="510" spans="2:13" ht="13.5" thickBot="1">
      <c r="B510" s="58" t="s">
        <v>40</v>
      </c>
      <c r="C510" s="197">
        <f t="shared" ref="C510" si="109">+C505+1</f>
        <v>100</v>
      </c>
      <c r="D510" s="188">
        <f>VLOOKUP(C510,'Completar SOFSE'!$A$19:$E$501,2,0)</f>
        <v>400</v>
      </c>
      <c r="E510" s="188" t="str">
        <f>VLOOKUP(C510,'Completar SOFSE'!$A$19:$E$501,3,0)</f>
        <v>C/U</v>
      </c>
      <c r="F510" s="188">
        <f>VLOOKUP(C510,'Completar SOFSE'!$A$19:$E$501,4,0)</f>
        <v>3000022278</v>
      </c>
      <c r="G510" s="191" t="str">
        <f>VLOOKUP(C510,'Completar SOFSE'!$A$19:$E$501,5,0)</f>
        <v>TORNILLO PARA AJUSTE, TIPO DE CABEZA HEXAGONAL CON AGUJERO AUTOBLOQUEANTE, TIPO DE ROSCA METRICA MA, DIAMETRO NOMINAL 20MM, PASO 2,5MM, LONGITUD 100MM, MATERIAL ACERO, NORMA DEL MATERIAL GRADO 8.8, NORMA CONSTRUCTIVA DIN 931, TRATAMIENTO SUPERFICIAL DACROMET MARCAS/FABRICANTES: 31672200024</v>
      </c>
      <c r="H510" s="194">
        <f>VLOOKUP(C510,'Completar SOFSE'!$A$19:$F$501,6,0)</f>
        <v>0</v>
      </c>
      <c r="I510" s="103"/>
      <c r="J510" s="53"/>
      <c r="K510" s="65"/>
      <c r="L510" s="65"/>
      <c r="M510" s="42">
        <f t="shared" si="108"/>
        <v>0</v>
      </c>
    </row>
    <row r="511" spans="2:13" ht="13.5" thickBot="1">
      <c r="B511" s="59" t="s">
        <v>41</v>
      </c>
      <c r="C511" s="198"/>
      <c r="D511" s="189"/>
      <c r="E511" s="189"/>
      <c r="F511" s="189"/>
      <c r="G511" s="192"/>
      <c r="H511" s="195"/>
      <c r="I511" s="103"/>
      <c r="J511" s="53"/>
      <c r="K511" s="65"/>
      <c r="L511" s="65"/>
      <c r="M511" s="42">
        <f t="shared" si="108"/>
        <v>0</v>
      </c>
    </row>
    <row r="512" spans="2:13" ht="13.5" thickBot="1">
      <c r="B512" s="59" t="s">
        <v>42</v>
      </c>
      <c r="C512" s="198"/>
      <c r="D512" s="189"/>
      <c r="E512" s="189"/>
      <c r="F512" s="189"/>
      <c r="G512" s="192"/>
      <c r="H512" s="195"/>
      <c r="I512" s="103"/>
      <c r="J512" s="53"/>
      <c r="K512" s="65"/>
      <c r="L512" s="65"/>
      <c r="M512" s="42">
        <f t="shared" si="108"/>
        <v>0</v>
      </c>
    </row>
    <row r="513" spans="2:13" ht="13.5" thickBot="1">
      <c r="B513" s="59" t="s">
        <v>43</v>
      </c>
      <c r="C513" s="198"/>
      <c r="D513" s="189"/>
      <c r="E513" s="189"/>
      <c r="F513" s="189"/>
      <c r="G513" s="192"/>
      <c r="H513" s="195"/>
      <c r="I513" s="103"/>
      <c r="J513" s="53"/>
      <c r="K513" s="43"/>
      <c r="L513" s="65"/>
      <c r="M513" s="42">
        <f t="shared" si="108"/>
        <v>0</v>
      </c>
    </row>
    <row r="514" spans="2:13" ht="13.5" thickBot="1">
      <c r="B514" s="89" t="s">
        <v>44</v>
      </c>
      <c r="C514" s="199"/>
      <c r="D514" s="190"/>
      <c r="E514" s="190"/>
      <c r="F514" s="190"/>
      <c r="G514" s="193"/>
      <c r="H514" s="196"/>
      <c r="I514" s="104"/>
      <c r="J514" s="53"/>
      <c r="K514" s="46"/>
      <c r="L514" s="54"/>
      <c r="M514" s="47">
        <f t="shared" si="108"/>
        <v>0</v>
      </c>
    </row>
    <row r="515" spans="2:13" ht="13.5" thickBot="1">
      <c r="B515" s="58" t="s">
        <v>40</v>
      </c>
      <c r="C515" s="197">
        <f t="shared" ref="C515" si="110">+C510+1</f>
        <v>101</v>
      </c>
      <c r="D515" s="188">
        <f>VLOOKUP(C515,'Completar SOFSE'!$A$19:$E$501,2,0)</f>
        <v>565</v>
      </c>
      <c r="E515" s="188" t="str">
        <f>VLOOKUP(C515,'Completar SOFSE'!$A$19:$E$501,3,0)</f>
        <v>C/U</v>
      </c>
      <c r="F515" s="188">
        <f>VLOOKUP(C515,'Completar SOFSE'!$A$19:$E$501,4,0)</f>
        <v>3000022279</v>
      </c>
      <c r="G515" s="191" t="str">
        <f>VLOOKUP(C515,'Completar SOFSE'!$A$19:$E$501,5,0)</f>
        <v>TORNILLO PARA AJUSTE, TIPO DE CABEZA HEXAGONAL, TIPO DE ROSCA METRICA MA, DIAMETRO NOMINAL 12MM, PASO 1,75MM, LONGITUD 170MM, MATERIAL ACERO, NORMA DEL MATERIAL GRADO 8.8, NORMA CONSTRUCTIVA ISO 4017, DIN 933, TRATAMIENTO SUPERFICIAL DACROMET</v>
      </c>
      <c r="H515" s="194">
        <f>VLOOKUP(C515,'Completar SOFSE'!$A$19:$F$501,6,0)</f>
        <v>0</v>
      </c>
      <c r="I515" s="103"/>
      <c r="J515" s="53"/>
      <c r="K515" s="65"/>
      <c r="L515" s="65"/>
      <c r="M515" s="42">
        <f t="shared" si="108"/>
        <v>0</v>
      </c>
    </row>
    <row r="516" spans="2:13" ht="13.5" thickBot="1">
      <c r="B516" s="59" t="s">
        <v>41</v>
      </c>
      <c r="C516" s="198"/>
      <c r="D516" s="189"/>
      <c r="E516" s="189"/>
      <c r="F516" s="189"/>
      <c r="G516" s="192"/>
      <c r="H516" s="195"/>
      <c r="I516" s="103"/>
      <c r="J516" s="53"/>
      <c r="K516" s="65"/>
      <c r="L516" s="65"/>
      <c r="M516" s="42">
        <f t="shared" si="108"/>
        <v>0</v>
      </c>
    </row>
    <row r="517" spans="2:13" ht="13.5" thickBot="1">
      <c r="B517" s="59" t="s">
        <v>42</v>
      </c>
      <c r="C517" s="198"/>
      <c r="D517" s="189"/>
      <c r="E517" s="189"/>
      <c r="F517" s="189"/>
      <c r="G517" s="192"/>
      <c r="H517" s="195"/>
      <c r="I517" s="103"/>
      <c r="J517" s="53"/>
      <c r="K517" s="65"/>
      <c r="L517" s="65"/>
      <c r="M517" s="42">
        <f t="shared" si="108"/>
        <v>0</v>
      </c>
    </row>
    <row r="518" spans="2:13" ht="13.5" thickBot="1">
      <c r="B518" s="59" t="s">
        <v>43</v>
      </c>
      <c r="C518" s="198"/>
      <c r="D518" s="189"/>
      <c r="E518" s="189"/>
      <c r="F518" s="189"/>
      <c r="G518" s="192"/>
      <c r="H518" s="195"/>
      <c r="I518" s="103"/>
      <c r="J518" s="53"/>
      <c r="K518" s="43"/>
      <c r="L518" s="65"/>
      <c r="M518" s="42">
        <f t="shared" si="108"/>
        <v>0</v>
      </c>
    </row>
    <row r="519" spans="2:13" ht="13.5" thickBot="1">
      <c r="B519" s="89" t="s">
        <v>44</v>
      </c>
      <c r="C519" s="199"/>
      <c r="D519" s="190"/>
      <c r="E519" s="190"/>
      <c r="F519" s="190"/>
      <c r="G519" s="193"/>
      <c r="H519" s="196"/>
      <c r="I519" s="104"/>
      <c r="J519" s="53"/>
      <c r="K519" s="46"/>
      <c r="L519" s="54"/>
      <c r="M519" s="47">
        <f t="shared" si="108"/>
        <v>0</v>
      </c>
    </row>
    <row r="520" spans="2:13" ht="13.5" thickBot="1">
      <c r="B520" s="58" t="s">
        <v>40</v>
      </c>
      <c r="C520" s="197">
        <f t="shared" ref="C520" si="111">+C515+1</f>
        <v>102</v>
      </c>
      <c r="D520" s="188">
        <f>VLOOKUP(C520,'Completar SOFSE'!$A$19:$E$501,2,0)</f>
        <v>15</v>
      </c>
      <c r="E520" s="188" t="str">
        <f>VLOOKUP(C520,'Completar SOFSE'!$A$19:$E$501,3,0)</f>
        <v>C/U</v>
      </c>
      <c r="F520" s="188">
        <f>VLOOKUP(C520,'Completar SOFSE'!$A$19:$E$501,4,0)</f>
        <v>3000022286</v>
      </c>
      <c r="G520" s="191" t="str">
        <f>VLOOKUP(C520,'Completar SOFSE'!$A$19:$E$501,5,0)</f>
        <v>TORNILLO PARA AJUSTE, TIPO DE CABEZA HEXAGONAL, TIPO DE ROSCA METRICA MA, DIAMETRO NOMINAL 8MM, PASO 1,25MM, LONGITUD 55MM, MATERIAL ACERO, NORMA DEL MATERIAL GRADO 8.8, NORMA CONSTRUCTIVA DIN 933</v>
      </c>
      <c r="H520" s="194">
        <f>VLOOKUP(C520,'Completar SOFSE'!$A$19:$F$501,6,0)</f>
        <v>0</v>
      </c>
      <c r="I520" s="103"/>
      <c r="J520" s="53"/>
      <c r="K520" s="65"/>
      <c r="L520" s="65"/>
      <c r="M520" s="42">
        <f t="shared" si="108"/>
        <v>0</v>
      </c>
    </row>
    <row r="521" spans="2:13" ht="13.5" thickBot="1">
      <c r="B521" s="59" t="s">
        <v>41</v>
      </c>
      <c r="C521" s="198"/>
      <c r="D521" s="189"/>
      <c r="E521" s="189"/>
      <c r="F521" s="189"/>
      <c r="G521" s="192"/>
      <c r="H521" s="195"/>
      <c r="I521" s="103"/>
      <c r="J521" s="53"/>
      <c r="K521" s="65"/>
      <c r="L521" s="65"/>
      <c r="M521" s="42">
        <f t="shared" si="108"/>
        <v>0</v>
      </c>
    </row>
    <row r="522" spans="2:13" ht="13.5" thickBot="1">
      <c r="B522" s="59" t="s">
        <v>42</v>
      </c>
      <c r="C522" s="198"/>
      <c r="D522" s="189"/>
      <c r="E522" s="189"/>
      <c r="F522" s="189"/>
      <c r="G522" s="192"/>
      <c r="H522" s="195"/>
      <c r="I522" s="103"/>
      <c r="J522" s="53"/>
      <c r="K522" s="65"/>
      <c r="L522" s="65"/>
      <c r="M522" s="42">
        <f t="shared" si="108"/>
        <v>0</v>
      </c>
    </row>
    <row r="523" spans="2:13" ht="13.5" thickBot="1">
      <c r="B523" s="59" t="s">
        <v>43</v>
      </c>
      <c r="C523" s="198"/>
      <c r="D523" s="189"/>
      <c r="E523" s="189"/>
      <c r="F523" s="189"/>
      <c r="G523" s="192"/>
      <c r="H523" s="195"/>
      <c r="I523" s="103"/>
      <c r="J523" s="53"/>
      <c r="K523" s="43"/>
      <c r="L523" s="65"/>
      <c r="M523" s="42">
        <f t="shared" si="108"/>
        <v>0</v>
      </c>
    </row>
    <row r="524" spans="2:13" ht="13.5" thickBot="1">
      <c r="B524" s="89" t="s">
        <v>44</v>
      </c>
      <c r="C524" s="199"/>
      <c r="D524" s="190"/>
      <c r="E524" s="190"/>
      <c r="F524" s="190"/>
      <c r="G524" s="193"/>
      <c r="H524" s="196"/>
      <c r="I524" s="104"/>
      <c r="J524" s="53"/>
      <c r="K524" s="46"/>
      <c r="L524" s="54"/>
      <c r="M524" s="47">
        <f t="shared" si="108"/>
        <v>0</v>
      </c>
    </row>
    <row r="525" spans="2:13" ht="13.5" thickBot="1">
      <c r="B525" s="58" t="s">
        <v>40</v>
      </c>
      <c r="C525" s="197">
        <f>+C520+1</f>
        <v>103</v>
      </c>
      <c r="D525" s="188">
        <f>VLOOKUP(C525,'Completar SOFSE'!$A$19:$E$501,2,0)</f>
        <v>365</v>
      </c>
      <c r="E525" s="188" t="str">
        <f>VLOOKUP(C525,'Completar SOFSE'!$A$19:$E$501,3,0)</f>
        <v>C/U</v>
      </c>
      <c r="F525" s="188">
        <f>VLOOKUP(C525,'Completar SOFSE'!$A$19:$E$501,4,0)</f>
        <v>3000022289</v>
      </c>
      <c r="G525" s="191" t="str">
        <f>VLOOKUP(C525,'Completar SOFSE'!$A$19:$E$501,5,0)</f>
        <v>TORNILLO PARA AJUSTE, TIPO DE CABEZA HEXAGONAL, TIPO DE ROSCA METRICA MA, DIAMETRO NOMINAL 10MM, PASO 1,5MM, LONGITUD 100MM, MATERIAL ACERO, NORMA DEL MATERIAL GRADO 8.8, NORMA CONSTRUCTIVA DIN 931, TRATAMIENTO SUPERFICIAL CINCADO, BULON CABEZA HEXAGONAL ROSCA MA DE ACERO M10 X 100 MM PASO 1,5 MM GRADO 8.8 DIN 931</v>
      </c>
      <c r="H525" s="194">
        <f>VLOOKUP(C525,'Completar SOFSE'!$A$19:$F$501,6,0)</f>
        <v>0</v>
      </c>
      <c r="I525" s="103"/>
      <c r="J525" s="53"/>
      <c r="K525" s="65"/>
      <c r="L525" s="65"/>
      <c r="M525" s="42">
        <f>J525*$D$60+K525*$D$60+L525*$D$60</f>
        <v>0</v>
      </c>
    </row>
    <row r="526" spans="2:13" ht="13.5" thickBot="1">
      <c r="B526" s="59" t="s">
        <v>41</v>
      </c>
      <c r="C526" s="198"/>
      <c r="D526" s="189"/>
      <c r="E526" s="189"/>
      <c r="F526" s="189"/>
      <c r="G526" s="192"/>
      <c r="H526" s="195"/>
      <c r="I526" s="103"/>
      <c r="J526" s="53"/>
      <c r="K526" s="65"/>
      <c r="L526" s="65"/>
      <c r="M526" s="42">
        <f t="shared" ref="M526:M544" si="112">J526*$D$60+K526*$D$60+L526*$D$60</f>
        <v>0</v>
      </c>
    </row>
    <row r="527" spans="2:13" ht="13.5" thickBot="1">
      <c r="B527" s="59" t="s">
        <v>42</v>
      </c>
      <c r="C527" s="198"/>
      <c r="D527" s="189"/>
      <c r="E527" s="189"/>
      <c r="F527" s="189"/>
      <c r="G527" s="192"/>
      <c r="H527" s="195"/>
      <c r="I527" s="103"/>
      <c r="J527" s="53"/>
      <c r="K527" s="65"/>
      <c r="L527" s="65"/>
      <c r="M527" s="42">
        <f t="shared" si="112"/>
        <v>0</v>
      </c>
    </row>
    <row r="528" spans="2:13" ht="13.5" thickBot="1">
      <c r="B528" s="59" t="s">
        <v>43</v>
      </c>
      <c r="C528" s="198"/>
      <c r="D528" s="189"/>
      <c r="E528" s="189"/>
      <c r="F528" s="189"/>
      <c r="G528" s="192"/>
      <c r="H528" s="195"/>
      <c r="I528" s="103"/>
      <c r="J528" s="53"/>
      <c r="K528" s="43"/>
      <c r="L528" s="65"/>
      <c r="M528" s="42">
        <f t="shared" si="112"/>
        <v>0</v>
      </c>
    </row>
    <row r="529" spans="2:13" ht="13.5" thickBot="1">
      <c r="B529" s="89" t="s">
        <v>44</v>
      </c>
      <c r="C529" s="199"/>
      <c r="D529" s="190"/>
      <c r="E529" s="190"/>
      <c r="F529" s="190"/>
      <c r="G529" s="193"/>
      <c r="H529" s="196"/>
      <c r="I529" s="104"/>
      <c r="J529" s="53"/>
      <c r="K529" s="46"/>
      <c r="L529" s="54"/>
      <c r="M529" s="47">
        <f t="shared" si="112"/>
        <v>0</v>
      </c>
    </row>
    <row r="530" spans="2:13" ht="13.5" thickBot="1">
      <c r="B530" s="58" t="s">
        <v>40</v>
      </c>
      <c r="C530" s="197">
        <f t="shared" ref="C530" si="113">+C525+1</f>
        <v>104</v>
      </c>
      <c r="D530" s="188">
        <f>VLOOKUP(C530,'Completar SOFSE'!$A$19:$E$501,2,0)</f>
        <v>65</v>
      </c>
      <c r="E530" s="188" t="str">
        <f>VLOOKUP(C530,'Completar SOFSE'!$A$19:$E$501,3,0)</f>
        <v>C/U</v>
      </c>
      <c r="F530" s="188">
        <f>VLOOKUP(C530,'Completar SOFSE'!$A$19:$E$501,4,0)</f>
        <v>3000022292</v>
      </c>
      <c r="G530" s="191" t="str">
        <f>VLOOKUP(C530,'Completar SOFSE'!$A$19:$E$501,5,0)</f>
        <v>TORNILLO PARA AJUSTE, TIPO DE CABEZA HEXAGONAL, TIPO DE ROSCA METRICA MA, DIAMETRO NOMINAL 10MM, PASO 1,5MM, LONGITUD 70MM, MATERIAL ACERO, NORMA DEL MATERIAL GRADO 8.8, NORMA CONSTRUCTIVA DIN 931</v>
      </c>
      <c r="H530" s="194">
        <f>VLOOKUP(C530,'Completar SOFSE'!$A$19:$F$501,6,0)</f>
        <v>0</v>
      </c>
      <c r="I530" s="103"/>
      <c r="J530" s="53"/>
      <c r="K530" s="65"/>
      <c r="L530" s="65"/>
      <c r="M530" s="42">
        <f t="shared" si="112"/>
        <v>0</v>
      </c>
    </row>
    <row r="531" spans="2:13" ht="13.5" thickBot="1">
      <c r="B531" s="59" t="s">
        <v>41</v>
      </c>
      <c r="C531" s="198"/>
      <c r="D531" s="189"/>
      <c r="E531" s="189"/>
      <c r="F531" s="189"/>
      <c r="G531" s="192"/>
      <c r="H531" s="195"/>
      <c r="I531" s="103"/>
      <c r="J531" s="53"/>
      <c r="K531" s="65"/>
      <c r="L531" s="65"/>
      <c r="M531" s="42">
        <f t="shared" si="112"/>
        <v>0</v>
      </c>
    </row>
    <row r="532" spans="2:13" ht="13.5" thickBot="1">
      <c r="B532" s="59" t="s">
        <v>42</v>
      </c>
      <c r="C532" s="198"/>
      <c r="D532" s="189"/>
      <c r="E532" s="189"/>
      <c r="F532" s="189"/>
      <c r="G532" s="192"/>
      <c r="H532" s="195"/>
      <c r="I532" s="103"/>
      <c r="J532" s="53"/>
      <c r="K532" s="65"/>
      <c r="L532" s="65"/>
      <c r="M532" s="42">
        <f t="shared" si="112"/>
        <v>0</v>
      </c>
    </row>
    <row r="533" spans="2:13" ht="13.5" thickBot="1">
      <c r="B533" s="59" t="s">
        <v>43</v>
      </c>
      <c r="C533" s="198"/>
      <c r="D533" s="189"/>
      <c r="E533" s="189"/>
      <c r="F533" s="189"/>
      <c r="G533" s="192"/>
      <c r="H533" s="195"/>
      <c r="I533" s="103"/>
      <c r="J533" s="53"/>
      <c r="K533" s="43"/>
      <c r="L533" s="65"/>
      <c r="M533" s="42">
        <f t="shared" si="112"/>
        <v>0</v>
      </c>
    </row>
    <row r="534" spans="2:13" ht="13.5" thickBot="1">
      <c r="B534" s="89" t="s">
        <v>44</v>
      </c>
      <c r="C534" s="199"/>
      <c r="D534" s="190"/>
      <c r="E534" s="190"/>
      <c r="F534" s="190"/>
      <c r="G534" s="193"/>
      <c r="H534" s="196"/>
      <c r="I534" s="104"/>
      <c r="J534" s="53"/>
      <c r="K534" s="46"/>
      <c r="L534" s="54"/>
      <c r="M534" s="47">
        <f t="shared" si="112"/>
        <v>0</v>
      </c>
    </row>
    <row r="535" spans="2:13" ht="13.5" thickBot="1">
      <c r="B535" s="58" t="s">
        <v>40</v>
      </c>
      <c r="C535" s="197">
        <f t="shared" ref="C535" si="114">+C530+1</f>
        <v>105</v>
      </c>
      <c r="D535" s="188">
        <f>VLOOKUP(C535,'Completar SOFSE'!$A$19:$E$501,2,0)</f>
        <v>65</v>
      </c>
      <c r="E535" s="188" t="str">
        <f>VLOOKUP(C535,'Completar SOFSE'!$A$19:$E$501,3,0)</f>
        <v>C/U</v>
      </c>
      <c r="F535" s="188">
        <f>VLOOKUP(C535,'Completar SOFSE'!$A$19:$E$501,4,0)</f>
        <v>3000022295</v>
      </c>
      <c r="G535" s="191" t="str">
        <f>VLOOKUP(C535,'Completar SOFSE'!$A$19:$E$501,5,0)</f>
        <v>TORNILLO PARA AJUSTE, TIPO DE CABEZA HEXAGONAL, TIPO DE ROSCA METRICA MA, DIAMETRO NOMINAL 12MM, PASO 1,75MM, LONGITUD 40MM, MATERIAL ACERO, NORMA DEL MATERIAL GRADO 8.8, NORMA CONSTRUCTIVA DIN 931</v>
      </c>
      <c r="H535" s="194">
        <f>VLOOKUP(C535,'Completar SOFSE'!$A$19:$F$501,6,0)</f>
        <v>0</v>
      </c>
      <c r="I535" s="103"/>
      <c r="J535" s="53"/>
      <c r="K535" s="65"/>
      <c r="L535" s="65"/>
      <c r="M535" s="42">
        <f t="shared" si="112"/>
        <v>0</v>
      </c>
    </row>
    <row r="536" spans="2:13" ht="13.5" thickBot="1">
      <c r="B536" s="59" t="s">
        <v>41</v>
      </c>
      <c r="C536" s="198"/>
      <c r="D536" s="189"/>
      <c r="E536" s="189"/>
      <c r="F536" s="189"/>
      <c r="G536" s="192"/>
      <c r="H536" s="195"/>
      <c r="I536" s="103"/>
      <c r="J536" s="53"/>
      <c r="K536" s="65"/>
      <c r="L536" s="65"/>
      <c r="M536" s="42">
        <f t="shared" si="112"/>
        <v>0</v>
      </c>
    </row>
    <row r="537" spans="2:13" ht="13.5" thickBot="1">
      <c r="B537" s="59" t="s">
        <v>42</v>
      </c>
      <c r="C537" s="198"/>
      <c r="D537" s="189"/>
      <c r="E537" s="189"/>
      <c r="F537" s="189"/>
      <c r="G537" s="192"/>
      <c r="H537" s="195"/>
      <c r="I537" s="103"/>
      <c r="J537" s="53"/>
      <c r="K537" s="65"/>
      <c r="L537" s="65"/>
      <c r="M537" s="42">
        <f t="shared" si="112"/>
        <v>0</v>
      </c>
    </row>
    <row r="538" spans="2:13" ht="13.5" thickBot="1">
      <c r="B538" s="59" t="s">
        <v>43</v>
      </c>
      <c r="C538" s="198"/>
      <c r="D538" s="189"/>
      <c r="E538" s="189"/>
      <c r="F538" s="189"/>
      <c r="G538" s="192"/>
      <c r="H538" s="195"/>
      <c r="I538" s="103"/>
      <c r="J538" s="53"/>
      <c r="K538" s="43"/>
      <c r="L538" s="65"/>
      <c r="M538" s="42">
        <f t="shared" si="112"/>
        <v>0</v>
      </c>
    </row>
    <row r="539" spans="2:13" ht="13.5" thickBot="1">
      <c r="B539" s="89" t="s">
        <v>44</v>
      </c>
      <c r="C539" s="199"/>
      <c r="D539" s="190"/>
      <c r="E539" s="190"/>
      <c r="F539" s="190"/>
      <c r="G539" s="193"/>
      <c r="H539" s="196"/>
      <c r="I539" s="104"/>
      <c r="J539" s="53"/>
      <c r="K539" s="46"/>
      <c r="L539" s="54"/>
      <c r="M539" s="47">
        <f t="shared" si="112"/>
        <v>0</v>
      </c>
    </row>
    <row r="540" spans="2:13" ht="13.5" thickBot="1">
      <c r="B540" s="58" t="s">
        <v>40</v>
      </c>
      <c r="C540" s="197">
        <f t="shared" ref="C540" si="115">+C535+1</f>
        <v>106</v>
      </c>
      <c r="D540" s="188">
        <f>VLOOKUP(C540,'Completar SOFSE'!$A$19:$E$501,2,0)</f>
        <v>230</v>
      </c>
      <c r="E540" s="188" t="str">
        <f>VLOOKUP(C540,'Completar SOFSE'!$A$19:$E$501,3,0)</f>
        <v>C/U</v>
      </c>
      <c r="F540" s="188">
        <f>VLOOKUP(C540,'Completar SOFSE'!$A$19:$E$501,4,0)</f>
        <v>3000022302</v>
      </c>
      <c r="G540" s="191" t="str">
        <f>VLOOKUP(C540,'Completar SOFSE'!$A$19:$E$501,5,0)</f>
        <v>TORNILLO PARA AJUSTE, TIPO DE CABEZA HEXAGONAL, TIPO DE ROSCA METRICA MA, DIAMETRO NOMINAL 14MM, PASO 2MM, LONGITUD 60MM, MATERIAL ACERO, NORMA DEL MATERIAL GRADO 10.9, NORMA CONSTRUCTIVA DIN 933</v>
      </c>
      <c r="H540" s="194">
        <f>VLOOKUP(C540,'Completar SOFSE'!$A$19:$F$501,6,0)</f>
        <v>0</v>
      </c>
      <c r="I540" s="103"/>
      <c r="J540" s="53"/>
      <c r="K540" s="65"/>
      <c r="L540" s="65"/>
      <c r="M540" s="42">
        <f t="shared" si="112"/>
        <v>0</v>
      </c>
    </row>
    <row r="541" spans="2:13" ht="13.5" thickBot="1">
      <c r="B541" s="59" t="s">
        <v>41</v>
      </c>
      <c r="C541" s="198"/>
      <c r="D541" s="189"/>
      <c r="E541" s="189"/>
      <c r="F541" s="189"/>
      <c r="G541" s="192"/>
      <c r="H541" s="195"/>
      <c r="I541" s="103"/>
      <c r="J541" s="53"/>
      <c r="K541" s="65"/>
      <c r="L541" s="65"/>
      <c r="M541" s="42">
        <f t="shared" si="112"/>
        <v>0</v>
      </c>
    </row>
    <row r="542" spans="2:13" ht="13.5" thickBot="1">
      <c r="B542" s="59" t="s">
        <v>42</v>
      </c>
      <c r="C542" s="198"/>
      <c r="D542" s="189"/>
      <c r="E542" s="189"/>
      <c r="F542" s="189"/>
      <c r="G542" s="192"/>
      <c r="H542" s="195"/>
      <c r="I542" s="103"/>
      <c r="J542" s="53"/>
      <c r="K542" s="65"/>
      <c r="L542" s="65"/>
      <c r="M542" s="42">
        <f t="shared" si="112"/>
        <v>0</v>
      </c>
    </row>
    <row r="543" spans="2:13" ht="13.5" thickBot="1">
      <c r="B543" s="59" t="s">
        <v>43</v>
      </c>
      <c r="C543" s="198"/>
      <c r="D543" s="189"/>
      <c r="E543" s="189"/>
      <c r="F543" s="189"/>
      <c r="G543" s="192"/>
      <c r="H543" s="195"/>
      <c r="I543" s="103"/>
      <c r="J543" s="53"/>
      <c r="K543" s="43"/>
      <c r="L543" s="65"/>
      <c r="M543" s="42">
        <f t="shared" si="112"/>
        <v>0</v>
      </c>
    </row>
    <row r="544" spans="2:13" ht="13.5" thickBot="1">
      <c r="B544" s="89" t="s">
        <v>44</v>
      </c>
      <c r="C544" s="199"/>
      <c r="D544" s="190"/>
      <c r="E544" s="190"/>
      <c r="F544" s="190"/>
      <c r="G544" s="193"/>
      <c r="H544" s="196"/>
      <c r="I544" s="104"/>
      <c r="J544" s="53"/>
      <c r="K544" s="46"/>
      <c r="L544" s="54"/>
      <c r="M544" s="47">
        <f t="shared" si="112"/>
        <v>0</v>
      </c>
    </row>
    <row r="545" spans="2:13" ht="13.5" thickBot="1">
      <c r="B545" s="58" t="s">
        <v>40</v>
      </c>
      <c r="C545" s="197">
        <f>+C540+1</f>
        <v>107</v>
      </c>
      <c r="D545" s="188">
        <f>VLOOKUP(C545,'Completar SOFSE'!$A$19:$E$501,2,0)</f>
        <v>1050</v>
      </c>
      <c r="E545" s="188" t="str">
        <f>VLOOKUP(C545,'Completar SOFSE'!$A$19:$E$501,3,0)</f>
        <v>C/U</v>
      </c>
      <c r="F545" s="188">
        <f>VLOOKUP(C545,'Completar SOFSE'!$A$19:$E$501,4,0)</f>
        <v>3000022303</v>
      </c>
      <c r="G545" s="191" t="str">
        <f>VLOOKUP(C545,'Completar SOFSE'!$A$19:$E$501,5,0)</f>
        <v>TORNILLO PARA AJUSTE, TIPO DE CABEZA HEXAGONAL, TIPO DE ROSCA METRICA MA, DIAMETRO NOMINAL 16MM, PASO 2MM, LONGITUD 35MM, MATERIAL ACERO, NORMA DEL MATERIAL GRADO 8.8, NORMA CONSTRUCTIVA DIN 933, TRATAMIENTO SUPERFICIAL CINCADO, BULON CABEZA HEXAGONAL ROSCA MA DE ACERO M16 X 35 MM PASO 2 MM GRADO 8.8 DIN 933</v>
      </c>
      <c r="H545" s="194">
        <f>VLOOKUP(C545,'Completar SOFSE'!$A$19:$F$501,6,0)</f>
        <v>0</v>
      </c>
      <c r="I545" s="103"/>
      <c r="J545" s="53"/>
      <c r="K545" s="65"/>
      <c r="L545" s="65"/>
      <c r="M545" s="42">
        <f>J545*$D$60+K545*$D$60+L545*$D$60</f>
        <v>0</v>
      </c>
    </row>
    <row r="546" spans="2:13" ht="13.5" thickBot="1">
      <c r="B546" s="59" t="s">
        <v>41</v>
      </c>
      <c r="C546" s="198"/>
      <c r="D546" s="189"/>
      <c r="E546" s="189"/>
      <c r="F546" s="189"/>
      <c r="G546" s="192"/>
      <c r="H546" s="195"/>
      <c r="I546" s="103"/>
      <c r="J546" s="53"/>
      <c r="K546" s="65"/>
      <c r="L546" s="65"/>
      <c r="M546" s="42">
        <f t="shared" ref="M546:M564" si="116">J546*$D$60+K546*$D$60+L546*$D$60</f>
        <v>0</v>
      </c>
    </row>
    <row r="547" spans="2:13" ht="13.5" thickBot="1">
      <c r="B547" s="59" t="s">
        <v>42</v>
      </c>
      <c r="C547" s="198"/>
      <c r="D547" s="189"/>
      <c r="E547" s="189"/>
      <c r="F547" s="189"/>
      <c r="G547" s="192"/>
      <c r="H547" s="195"/>
      <c r="I547" s="103"/>
      <c r="J547" s="53"/>
      <c r="K547" s="65"/>
      <c r="L547" s="65"/>
      <c r="M547" s="42">
        <f t="shared" si="116"/>
        <v>0</v>
      </c>
    </row>
    <row r="548" spans="2:13" ht="13.5" thickBot="1">
      <c r="B548" s="59" t="s">
        <v>43</v>
      </c>
      <c r="C548" s="198"/>
      <c r="D548" s="189"/>
      <c r="E548" s="189"/>
      <c r="F548" s="189"/>
      <c r="G548" s="192"/>
      <c r="H548" s="195"/>
      <c r="I548" s="103"/>
      <c r="J548" s="53"/>
      <c r="K548" s="43"/>
      <c r="L548" s="65"/>
      <c r="M548" s="42">
        <f t="shared" si="116"/>
        <v>0</v>
      </c>
    </row>
    <row r="549" spans="2:13" ht="13.5" thickBot="1">
      <c r="B549" s="89" t="s">
        <v>44</v>
      </c>
      <c r="C549" s="199"/>
      <c r="D549" s="190"/>
      <c r="E549" s="190"/>
      <c r="F549" s="190"/>
      <c r="G549" s="193"/>
      <c r="H549" s="196"/>
      <c r="I549" s="104"/>
      <c r="J549" s="53"/>
      <c r="K549" s="46"/>
      <c r="L549" s="54"/>
      <c r="M549" s="47">
        <f t="shared" si="116"/>
        <v>0</v>
      </c>
    </row>
    <row r="550" spans="2:13" ht="13.5" thickBot="1">
      <c r="B550" s="58" t="s">
        <v>40</v>
      </c>
      <c r="C550" s="197">
        <f t="shared" ref="C550" si="117">+C545+1</f>
        <v>108</v>
      </c>
      <c r="D550" s="188">
        <f>VLOOKUP(C550,'Completar SOFSE'!$A$19:$E$501,2,0)</f>
        <v>50</v>
      </c>
      <c r="E550" s="188" t="str">
        <f>VLOOKUP(C550,'Completar SOFSE'!$A$19:$E$501,3,0)</f>
        <v>C/U</v>
      </c>
      <c r="F550" s="188">
        <f>VLOOKUP(C550,'Completar SOFSE'!$A$19:$E$501,4,0)</f>
        <v>3000022306</v>
      </c>
      <c r="G550" s="191" t="str">
        <f>VLOOKUP(C550,'Completar SOFSE'!$A$19:$E$501,5,0)</f>
        <v>TORNILLO ESPECIFICO, TIPO DE CABEZA HEXAGONAL, TIPO DE ROSCA METRICA MA, DIAMETRO NOMINAL 14MM, PASO 2MM, LONGITUD 50MM, MATERIAL ACERO, NORMA DEL MATERIAL GRADO 8.8, NORMA CONSTRUCTIVA ISO 4017, DIN 933, TRATAMIENTO SUPERFICIAL DACROMET MARCAS/FABRICANTES: GB/T32.1-1988</v>
      </c>
      <c r="H550" s="194">
        <f>VLOOKUP(C550,'Completar SOFSE'!$A$19:$F$501,6,0)</f>
        <v>0</v>
      </c>
      <c r="I550" s="103"/>
      <c r="J550" s="53"/>
      <c r="K550" s="65"/>
      <c r="L550" s="65"/>
      <c r="M550" s="42">
        <f t="shared" si="116"/>
        <v>0</v>
      </c>
    </row>
    <row r="551" spans="2:13" ht="13.5" thickBot="1">
      <c r="B551" s="59" t="s">
        <v>41</v>
      </c>
      <c r="C551" s="198"/>
      <c r="D551" s="189"/>
      <c r="E551" s="189"/>
      <c r="F551" s="189"/>
      <c r="G551" s="192"/>
      <c r="H551" s="195"/>
      <c r="I551" s="103"/>
      <c r="J551" s="53"/>
      <c r="K551" s="65"/>
      <c r="L551" s="65"/>
      <c r="M551" s="42">
        <f t="shared" si="116"/>
        <v>0</v>
      </c>
    </row>
    <row r="552" spans="2:13" ht="13.5" thickBot="1">
      <c r="B552" s="59" t="s">
        <v>42</v>
      </c>
      <c r="C552" s="198"/>
      <c r="D552" s="189"/>
      <c r="E552" s="189"/>
      <c r="F552" s="189"/>
      <c r="G552" s="192"/>
      <c r="H552" s="195"/>
      <c r="I552" s="103"/>
      <c r="J552" s="53"/>
      <c r="K552" s="65"/>
      <c r="L552" s="65"/>
      <c r="M552" s="42">
        <f t="shared" si="116"/>
        <v>0</v>
      </c>
    </row>
    <row r="553" spans="2:13" ht="13.5" thickBot="1">
      <c r="B553" s="59" t="s">
        <v>43</v>
      </c>
      <c r="C553" s="198"/>
      <c r="D553" s="189"/>
      <c r="E553" s="189"/>
      <c r="F553" s="189"/>
      <c r="G553" s="192"/>
      <c r="H553" s="195"/>
      <c r="I553" s="103"/>
      <c r="J553" s="53"/>
      <c r="K553" s="43"/>
      <c r="L553" s="65"/>
      <c r="M553" s="42">
        <f t="shared" si="116"/>
        <v>0</v>
      </c>
    </row>
    <row r="554" spans="2:13" ht="13.5" thickBot="1">
      <c r="B554" s="89" t="s">
        <v>44</v>
      </c>
      <c r="C554" s="199"/>
      <c r="D554" s="190"/>
      <c r="E554" s="190"/>
      <c r="F554" s="190"/>
      <c r="G554" s="193"/>
      <c r="H554" s="196"/>
      <c r="I554" s="104"/>
      <c r="J554" s="53"/>
      <c r="K554" s="46"/>
      <c r="L554" s="54"/>
      <c r="M554" s="47">
        <f t="shared" si="116"/>
        <v>0</v>
      </c>
    </row>
    <row r="555" spans="2:13" ht="13.5" thickBot="1">
      <c r="B555" s="58" t="s">
        <v>40</v>
      </c>
      <c r="C555" s="197">
        <f t="shared" ref="C555" si="118">+C550+1</f>
        <v>109</v>
      </c>
      <c r="D555" s="188">
        <f>VLOOKUP(C555,'Completar SOFSE'!$A$19:$E$501,2,0)</f>
        <v>3265</v>
      </c>
      <c r="E555" s="188" t="str">
        <f>VLOOKUP(C555,'Completar SOFSE'!$A$19:$E$501,3,0)</f>
        <v>C/U</v>
      </c>
      <c r="F555" s="188">
        <f>VLOOKUP(C555,'Completar SOFSE'!$A$19:$E$501,4,0)</f>
        <v>3000022310</v>
      </c>
      <c r="G555" s="191" t="str">
        <f>VLOOKUP(C555,'Completar SOFSE'!$A$19:$E$501,5,0)</f>
        <v>TORNILLO PARA AJUSTE, TIPO DE CABEZA HEXAGONAL, TIPO DE ROSCA METRICA MA, DIAMETRO NOMINAL 6MM, PASO 1MM, LONGITUD 20MM, MATERIAL ACERO, NORMA DEL MATERIAL GRADO 8.8, NORMA CONSTRUCTIVA DIN 931, TRATAMIENTO SUPERFICIAL CINCADO, BULON CABEZA HEXAGONAL ROSCA MA DE ACERO M6 X 20 MM PASO 1 MM GRADO 8.8 DIN 931</v>
      </c>
      <c r="H555" s="194">
        <f>VLOOKUP(C555,'Completar SOFSE'!$A$19:$F$501,6,0)</f>
        <v>0</v>
      </c>
      <c r="I555" s="103"/>
      <c r="J555" s="53"/>
      <c r="K555" s="65"/>
      <c r="L555" s="65"/>
      <c r="M555" s="42">
        <f t="shared" si="116"/>
        <v>0</v>
      </c>
    </row>
    <row r="556" spans="2:13" ht="13.5" thickBot="1">
      <c r="B556" s="59" t="s">
        <v>41</v>
      </c>
      <c r="C556" s="198"/>
      <c r="D556" s="189"/>
      <c r="E556" s="189"/>
      <c r="F556" s="189"/>
      <c r="G556" s="192"/>
      <c r="H556" s="195"/>
      <c r="I556" s="103"/>
      <c r="J556" s="53"/>
      <c r="K556" s="65"/>
      <c r="L556" s="65"/>
      <c r="M556" s="42">
        <f t="shared" si="116"/>
        <v>0</v>
      </c>
    </row>
    <row r="557" spans="2:13" ht="13.5" thickBot="1">
      <c r="B557" s="59" t="s">
        <v>42</v>
      </c>
      <c r="C557" s="198"/>
      <c r="D557" s="189"/>
      <c r="E557" s="189"/>
      <c r="F557" s="189"/>
      <c r="G557" s="192"/>
      <c r="H557" s="195"/>
      <c r="I557" s="103"/>
      <c r="J557" s="53"/>
      <c r="K557" s="65"/>
      <c r="L557" s="65"/>
      <c r="M557" s="42">
        <f t="shared" si="116"/>
        <v>0</v>
      </c>
    </row>
    <row r="558" spans="2:13" ht="13.5" thickBot="1">
      <c r="B558" s="59" t="s">
        <v>43</v>
      </c>
      <c r="C558" s="198"/>
      <c r="D558" s="189"/>
      <c r="E558" s="189"/>
      <c r="F558" s="189"/>
      <c r="G558" s="192"/>
      <c r="H558" s="195"/>
      <c r="I558" s="103"/>
      <c r="J558" s="53"/>
      <c r="K558" s="43"/>
      <c r="L558" s="65"/>
      <c r="M558" s="42">
        <f t="shared" si="116"/>
        <v>0</v>
      </c>
    </row>
    <row r="559" spans="2:13" ht="13.5" thickBot="1">
      <c r="B559" s="89" t="s">
        <v>44</v>
      </c>
      <c r="C559" s="199"/>
      <c r="D559" s="190"/>
      <c r="E559" s="190"/>
      <c r="F559" s="190"/>
      <c r="G559" s="193"/>
      <c r="H559" s="196"/>
      <c r="I559" s="104"/>
      <c r="J559" s="53"/>
      <c r="K559" s="46"/>
      <c r="L559" s="54"/>
      <c r="M559" s="47">
        <f t="shared" si="116"/>
        <v>0</v>
      </c>
    </row>
    <row r="560" spans="2:13" ht="13.5" thickBot="1">
      <c r="B560" s="58" t="s">
        <v>40</v>
      </c>
      <c r="C560" s="197">
        <f t="shared" ref="C560" si="119">+C555+1</f>
        <v>110</v>
      </c>
      <c r="D560" s="188">
        <f>VLOOKUP(C560,'Completar SOFSE'!$A$19:$E$501,2,0)</f>
        <v>950</v>
      </c>
      <c r="E560" s="188" t="str">
        <f>VLOOKUP(C560,'Completar SOFSE'!$A$19:$E$501,3,0)</f>
        <v>C/U</v>
      </c>
      <c r="F560" s="188">
        <f>VLOOKUP(C560,'Completar SOFSE'!$A$19:$E$501,4,0)</f>
        <v>3000022317</v>
      </c>
      <c r="G560" s="191" t="str">
        <f>VLOOKUP(C560,'Completar SOFSE'!$A$19:$E$501,5,0)</f>
        <v>TORNILLO PARA AJUSTE, TIPO DE CABEZA HEXAGONAL, TIPO DE ROSCA METRICA MA, DIAMETRO NOMINAL 8MM, PASO 1,25MM, LONGITUD 100MM, MATERIAL ACERO, NORMA DEL MATERIAL GRADO 8.8, NORMA CONSTRUCTIVA DIN 931</v>
      </c>
      <c r="H560" s="194">
        <f>VLOOKUP(C560,'Completar SOFSE'!$A$19:$F$501,6,0)</f>
        <v>0</v>
      </c>
      <c r="I560" s="103"/>
      <c r="J560" s="53"/>
      <c r="K560" s="65"/>
      <c r="L560" s="65"/>
      <c r="M560" s="42">
        <f t="shared" si="116"/>
        <v>0</v>
      </c>
    </row>
    <row r="561" spans="2:13" ht="13.5" thickBot="1">
      <c r="B561" s="59" t="s">
        <v>41</v>
      </c>
      <c r="C561" s="198"/>
      <c r="D561" s="189"/>
      <c r="E561" s="189"/>
      <c r="F561" s="189"/>
      <c r="G561" s="192"/>
      <c r="H561" s="195"/>
      <c r="I561" s="103"/>
      <c r="J561" s="53"/>
      <c r="K561" s="65"/>
      <c r="L561" s="65"/>
      <c r="M561" s="42">
        <f t="shared" si="116"/>
        <v>0</v>
      </c>
    </row>
    <row r="562" spans="2:13" ht="13.5" thickBot="1">
      <c r="B562" s="59" t="s">
        <v>42</v>
      </c>
      <c r="C562" s="198"/>
      <c r="D562" s="189"/>
      <c r="E562" s="189"/>
      <c r="F562" s="189"/>
      <c r="G562" s="192"/>
      <c r="H562" s="195"/>
      <c r="I562" s="103"/>
      <c r="J562" s="53"/>
      <c r="K562" s="65"/>
      <c r="L562" s="65"/>
      <c r="M562" s="42">
        <f t="shared" si="116"/>
        <v>0</v>
      </c>
    </row>
    <row r="563" spans="2:13" ht="13.5" thickBot="1">
      <c r="B563" s="59" t="s">
        <v>43</v>
      </c>
      <c r="C563" s="198"/>
      <c r="D563" s="189"/>
      <c r="E563" s="189"/>
      <c r="F563" s="189"/>
      <c r="G563" s="192"/>
      <c r="H563" s="195"/>
      <c r="I563" s="103"/>
      <c r="J563" s="53"/>
      <c r="K563" s="43"/>
      <c r="L563" s="65"/>
      <c r="M563" s="42">
        <f t="shared" si="116"/>
        <v>0</v>
      </c>
    </row>
    <row r="564" spans="2:13" ht="13.5" thickBot="1">
      <c r="B564" s="89" t="s">
        <v>44</v>
      </c>
      <c r="C564" s="199"/>
      <c r="D564" s="190"/>
      <c r="E564" s="190"/>
      <c r="F564" s="190"/>
      <c r="G564" s="193"/>
      <c r="H564" s="196"/>
      <c r="I564" s="104"/>
      <c r="J564" s="53"/>
      <c r="K564" s="46"/>
      <c r="L564" s="54"/>
      <c r="M564" s="47">
        <f t="shared" si="116"/>
        <v>0</v>
      </c>
    </row>
    <row r="565" spans="2:13" ht="13.5" thickBot="1">
      <c r="B565" s="58" t="s">
        <v>40</v>
      </c>
      <c r="C565" s="197">
        <f>+C560+1</f>
        <v>111</v>
      </c>
      <c r="D565" s="188">
        <f>VLOOKUP(C565,'Completar SOFSE'!$A$19:$E$501,2,0)</f>
        <v>915</v>
      </c>
      <c r="E565" s="188" t="str">
        <f>VLOOKUP(C565,'Completar SOFSE'!$A$19:$E$501,3,0)</f>
        <v>C/U</v>
      </c>
      <c r="F565" s="188">
        <f>VLOOKUP(C565,'Completar SOFSE'!$A$19:$E$501,4,0)</f>
        <v>3000022318</v>
      </c>
      <c r="G565" s="191" t="str">
        <f>VLOOKUP(C565,'Completar SOFSE'!$A$19:$E$501,5,0)</f>
        <v>TORNILLO PARA AJUSTE, TIPO DE CABEZA HEXAGONAL, TIPO DE ROSCA METRICA MA, DIAMETRO NOMINAL 8MM, PASO 1.25MM, LONGITUD 25MM, MATERIAL ACERO, NORMA DEL MATERIAL GRADO 8.8, NORMA CONSTRUCTIVA DIN 931, TRATAMIENTO SUPERFICIAL CINCADO/CADMIADO</v>
      </c>
      <c r="H565" s="194">
        <f>VLOOKUP(C565,'Completar SOFSE'!$A$19:$F$501,6,0)</f>
        <v>0</v>
      </c>
      <c r="I565" s="103"/>
      <c r="J565" s="53"/>
      <c r="K565" s="65"/>
      <c r="L565" s="65"/>
      <c r="M565" s="42">
        <f>J565*$D$60+K565*$D$60+L565*$D$60</f>
        <v>0</v>
      </c>
    </row>
    <row r="566" spans="2:13" ht="13.5" thickBot="1">
      <c r="B566" s="59" t="s">
        <v>41</v>
      </c>
      <c r="C566" s="198"/>
      <c r="D566" s="189"/>
      <c r="E566" s="189"/>
      <c r="F566" s="189"/>
      <c r="G566" s="192"/>
      <c r="H566" s="195"/>
      <c r="I566" s="103"/>
      <c r="J566" s="53"/>
      <c r="K566" s="65"/>
      <c r="L566" s="65"/>
      <c r="M566" s="42">
        <f t="shared" ref="M566:M584" si="120">J566*$D$60+K566*$D$60+L566*$D$60</f>
        <v>0</v>
      </c>
    </row>
    <row r="567" spans="2:13" ht="13.5" thickBot="1">
      <c r="B567" s="59" t="s">
        <v>42</v>
      </c>
      <c r="C567" s="198"/>
      <c r="D567" s="189"/>
      <c r="E567" s="189"/>
      <c r="F567" s="189"/>
      <c r="G567" s="192"/>
      <c r="H567" s="195"/>
      <c r="I567" s="103"/>
      <c r="J567" s="53"/>
      <c r="K567" s="65"/>
      <c r="L567" s="65"/>
      <c r="M567" s="42">
        <f t="shared" si="120"/>
        <v>0</v>
      </c>
    </row>
    <row r="568" spans="2:13" ht="13.5" thickBot="1">
      <c r="B568" s="59" t="s">
        <v>43</v>
      </c>
      <c r="C568" s="198"/>
      <c r="D568" s="189"/>
      <c r="E568" s="189"/>
      <c r="F568" s="189"/>
      <c r="G568" s="192"/>
      <c r="H568" s="195"/>
      <c r="I568" s="103"/>
      <c r="J568" s="53"/>
      <c r="K568" s="43"/>
      <c r="L568" s="65"/>
      <c r="M568" s="42">
        <f t="shared" si="120"/>
        <v>0</v>
      </c>
    </row>
    <row r="569" spans="2:13" ht="13.5" thickBot="1">
      <c r="B569" s="89" t="s">
        <v>44</v>
      </c>
      <c r="C569" s="199"/>
      <c r="D569" s="190"/>
      <c r="E569" s="190"/>
      <c r="F569" s="190"/>
      <c r="G569" s="193"/>
      <c r="H569" s="196"/>
      <c r="I569" s="104"/>
      <c r="J569" s="53"/>
      <c r="K569" s="46"/>
      <c r="L569" s="54"/>
      <c r="M569" s="47">
        <f t="shared" si="120"/>
        <v>0</v>
      </c>
    </row>
    <row r="570" spans="2:13" ht="13.5" thickBot="1">
      <c r="B570" s="58" t="s">
        <v>40</v>
      </c>
      <c r="C570" s="197">
        <f t="shared" ref="C570" si="121">+C565+1</f>
        <v>112</v>
      </c>
      <c r="D570" s="188">
        <f>VLOOKUP(C570,'Completar SOFSE'!$A$19:$E$501,2,0)</f>
        <v>4800</v>
      </c>
      <c r="E570" s="188" t="str">
        <f>VLOOKUP(C570,'Completar SOFSE'!$A$19:$E$501,3,0)</f>
        <v>C/U</v>
      </c>
      <c r="F570" s="188">
        <f>VLOOKUP(C570,'Completar SOFSE'!$A$19:$E$501,4,0)</f>
        <v>3000022319</v>
      </c>
      <c r="G570" s="191" t="str">
        <f>VLOOKUP(C570,'Completar SOFSE'!$A$19:$E$501,5,0)</f>
        <v>TORNILLO PARA AJUSTE, TIPO DE CABEZA HEXAGONAL, TIPO DE ROSCA METRICA MA, DIAMETRO NOMINAL 16MM, PASO 2MM, LONGITUD 130MM, MATERIAL ACERO, NORMA DEL MATERIAL GRADO 8.8 SEGUN IRAM 5214/ISO 898-1, NORMA CONSTRUCTIVA DIN 931, ISO 4014, LONGITUD ROSCADA PARCIAL 44MM, TRATAMIENTO SUPERFICIAL GEOMET 500 GRADO B</v>
      </c>
      <c r="H570" s="194">
        <f>VLOOKUP(C570,'Completar SOFSE'!$A$19:$F$501,6,0)</f>
        <v>0</v>
      </c>
      <c r="I570" s="103"/>
      <c r="J570" s="53"/>
      <c r="K570" s="65"/>
      <c r="L570" s="65"/>
      <c r="M570" s="42">
        <f t="shared" si="120"/>
        <v>0</v>
      </c>
    </row>
    <row r="571" spans="2:13" ht="13.5" thickBot="1">
      <c r="B571" s="59" t="s">
        <v>41</v>
      </c>
      <c r="C571" s="198"/>
      <c r="D571" s="189"/>
      <c r="E571" s="189"/>
      <c r="F571" s="189"/>
      <c r="G571" s="192"/>
      <c r="H571" s="195"/>
      <c r="I571" s="103"/>
      <c r="J571" s="53"/>
      <c r="K571" s="65"/>
      <c r="L571" s="65"/>
      <c r="M571" s="42">
        <f t="shared" si="120"/>
        <v>0</v>
      </c>
    </row>
    <row r="572" spans="2:13" ht="13.5" thickBot="1">
      <c r="B572" s="59" t="s">
        <v>42</v>
      </c>
      <c r="C572" s="198"/>
      <c r="D572" s="189"/>
      <c r="E572" s="189"/>
      <c r="F572" s="189"/>
      <c r="G572" s="192"/>
      <c r="H572" s="195"/>
      <c r="I572" s="103"/>
      <c r="J572" s="53"/>
      <c r="K572" s="65"/>
      <c r="L572" s="65"/>
      <c r="M572" s="42">
        <f t="shared" si="120"/>
        <v>0</v>
      </c>
    </row>
    <row r="573" spans="2:13" ht="13.5" thickBot="1">
      <c r="B573" s="59" t="s">
        <v>43</v>
      </c>
      <c r="C573" s="198"/>
      <c r="D573" s="189"/>
      <c r="E573" s="189"/>
      <c r="F573" s="189"/>
      <c r="G573" s="192"/>
      <c r="H573" s="195"/>
      <c r="I573" s="103"/>
      <c r="J573" s="53"/>
      <c r="K573" s="43"/>
      <c r="L573" s="65"/>
      <c r="M573" s="42">
        <f t="shared" si="120"/>
        <v>0</v>
      </c>
    </row>
    <row r="574" spans="2:13" ht="13.5" thickBot="1">
      <c r="B574" s="89" t="s">
        <v>44</v>
      </c>
      <c r="C574" s="199"/>
      <c r="D574" s="190"/>
      <c r="E574" s="190"/>
      <c r="F574" s="190"/>
      <c r="G574" s="193"/>
      <c r="H574" s="196"/>
      <c r="I574" s="104"/>
      <c r="J574" s="53"/>
      <c r="K574" s="46"/>
      <c r="L574" s="54"/>
      <c r="M574" s="47">
        <f t="shared" si="120"/>
        <v>0</v>
      </c>
    </row>
    <row r="575" spans="2:13" ht="13.5" thickBot="1">
      <c r="B575" s="58" t="s">
        <v>40</v>
      </c>
      <c r="C575" s="197">
        <f t="shared" ref="C575" si="122">+C570+1</f>
        <v>113</v>
      </c>
      <c r="D575" s="188">
        <f>VLOOKUP(C575,'Completar SOFSE'!$A$19:$E$501,2,0)</f>
        <v>300</v>
      </c>
      <c r="E575" s="188" t="str">
        <f>VLOOKUP(C575,'Completar SOFSE'!$A$19:$E$501,3,0)</f>
        <v>C/U</v>
      </c>
      <c r="F575" s="188">
        <f>VLOOKUP(C575,'Completar SOFSE'!$A$19:$E$501,4,0)</f>
        <v>3000022320</v>
      </c>
      <c r="G575" s="191" t="str">
        <f>VLOOKUP(C575,'Completar SOFSE'!$A$19:$E$501,5,0)</f>
        <v>TORNILLO PARA AJUSTE, TIPO DE CABEZA HEXAGONAL, TIPO DE ROSCA METRICA MA, DIAMETRO NOMINAL 16MM, PASO 2MM, LONGITUD 150MM, MATERIAL ACERO, NORMA DEL MATERIAL GRADO 8.8, NORMA CONSTRUCTIVA DIN 912</v>
      </c>
      <c r="H575" s="194">
        <f>VLOOKUP(C575,'Completar SOFSE'!$A$19:$F$501,6,0)</f>
        <v>0</v>
      </c>
      <c r="I575" s="103"/>
      <c r="J575" s="53"/>
      <c r="K575" s="65"/>
      <c r="L575" s="65"/>
      <c r="M575" s="42">
        <f t="shared" si="120"/>
        <v>0</v>
      </c>
    </row>
    <row r="576" spans="2:13" ht="13.5" thickBot="1">
      <c r="B576" s="59" t="s">
        <v>41</v>
      </c>
      <c r="C576" s="198"/>
      <c r="D576" s="189"/>
      <c r="E576" s="189"/>
      <c r="F576" s="189"/>
      <c r="G576" s="192"/>
      <c r="H576" s="195"/>
      <c r="I576" s="103"/>
      <c r="J576" s="53"/>
      <c r="K576" s="65"/>
      <c r="L576" s="65"/>
      <c r="M576" s="42">
        <f t="shared" si="120"/>
        <v>0</v>
      </c>
    </row>
    <row r="577" spans="2:13" ht="13.5" thickBot="1">
      <c r="B577" s="59" t="s">
        <v>42</v>
      </c>
      <c r="C577" s="198"/>
      <c r="D577" s="189"/>
      <c r="E577" s="189"/>
      <c r="F577" s="189"/>
      <c r="G577" s="192"/>
      <c r="H577" s="195"/>
      <c r="I577" s="103"/>
      <c r="J577" s="53"/>
      <c r="K577" s="65"/>
      <c r="L577" s="65"/>
      <c r="M577" s="42">
        <f t="shared" si="120"/>
        <v>0</v>
      </c>
    </row>
    <row r="578" spans="2:13" ht="13.5" thickBot="1">
      <c r="B578" s="59" t="s">
        <v>43</v>
      </c>
      <c r="C578" s="198"/>
      <c r="D578" s="189"/>
      <c r="E578" s="189"/>
      <c r="F578" s="189"/>
      <c r="G578" s="192"/>
      <c r="H578" s="195"/>
      <c r="I578" s="103"/>
      <c r="J578" s="53"/>
      <c r="K578" s="43"/>
      <c r="L578" s="65"/>
      <c r="M578" s="42">
        <f t="shared" si="120"/>
        <v>0</v>
      </c>
    </row>
    <row r="579" spans="2:13" ht="13.5" thickBot="1">
      <c r="B579" s="89" t="s">
        <v>44</v>
      </c>
      <c r="C579" s="199"/>
      <c r="D579" s="190"/>
      <c r="E579" s="190"/>
      <c r="F579" s="190"/>
      <c r="G579" s="193"/>
      <c r="H579" s="196"/>
      <c r="I579" s="104"/>
      <c r="J579" s="53"/>
      <c r="K579" s="46"/>
      <c r="L579" s="54"/>
      <c r="M579" s="47">
        <f t="shared" si="120"/>
        <v>0</v>
      </c>
    </row>
    <row r="580" spans="2:13" ht="13.5" thickBot="1">
      <c r="B580" s="58" t="s">
        <v>40</v>
      </c>
      <c r="C580" s="197">
        <f t="shared" ref="C580" si="123">+C575+1</f>
        <v>114</v>
      </c>
      <c r="D580" s="188">
        <f>VLOOKUP(C580,'Completar SOFSE'!$A$19:$E$501,2,0)</f>
        <v>450</v>
      </c>
      <c r="E580" s="188" t="str">
        <f>VLOOKUP(C580,'Completar SOFSE'!$A$19:$E$501,3,0)</f>
        <v>C/U</v>
      </c>
      <c r="F580" s="188">
        <f>VLOOKUP(C580,'Completar SOFSE'!$A$19:$E$501,4,0)</f>
        <v>3000022324</v>
      </c>
      <c r="G580" s="191" t="str">
        <f>VLOOKUP(C580,'Completar SOFSE'!$A$19:$E$501,5,0)</f>
        <v>TORNILLO PARA AJUSTE, TIPO DE CABEZA HEXAGONAL AUTOFRENANTE, TIPO DE ROSCA METRICA MA, DIAMETRO NOMINAL 16MM, PASO 2MM, LONGITUD 40MM, MATERIAL ACERO, NORMA DEL MATERIAL GRADO 8.8, NORMA CONSTRUCTIVA DIN 931, AUTOBLOQUEANTE EN LA CABEZA</v>
      </c>
      <c r="H580" s="194">
        <f>VLOOKUP(C580,'Completar SOFSE'!$A$19:$F$501,6,0)</f>
        <v>0</v>
      </c>
      <c r="I580" s="103"/>
      <c r="J580" s="53"/>
      <c r="K580" s="65"/>
      <c r="L580" s="65"/>
      <c r="M580" s="42">
        <f t="shared" si="120"/>
        <v>0</v>
      </c>
    </row>
    <row r="581" spans="2:13" ht="13.5" thickBot="1">
      <c r="B581" s="59" t="s">
        <v>41</v>
      </c>
      <c r="C581" s="198"/>
      <c r="D581" s="189"/>
      <c r="E581" s="189"/>
      <c r="F581" s="189"/>
      <c r="G581" s="192"/>
      <c r="H581" s="195"/>
      <c r="I581" s="103"/>
      <c r="J581" s="53"/>
      <c r="K581" s="65"/>
      <c r="L581" s="65"/>
      <c r="M581" s="42">
        <f t="shared" si="120"/>
        <v>0</v>
      </c>
    </row>
    <row r="582" spans="2:13" ht="13.5" thickBot="1">
      <c r="B582" s="59" t="s">
        <v>42</v>
      </c>
      <c r="C582" s="198"/>
      <c r="D582" s="189"/>
      <c r="E582" s="189"/>
      <c r="F582" s="189"/>
      <c r="G582" s="192"/>
      <c r="H582" s="195"/>
      <c r="I582" s="103"/>
      <c r="J582" s="53"/>
      <c r="K582" s="65"/>
      <c r="L582" s="65"/>
      <c r="M582" s="42">
        <f t="shared" si="120"/>
        <v>0</v>
      </c>
    </row>
    <row r="583" spans="2:13" ht="13.5" thickBot="1">
      <c r="B583" s="59" t="s">
        <v>43</v>
      </c>
      <c r="C583" s="198"/>
      <c r="D583" s="189"/>
      <c r="E583" s="189"/>
      <c r="F583" s="189"/>
      <c r="G583" s="192"/>
      <c r="H583" s="195"/>
      <c r="I583" s="103"/>
      <c r="J583" s="53"/>
      <c r="K583" s="43"/>
      <c r="L583" s="65"/>
      <c r="M583" s="42">
        <f t="shared" si="120"/>
        <v>0</v>
      </c>
    </row>
    <row r="584" spans="2:13" ht="13.5" thickBot="1">
      <c r="B584" s="89" t="s">
        <v>44</v>
      </c>
      <c r="C584" s="199"/>
      <c r="D584" s="190"/>
      <c r="E584" s="190"/>
      <c r="F584" s="190"/>
      <c r="G584" s="193"/>
      <c r="H584" s="196"/>
      <c r="I584" s="104"/>
      <c r="J584" s="53"/>
      <c r="K584" s="46"/>
      <c r="L584" s="54"/>
      <c r="M584" s="47">
        <f t="shared" si="120"/>
        <v>0</v>
      </c>
    </row>
    <row r="585" spans="2:13" ht="13.5" thickBot="1">
      <c r="B585" s="58" t="s">
        <v>40</v>
      </c>
      <c r="C585" s="197">
        <f>+C580+1</f>
        <v>115</v>
      </c>
      <c r="D585" s="188">
        <f>VLOOKUP(C585,'Completar SOFSE'!$A$19:$E$501,2,0)</f>
        <v>1115</v>
      </c>
      <c r="E585" s="188" t="str">
        <f>VLOOKUP(C585,'Completar SOFSE'!$A$19:$E$501,3,0)</f>
        <v>C/U</v>
      </c>
      <c r="F585" s="188">
        <f>VLOOKUP(C585,'Completar SOFSE'!$A$19:$E$501,4,0)</f>
        <v>3000022327</v>
      </c>
      <c r="G585" s="191" t="str">
        <f>VLOOKUP(C585,'Completar SOFSE'!$A$19:$E$501,5,0)</f>
        <v>TORNILLO PARA AJUSTE, TIPO DE CABEZA HEXAGONAL, TIPO DE ROSCA METRICA MA, DIAMETRO NOMINAL 6MM, PASO 1MM, LONGITUD 20MM, MATERIAL ACERO, TRATAMIENTO SUPERFICIAL CINCADO</v>
      </c>
      <c r="H585" s="194">
        <f>VLOOKUP(C585,'Completar SOFSE'!$A$19:$F$501,6,0)</f>
        <v>0</v>
      </c>
      <c r="I585" s="103"/>
      <c r="J585" s="53"/>
      <c r="K585" s="65"/>
      <c r="L585" s="65"/>
      <c r="M585" s="42">
        <f>J585*$D$60+K585*$D$60+L585*$D$60</f>
        <v>0</v>
      </c>
    </row>
    <row r="586" spans="2:13" ht="13.5" thickBot="1">
      <c r="B586" s="59" t="s">
        <v>41</v>
      </c>
      <c r="C586" s="198"/>
      <c r="D586" s="189"/>
      <c r="E586" s="189"/>
      <c r="F586" s="189"/>
      <c r="G586" s="192"/>
      <c r="H586" s="195"/>
      <c r="I586" s="103"/>
      <c r="J586" s="53"/>
      <c r="K586" s="65"/>
      <c r="L586" s="65"/>
      <c r="M586" s="42">
        <f t="shared" ref="M586:M604" si="124">J586*$D$60+K586*$D$60+L586*$D$60</f>
        <v>0</v>
      </c>
    </row>
    <row r="587" spans="2:13" ht="13.5" thickBot="1">
      <c r="B587" s="59" t="s">
        <v>42</v>
      </c>
      <c r="C587" s="198"/>
      <c r="D587" s="189"/>
      <c r="E587" s="189"/>
      <c r="F587" s="189"/>
      <c r="G587" s="192"/>
      <c r="H587" s="195"/>
      <c r="I587" s="103"/>
      <c r="J587" s="53"/>
      <c r="K587" s="65"/>
      <c r="L587" s="65"/>
      <c r="M587" s="42">
        <f t="shared" si="124"/>
        <v>0</v>
      </c>
    </row>
    <row r="588" spans="2:13" ht="13.5" thickBot="1">
      <c r="B588" s="59" t="s">
        <v>43</v>
      </c>
      <c r="C588" s="198"/>
      <c r="D588" s="189"/>
      <c r="E588" s="189"/>
      <c r="F588" s="189"/>
      <c r="G588" s="192"/>
      <c r="H588" s="195"/>
      <c r="I588" s="103"/>
      <c r="J588" s="53"/>
      <c r="K588" s="43"/>
      <c r="L588" s="65"/>
      <c r="M588" s="42">
        <f t="shared" si="124"/>
        <v>0</v>
      </c>
    </row>
    <row r="589" spans="2:13" ht="13.5" thickBot="1">
      <c r="B589" s="89" t="s">
        <v>44</v>
      </c>
      <c r="C589" s="199"/>
      <c r="D589" s="190"/>
      <c r="E589" s="190"/>
      <c r="F589" s="190"/>
      <c r="G589" s="193"/>
      <c r="H589" s="196"/>
      <c r="I589" s="104"/>
      <c r="J589" s="53"/>
      <c r="K589" s="46"/>
      <c r="L589" s="54"/>
      <c r="M589" s="47">
        <f t="shared" si="124"/>
        <v>0</v>
      </c>
    </row>
    <row r="590" spans="2:13" ht="13.5" thickBot="1">
      <c r="B590" s="58" t="s">
        <v>40</v>
      </c>
      <c r="C590" s="197">
        <f t="shared" ref="C590" si="125">+C585+1</f>
        <v>116</v>
      </c>
      <c r="D590" s="188">
        <f>VLOOKUP(C590,'Completar SOFSE'!$A$19:$E$501,2,0)</f>
        <v>365</v>
      </c>
      <c r="E590" s="188" t="str">
        <f>VLOOKUP(C590,'Completar SOFSE'!$A$19:$E$501,3,0)</f>
        <v>C/U</v>
      </c>
      <c r="F590" s="188">
        <f>VLOOKUP(C590,'Completar SOFSE'!$A$19:$E$501,4,0)</f>
        <v>3000022328</v>
      </c>
      <c r="G590" s="191" t="str">
        <f>VLOOKUP(C590,'Completar SOFSE'!$A$19:$E$501,5,0)</f>
        <v>TORNILLO PARA AJUSTE, TIPO DE CABEZA HEXAGONAL, TIPO DE ROSCA METRICA MA, DIAMETRO NOMINAL 12MM, PASO 1,75MM, LONGITUD 90MM, MATERIAL ACERO, NORMA DEL MATERIAL GRADO 8.8, NORMA CONSTRUCTIVA DIN, TRATAMIENTO SUPERFICIAL CINCADO</v>
      </c>
      <c r="H590" s="194">
        <f>VLOOKUP(C590,'Completar SOFSE'!$A$19:$F$501,6,0)</f>
        <v>0</v>
      </c>
      <c r="I590" s="103"/>
      <c r="J590" s="53"/>
      <c r="K590" s="65"/>
      <c r="L590" s="65"/>
      <c r="M590" s="42">
        <f t="shared" si="124"/>
        <v>0</v>
      </c>
    </row>
    <row r="591" spans="2:13" ht="13.5" thickBot="1">
      <c r="B591" s="59" t="s">
        <v>41</v>
      </c>
      <c r="C591" s="198"/>
      <c r="D591" s="189"/>
      <c r="E591" s="189"/>
      <c r="F591" s="189"/>
      <c r="G591" s="192"/>
      <c r="H591" s="195"/>
      <c r="I591" s="103"/>
      <c r="J591" s="53"/>
      <c r="K591" s="65"/>
      <c r="L591" s="65"/>
      <c r="M591" s="42">
        <f t="shared" si="124"/>
        <v>0</v>
      </c>
    </row>
    <row r="592" spans="2:13" ht="13.5" thickBot="1">
      <c r="B592" s="59" t="s">
        <v>42</v>
      </c>
      <c r="C592" s="198"/>
      <c r="D592" s="189"/>
      <c r="E592" s="189"/>
      <c r="F592" s="189"/>
      <c r="G592" s="192"/>
      <c r="H592" s="195"/>
      <c r="I592" s="103"/>
      <c r="J592" s="53"/>
      <c r="K592" s="65"/>
      <c r="L592" s="65"/>
      <c r="M592" s="42">
        <f t="shared" si="124"/>
        <v>0</v>
      </c>
    </row>
    <row r="593" spans="2:13" ht="13.5" thickBot="1">
      <c r="B593" s="59" t="s">
        <v>43</v>
      </c>
      <c r="C593" s="198"/>
      <c r="D593" s="189"/>
      <c r="E593" s="189"/>
      <c r="F593" s="189"/>
      <c r="G593" s="192"/>
      <c r="H593" s="195"/>
      <c r="I593" s="103"/>
      <c r="J593" s="53"/>
      <c r="K593" s="43"/>
      <c r="L593" s="65"/>
      <c r="M593" s="42">
        <f t="shared" si="124"/>
        <v>0</v>
      </c>
    </row>
    <row r="594" spans="2:13" ht="13.5" thickBot="1">
      <c r="B594" s="89" t="s">
        <v>44</v>
      </c>
      <c r="C594" s="199"/>
      <c r="D594" s="190"/>
      <c r="E594" s="190"/>
      <c r="F594" s="190"/>
      <c r="G594" s="193"/>
      <c r="H594" s="196"/>
      <c r="I594" s="104"/>
      <c r="J594" s="53"/>
      <c r="K594" s="46"/>
      <c r="L594" s="54"/>
      <c r="M594" s="47">
        <f t="shared" si="124"/>
        <v>0</v>
      </c>
    </row>
    <row r="595" spans="2:13" ht="13.5" thickBot="1">
      <c r="B595" s="58" t="s">
        <v>40</v>
      </c>
      <c r="C595" s="197">
        <f t="shared" ref="C595" si="126">+C590+1</f>
        <v>117</v>
      </c>
      <c r="D595" s="188">
        <f>VLOOKUP(C595,'Completar SOFSE'!$A$19:$E$501,2,0)</f>
        <v>1122</v>
      </c>
      <c r="E595" s="188" t="str">
        <f>VLOOKUP(C595,'Completar SOFSE'!$A$19:$E$501,3,0)</f>
        <v>C/U</v>
      </c>
      <c r="F595" s="188">
        <f>VLOOKUP(C595,'Completar SOFSE'!$A$19:$E$501,4,0)</f>
        <v>3000022333</v>
      </c>
      <c r="G595" s="191" t="str">
        <f>VLOOKUP(C595,'Completar SOFSE'!$A$19:$E$501,5,0)</f>
        <v>TORNILLO PARA AJUSTE, TIPO DE CABEZA HEXAGONAL, TIPO DE ROSCA METRICA MA, DIAMETRO NOMINAL 5MM, PASO 0,80MM, LONGITUD 20MM, MATERIAL ACERO INOXIDABLE, NORMA CONSTRUCTIVA DIN 933</v>
      </c>
      <c r="H595" s="194">
        <f>VLOOKUP(C595,'Completar SOFSE'!$A$19:$F$501,6,0)</f>
        <v>0</v>
      </c>
      <c r="I595" s="103"/>
      <c r="J595" s="53"/>
      <c r="K595" s="65"/>
      <c r="L595" s="65"/>
      <c r="M595" s="42">
        <f t="shared" si="124"/>
        <v>0</v>
      </c>
    </row>
    <row r="596" spans="2:13" ht="13.5" thickBot="1">
      <c r="B596" s="59" t="s">
        <v>41</v>
      </c>
      <c r="C596" s="198"/>
      <c r="D596" s="189"/>
      <c r="E596" s="189"/>
      <c r="F596" s="189"/>
      <c r="G596" s="192"/>
      <c r="H596" s="195"/>
      <c r="I596" s="103"/>
      <c r="J596" s="53"/>
      <c r="K596" s="65"/>
      <c r="L596" s="65"/>
      <c r="M596" s="42">
        <f t="shared" si="124"/>
        <v>0</v>
      </c>
    </row>
    <row r="597" spans="2:13" ht="13.5" thickBot="1">
      <c r="B597" s="59" t="s">
        <v>42</v>
      </c>
      <c r="C597" s="198"/>
      <c r="D597" s="189"/>
      <c r="E597" s="189"/>
      <c r="F597" s="189"/>
      <c r="G597" s="192"/>
      <c r="H597" s="195"/>
      <c r="I597" s="103"/>
      <c r="J597" s="53"/>
      <c r="K597" s="65"/>
      <c r="L597" s="65"/>
      <c r="M597" s="42">
        <f t="shared" si="124"/>
        <v>0</v>
      </c>
    </row>
    <row r="598" spans="2:13" ht="13.5" thickBot="1">
      <c r="B598" s="59" t="s">
        <v>43</v>
      </c>
      <c r="C598" s="198"/>
      <c r="D598" s="189"/>
      <c r="E598" s="189"/>
      <c r="F598" s="189"/>
      <c r="G598" s="192"/>
      <c r="H598" s="195"/>
      <c r="I598" s="103"/>
      <c r="J598" s="53"/>
      <c r="K598" s="43"/>
      <c r="L598" s="65"/>
      <c r="M598" s="42">
        <f t="shared" si="124"/>
        <v>0</v>
      </c>
    </row>
    <row r="599" spans="2:13" ht="13.5" thickBot="1">
      <c r="B599" s="89" t="s">
        <v>44</v>
      </c>
      <c r="C599" s="199"/>
      <c r="D599" s="190"/>
      <c r="E599" s="190"/>
      <c r="F599" s="190"/>
      <c r="G599" s="193"/>
      <c r="H599" s="196"/>
      <c r="I599" s="104"/>
      <c r="J599" s="53"/>
      <c r="K599" s="46"/>
      <c r="L599" s="54"/>
      <c r="M599" s="47">
        <f t="shared" si="124"/>
        <v>0</v>
      </c>
    </row>
    <row r="600" spans="2:13" ht="13.5" thickBot="1">
      <c r="B600" s="58" t="s">
        <v>40</v>
      </c>
      <c r="C600" s="197">
        <f t="shared" ref="C600" si="127">+C595+1</f>
        <v>118</v>
      </c>
      <c r="D600" s="188">
        <f>VLOOKUP(C600,'Completar SOFSE'!$A$19:$E$501,2,0)</f>
        <v>750</v>
      </c>
      <c r="E600" s="188" t="str">
        <f>VLOOKUP(C600,'Completar SOFSE'!$A$19:$E$501,3,0)</f>
        <v>C/U</v>
      </c>
      <c r="F600" s="188">
        <f>VLOOKUP(C600,'Completar SOFSE'!$A$19:$E$501,4,0)</f>
        <v>3000022342</v>
      </c>
      <c r="G600" s="191" t="str">
        <f>VLOOKUP(C600,'Completar SOFSE'!$A$19:$E$501,5,0)</f>
        <v>TORNILLO PARA AJUSTE, TIPO DE CABEZA HEXAGONAL, TIPO DE ROSCA METRICA MA, DIAMETRO NOMINAL 8MM, PASO 1,25MM, LONGITUD 65MM, MATERIAL ACERO INOXIDABLE, NORMA DEL MATERIAL GRADO A4-80, NORMA CONSTRUCTIVA DIN 912</v>
      </c>
      <c r="H600" s="194">
        <f>VLOOKUP(C600,'Completar SOFSE'!$A$19:$F$501,6,0)</f>
        <v>0</v>
      </c>
      <c r="I600" s="103"/>
      <c r="J600" s="53"/>
      <c r="K600" s="65"/>
      <c r="L600" s="65"/>
      <c r="M600" s="42">
        <f t="shared" si="124"/>
        <v>0</v>
      </c>
    </row>
    <row r="601" spans="2:13" ht="13.5" thickBot="1">
      <c r="B601" s="59" t="s">
        <v>41</v>
      </c>
      <c r="C601" s="198"/>
      <c r="D601" s="189"/>
      <c r="E601" s="189"/>
      <c r="F601" s="189"/>
      <c r="G601" s="192"/>
      <c r="H601" s="195"/>
      <c r="I601" s="103"/>
      <c r="J601" s="53"/>
      <c r="K601" s="65"/>
      <c r="L601" s="65"/>
      <c r="M601" s="42">
        <f t="shared" si="124"/>
        <v>0</v>
      </c>
    </row>
    <row r="602" spans="2:13" ht="13.5" thickBot="1">
      <c r="B602" s="59" t="s">
        <v>42</v>
      </c>
      <c r="C602" s="198"/>
      <c r="D602" s="189"/>
      <c r="E602" s="189"/>
      <c r="F602" s="189"/>
      <c r="G602" s="192"/>
      <c r="H602" s="195"/>
      <c r="I602" s="103"/>
      <c r="J602" s="53"/>
      <c r="K602" s="65"/>
      <c r="L602" s="65"/>
      <c r="M602" s="42">
        <f t="shared" si="124"/>
        <v>0</v>
      </c>
    </row>
    <row r="603" spans="2:13" ht="13.5" thickBot="1">
      <c r="B603" s="59" t="s">
        <v>43</v>
      </c>
      <c r="C603" s="198"/>
      <c r="D603" s="189"/>
      <c r="E603" s="189"/>
      <c r="F603" s="189"/>
      <c r="G603" s="192"/>
      <c r="H603" s="195"/>
      <c r="I603" s="103"/>
      <c r="J603" s="53"/>
      <c r="K603" s="43"/>
      <c r="L603" s="65"/>
      <c r="M603" s="42">
        <f t="shared" si="124"/>
        <v>0</v>
      </c>
    </row>
    <row r="604" spans="2:13" ht="13.5" thickBot="1">
      <c r="B604" s="89" t="s">
        <v>44</v>
      </c>
      <c r="C604" s="199"/>
      <c r="D604" s="190"/>
      <c r="E604" s="190"/>
      <c r="F604" s="190"/>
      <c r="G604" s="193"/>
      <c r="H604" s="196"/>
      <c r="I604" s="104"/>
      <c r="J604" s="53"/>
      <c r="K604" s="46"/>
      <c r="L604" s="54"/>
      <c r="M604" s="47">
        <f t="shared" si="124"/>
        <v>0</v>
      </c>
    </row>
    <row r="605" spans="2:13" ht="13.5" thickBot="1">
      <c r="B605" s="58" t="s">
        <v>40</v>
      </c>
      <c r="C605" s="197">
        <f>+C600+1</f>
        <v>119</v>
      </c>
      <c r="D605" s="188">
        <f>VLOOKUP(C605,'Completar SOFSE'!$A$19:$E$501,2,0)</f>
        <v>150</v>
      </c>
      <c r="E605" s="188" t="str">
        <f>VLOOKUP(C605,'Completar SOFSE'!$A$19:$E$501,3,0)</f>
        <v>C/U</v>
      </c>
      <c r="F605" s="188">
        <f>VLOOKUP(C605,'Completar SOFSE'!$A$19:$E$501,4,0)</f>
        <v>3000022348</v>
      </c>
      <c r="G605" s="191" t="str">
        <f>VLOOKUP(C605,'Completar SOFSE'!$A$19:$E$501,5,0)</f>
        <v>TORNILLO PARA AJUSTE, TIPO DE CABEZA HEXAGONAL, TIPO DE ROSCA METRICA MA, DIAMETRO NOMINAL 5MM, PASO 0,8MM, LONGITUD 10MM, MATERIAL ACERO INOXIDABLE, NORMA CONSTRUCTIVA DIN 933</v>
      </c>
      <c r="H605" s="194">
        <f>VLOOKUP(C605,'Completar SOFSE'!$A$19:$F$501,6,0)</f>
        <v>0</v>
      </c>
      <c r="I605" s="103"/>
      <c r="J605" s="53"/>
      <c r="K605" s="65"/>
      <c r="L605" s="65"/>
      <c r="M605" s="42">
        <f>J605*$D$60+K605*$D$60+L605*$D$60</f>
        <v>0</v>
      </c>
    </row>
    <row r="606" spans="2:13" ht="13.5" thickBot="1">
      <c r="B606" s="59" t="s">
        <v>41</v>
      </c>
      <c r="C606" s="198"/>
      <c r="D606" s="189"/>
      <c r="E606" s="189"/>
      <c r="F606" s="189"/>
      <c r="G606" s="192"/>
      <c r="H606" s="195"/>
      <c r="I606" s="103"/>
      <c r="J606" s="53"/>
      <c r="K606" s="65"/>
      <c r="L606" s="65"/>
      <c r="M606" s="42">
        <f t="shared" ref="M606:M624" si="128">J606*$D$60+K606*$D$60+L606*$D$60</f>
        <v>0</v>
      </c>
    </row>
    <row r="607" spans="2:13" ht="13.5" thickBot="1">
      <c r="B607" s="59" t="s">
        <v>42</v>
      </c>
      <c r="C607" s="198"/>
      <c r="D607" s="189"/>
      <c r="E607" s="189"/>
      <c r="F607" s="189"/>
      <c r="G607" s="192"/>
      <c r="H607" s="195"/>
      <c r="I607" s="103"/>
      <c r="J607" s="53"/>
      <c r="K607" s="65"/>
      <c r="L607" s="65"/>
      <c r="M607" s="42">
        <f t="shared" si="128"/>
        <v>0</v>
      </c>
    </row>
    <row r="608" spans="2:13" ht="13.5" thickBot="1">
      <c r="B608" s="59" t="s">
        <v>43</v>
      </c>
      <c r="C608" s="198"/>
      <c r="D608" s="189"/>
      <c r="E608" s="189"/>
      <c r="F608" s="189"/>
      <c r="G608" s="192"/>
      <c r="H608" s="195"/>
      <c r="I608" s="103"/>
      <c r="J608" s="53"/>
      <c r="K608" s="43"/>
      <c r="L608" s="65"/>
      <c r="M608" s="42">
        <f t="shared" si="128"/>
        <v>0</v>
      </c>
    </row>
    <row r="609" spans="2:13" ht="13.5" thickBot="1">
      <c r="B609" s="89" t="s">
        <v>44</v>
      </c>
      <c r="C609" s="199"/>
      <c r="D609" s="190"/>
      <c r="E609" s="190"/>
      <c r="F609" s="190"/>
      <c r="G609" s="193"/>
      <c r="H609" s="196"/>
      <c r="I609" s="104"/>
      <c r="J609" s="53"/>
      <c r="K609" s="46"/>
      <c r="L609" s="54"/>
      <c r="M609" s="47">
        <f t="shared" si="128"/>
        <v>0</v>
      </c>
    </row>
    <row r="610" spans="2:13" ht="13.5" thickBot="1">
      <c r="B610" s="58" t="s">
        <v>40</v>
      </c>
      <c r="C610" s="197">
        <f t="shared" ref="C610" si="129">+C605+1</f>
        <v>120</v>
      </c>
      <c r="D610" s="188">
        <f>VLOOKUP(C610,'Completar SOFSE'!$A$19:$E$501,2,0)</f>
        <v>100</v>
      </c>
      <c r="E610" s="188" t="str">
        <f>VLOOKUP(C610,'Completar SOFSE'!$A$19:$E$501,3,0)</f>
        <v>C/U</v>
      </c>
      <c r="F610" s="188">
        <f>VLOOKUP(C610,'Completar SOFSE'!$A$19:$E$501,4,0)</f>
        <v>3000022362</v>
      </c>
      <c r="G610" s="191" t="str">
        <f>VLOOKUP(C610,'Completar SOFSE'!$A$19:$E$501,5,0)</f>
        <v>TORNILLO PARA AJUSTE, TIPO DE CABEZA HEXAGONAL, TIPO DE ROSCA METRICA MA, DIAMETRO NOMINAL 10MM, PASO 1,5MM, LONGITUD 20MM, MATERIAL ACERO INOXIDABLE, NORMA DEL MATERIAL GRADO A4-80, NORMA CONSTRUCTIVA DIN 933</v>
      </c>
      <c r="H610" s="194">
        <f>VLOOKUP(C610,'Completar SOFSE'!$A$19:$F$501,6,0)</f>
        <v>0</v>
      </c>
      <c r="I610" s="103"/>
      <c r="J610" s="53"/>
      <c r="K610" s="65"/>
      <c r="L610" s="65"/>
      <c r="M610" s="42">
        <f t="shared" si="128"/>
        <v>0</v>
      </c>
    </row>
    <row r="611" spans="2:13" ht="13.5" thickBot="1">
      <c r="B611" s="59" t="s">
        <v>41</v>
      </c>
      <c r="C611" s="198"/>
      <c r="D611" s="189"/>
      <c r="E611" s="189"/>
      <c r="F611" s="189"/>
      <c r="G611" s="192"/>
      <c r="H611" s="195"/>
      <c r="I611" s="103"/>
      <c r="J611" s="53"/>
      <c r="K611" s="65"/>
      <c r="L611" s="65"/>
      <c r="M611" s="42">
        <f t="shared" si="128"/>
        <v>0</v>
      </c>
    </row>
    <row r="612" spans="2:13" ht="13.5" thickBot="1">
      <c r="B612" s="59" t="s">
        <v>42</v>
      </c>
      <c r="C612" s="198"/>
      <c r="D612" s="189"/>
      <c r="E612" s="189"/>
      <c r="F612" s="189"/>
      <c r="G612" s="192"/>
      <c r="H612" s="195"/>
      <c r="I612" s="103"/>
      <c r="J612" s="53"/>
      <c r="K612" s="65"/>
      <c r="L612" s="65"/>
      <c r="M612" s="42">
        <f t="shared" si="128"/>
        <v>0</v>
      </c>
    </row>
    <row r="613" spans="2:13" ht="13.5" thickBot="1">
      <c r="B613" s="59" t="s">
        <v>43</v>
      </c>
      <c r="C613" s="198"/>
      <c r="D613" s="189"/>
      <c r="E613" s="189"/>
      <c r="F613" s="189"/>
      <c r="G613" s="192"/>
      <c r="H613" s="195"/>
      <c r="I613" s="103"/>
      <c r="J613" s="53"/>
      <c r="K613" s="43"/>
      <c r="L613" s="65"/>
      <c r="M613" s="42">
        <f t="shared" si="128"/>
        <v>0</v>
      </c>
    </row>
    <row r="614" spans="2:13" ht="13.5" thickBot="1">
      <c r="B614" s="89" t="s">
        <v>44</v>
      </c>
      <c r="C614" s="199"/>
      <c r="D614" s="190"/>
      <c r="E614" s="190"/>
      <c r="F614" s="190"/>
      <c r="G614" s="193"/>
      <c r="H614" s="196"/>
      <c r="I614" s="104"/>
      <c r="J614" s="53"/>
      <c r="K614" s="46"/>
      <c r="L614" s="54"/>
      <c r="M614" s="47">
        <f t="shared" si="128"/>
        <v>0</v>
      </c>
    </row>
    <row r="615" spans="2:13" ht="13.5" thickBot="1">
      <c r="B615" s="58" t="s">
        <v>40</v>
      </c>
      <c r="C615" s="197">
        <f t="shared" ref="C615" si="130">+C610+1</f>
        <v>121</v>
      </c>
      <c r="D615" s="188">
        <f>VLOOKUP(C615,'Completar SOFSE'!$A$19:$E$501,2,0)</f>
        <v>100</v>
      </c>
      <c r="E615" s="188" t="str">
        <f>VLOOKUP(C615,'Completar SOFSE'!$A$19:$E$501,3,0)</f>
        <v>C/U</v>
      </c>
      <c r="F615" s="188">
        <f>VLOOKUP(C615,'Completar SOFSE'!$A$19:$E$501,4,0)</f>
        <v>3000022363</v>
      </c>
      <c r="G615" s="191" t="str">
        <f>VLOOKUP(C615,'Completar SOFSE'!$A$19:$E$501,5,0)</f>
        <v>TORNILLO PARA AJUSTE, TIPO DE CABEZA HEXAGONAL, TIPO DE ROSCA METRICA MA, DIAMETRO NOMINAL 12MM, PASO 1,75MM, LONGITUD 30MM, MATERIAL ACERO INOXIDABLE, NORMA DEL MATERIAL GRADO A4-80, NORMA CONSTRUCTIVA DIN 933</v>
      </c>
      <c r="H615" s="194">
        <f>VLOOKUP(C615,'Completar SOFSE'!$A$19:$F$501,6,0)</f>
        <v>0</v>
      </c>
      <c r="I615" s="103"/>
      <c r="J615" s="53"/>
      <c r="K615" s="65"/>
      <c r="L615" s="65"/>
      <c r="M615" s="42">
        <f t="shared" si="128"/>
        <v>0</v>
      </c>
    </row>
    <row r="616" spans="2:13" ht="13.5" thickBot="1">
      <c r="B616" s="59" t="s">
        <v>41</v>
      </c>
      <c r="C616" s="198"/>
      <c r="D616" s="189"/>
      <c r="E616" s="189"/>
      <c r="F616" s="189"/>
      <c r="G616" s="192"/>
      <c r="H616" s="195"/>
      <c r="I616" s="103"/>
      <c r="J616" s="53"/>
      <c r="K616" s="65"/>
      <c r="L616" s="65"/>
      <c r="M616" s="42">
        <f t="shared" si="128"/>
        <v>0</v>
      </c>
    </row>
    <row r="617" spans="2:13" ht="13.5" thickBot="1">
      <c r="B617" s="59" t="s">
        <v>42</v>
      </c>
      <c r="C617" s="198"/>
      <c r="D617" s="189"/>
      <c r="E617" s="189"/>
      <c r="F617" s="189"/>
      <c r="G617" s="192"/>
      <c r="H617" s="195"/>
      <c r="I617" s="103"/>
      <c r="J617" s="53"/>
      <c r="K617" s="65"/>
      <c r="L617" s="65"/>
      <c r="M617" s="42">
        <f t="shared" si="128"/>
        <v>0</v>
      </c>
    </row>
    <row r="618" spans="2:13" ht="13.5" thickBot="1">
      <c r="B618" s="59" t="s">
        <v>43</v>
      </c>
      <c r="C618" s="198"/>
      <c r="D618" s="189"/>
      <c r="E618" s="189"/>
      <c r="F618" s="189"/>
      <c r="G618" s="192"/>
      <c r="H618" s="195"/>
      <c r="I618" s="103"/>
      <c r="J618" s="53"/>
      <c r="K618" s="43"/>
      <c r="L618" s="65"/>
      <c r="M618" s="42">
        <f t="shared" si="128"/>
        <v>0</v>
      </c>
    </row>
    <row r="619" spans="2:13" ht="13.5" thickBot="1">
      <c r="B619" s="89" t="s">
        <v>44</v>
      </c>
      <c r="C619" s="199"/>
      <c r="D619" s="190"/>
      <c r="E619" s="190"/>
      <c r="F619" s="190"/>
      <c r="G619" s="193"/>
      <c r="H619" s="196"/>
      <c r="I619" s="104"/>
      <c r="J619" s="53"/>
      <c r="K619" s="46"/>
      <c r="L619" s="54"/>
      <c r="M619" s="47">
        <f t="shared" si="128"/>
        <v>0</v>
      </c>
    </row>
    <row r="620" spans="2:13" ht="13.5" thickBot="1">
      <c r="B620" s="58" t="s">
        <v>40</v>
      </c>
      <c r="C620" s="197">
        <f t="shared" ref="C620" si="131">+C615+1</f>
        <v>122</v>
      </c>
      <c r="D620" s="188">
        <f>VLOOKUP(C620,'Completar SOFSE'!$A$19:$E$501,2,0)</f>
        <v>450</v>
      </c>
      <c r="E620" s="188" t="str">
        <f>VLOOKUP(C620,'Completar SOFSE'!$A$19:$E$501,3,0)</f>
        <v>C/U</v>
      </c>
      <c r="F620" s="188">
        <f>VLOOKUP(C620,'Completar SOFSE'!$A$19:$E$501,4,0)</f>
        <v>3000022369</v>
      </c>
      <c r="G620" s="191" t="str">
        <f>VLOOKUP(C620,'Completar SOFSE'!$A$19:$E$501,5,0)</f>
        <v>TORNILLO PARA AJUSTE, TIPO DE CABEZA HEXAGONAL, TIPO DE ROSCA METRICA MA, DIAMETRO NOMINAL 10MM, PASO 1,5MM, LONGITUD 60MM, MATERIAL ACERO INOXIDABLE, NORMA DEL MATERIAL GRADO A4-80, NORMA CONSTRUCTIVA DIN 931</v>
      </c>
      <c r="H620" s="194">
        <f>VLOOKUP(C620,'Completar SOFSE'!$A$19:$F$501,6,0)</f>
        <v>0</v>
      </c>
      <c r="I620" s="103"/>
      <c r="J620" s="53"/>
      <c r="K620" s="65"/>
      <c r="L620" s="65"/>
      <c r="M620" s="42">
        <f t="shared" si="128"/>
        <v>0</v>
      </c>
    </row>
    <row r="621" spans="2:13" ht="13.5" thickBot="1">
      <c r="B621" s="59" t="s">
        <v>41</v>
      </c>
      <c r="C621" s="198"/>
      <c r="D621" s="189"/>
      <c r="E621" s="189"/>
      <c r="F621" s="189"/>
      <c r="G621" s="192"/>
      <c r="H621" s="195"/>
      <c r="I621" s="103"/>
      <c r="J621" s="53"/>
      <c r="K621" s="65"/>
      <c r="L621" s="65"/>
      <c r="M621" s="42">
        <f t="shared" si="128"/>
        <v>0</v>
      </c>
    </row>
    <row r="622" spans="2:13" ht="13.5" thickBot="1">
      <c r="B622" s="59" t="s">
        <v>42</v>
      </c>
      <c r="C622" s="198"/>
      <c r="D622" s="189"/>
      <c r="E622" s="189"/>
      <c r="F622" s="189"/>
      <c r="G622" s="192"/>
      <c r="H622" s="195"/>
      <c r="I622" s="103"/>
      <c r="J622" s="53"/>
      <c r="K622" s="65"/>
      <c r="L622" s="65"/>
      <c r="M622" s="42">
        <f t="shared" si="128"/>
        <v>0</v>
      </c>
    </row>
    <row r="623" spans="2:13" ht="13.5" thickBot="1">
      <c r="B623" s="59" t="s">
        <v>43</v>
      </c>
      <c r="C623" s="198"/>
      <c r="D623" s="189"/>
      <c r="E623" s="189"/>
      <c r="F623" s="189"/>
      <c r="G623" s="192"/>
      <c r="H623" s="195"/>
      <c r="I623" s="103"/>
      <c r="J623" s="53"/>
      <c r="K623" s="43"/>
      <c r="L623" s="65"/>
      <c r="M623" s="42">
        <f t="shared" si="128"/>
        <v>0</v>
      </c>
    </row>
    <row r="624" spans="2:13" ht="13.5" thickBot="1">
      <c r="B624" s="89" t="s">
        <v>44</v>
      </c>
      <c r="C624" s="199"/>
      <c r="D624" s="190"/>
      <c r="E624" s="190"/>
      <c r="F624" s="190"/>
      <c r="G624" s="193"/>
      <c r="H624" s="196"/>
      <c r="I624" s="104"/>
      <c r="J624" s="53"/>
      <c r="K624" s="46"/>
      <c r="L624" s="54"/>
      <c r="M624" s="47">
        <f t="shared" si="128"/>
        <v>0</v>
      </c>
    </row>
    <row r="625" spans="2:13" ht="13.5" thickBot="1">
      <c r="B625" s="58" t="s">
        <v>40</v>
      </c>
      <c r="C625" s="197">
        <f>+C620+1</f>
        <v>123</v>
      </c>
      <c r="D625" s="188">
        <f>VLOOKUP(C625,'Completar SOFSE'!$A$19:$E$501,2,0)</f>
        <v>465</v>
      </c>
      <c r="E625" s="188" t="str">
        <f>VLOOKUP(C625,'Completar SOFSE'!$A$19:$E$501,3,0)</f>
        <v>C/U</v>
      </c>
      <c r="F625" s="188">
        <f>VLOOKUP(C625,'Completar SOFSE'!$A$19:$E$501,4,0)</f>
        <v>3000022376</v>
      </c>
      <c r="G625" s="191" t="str">
        <f>VLOOKUP(C625,'Completar SOFSE'!$A$19:$E$501,5,0)</f>
        <v>TORNILLO PARA AJUSTE, TIPO DE CABEZA HEXAGONAL, TIPO DE ROSCA METRICA MA, DIAMETRO NOMINAL 6MM, PASO 1MM, LONGITUD 50MM, MATERIAL ACERO, NORMA DEL MATERIAL GRADO 8.8, TRATAMIENTO SUPERFICIAL CINCADO, BULON CABEZA HEXAGONAL ROSCA MA DE ACERO M6 X 50 MM PASO 1 MM GRADO 8.8</v>
      </c>
      <c r="H625" s="194">
        <f>VLOOKUP(C625,'Completar SOFSE'!$A$19:$F$501,6,0)</f>
        <v>0</v>
      </c>
      <c r="I625" s="103"/>
      <c r="J625" s="53"/>
      <c r="K625" s="65"/>
      <c r="L625" s="65"/>
      <c r="M625" s="42">
        <f>J625*$D$60+K625*$D$60+L625*$D$60</f>
        <v>0</v>
      </c>
    </row>
    <row r="626" spans="2:13" ht="13.5" thickBot="1">
      <c r="B626" s="59" t="s">
        <v>41</v>
      </c>
      <c r="C626" s="198"/>
      <c r="D626" s="189"/>
      <c r="E626" s="189"/>
      <c r="F626" s="189"/>
      <c r="G626" s="192"/>
      <c r="H626" s="195"/>
      <c r="I626" s="103"/>
      <c r="J626" s="53"/>
      <c r="K626" s="65"/>
      <c r="L626" s="65"/>
      <c r="M626" s="42">
        <f t="shared" ref="M626:M644" si="132">J626*$D$60+K626*$D$60+L626*$D$60</f>
        <v>0</v>
      </c>
    </row>
    <row r="627" spans="2:13" ht="13.5" thickBot="1">
      <c r="B627" s="59" t="s">
        <v>42</v>
      </c>
      <c r="C627" s="198"/>
      <c r="D627" s="189"/>
      <c r="E627" s="189"/>
      <c r="F627" s="189"/>
      <c r="G627" s="192"/>
      <c r="H627" s="195"/>
      <c r="I627" s="103"/>
      <c r="J627" s="53"/>
      <c r="K627" s="65"/>
      <c r="L627" s="65"/>
      <c r="M627" s="42">
        <f t="shared" si="132"/>
        <v>0</v>
      </c>
    </row>
    <row r="628" spans="2:13" ht="13.5" thickBot="1">
      <c r="B628" s="59" t="s">
        <v>43</v>
      </c>
      <c r="C628" s="198"/>
      <c r="D628" s="189"/>
      <c r="E628" s="189"/>
      <c r="F628" s="189"/>
      <c r="G628" s="192"/>
      <c r="H628" s="195"/>
      <c r="I628" s="103"/>
      <c r="J628" s="53"/>
      <c r="K628" s="43"/>
      <c r="L628" s="65"/>
      <c r="M628" s="42">
        <f t="shared" si="132"/>
        <v>0</v>
      </c>
    </row>
    <row r="629" spans="2:13" ht="13.5" thickBot="1">
      <c r="B629" s="89" t="s">
        <v>44</v>
      </c>
      <c r="C629" s="199"/>
      <c r="D629" s="190"/>
      <c r="E629" s="190"/>
      <c r="F629" s="190"/>
      <c r="G629" s="193"/>
      <c r="H629" s="196"/>
      <c r="I629" s="104"/>
      <c r="J629" s="53"/>
      <c r="K629" s="46"/>
      <c r="L629" s="54"/>
      <c r="M629" s="47">
        <f t="shared" si="132"/>
        <v>0</v>
      </c>
    </row>
    <row r="630" spans="2:13" ht="13.5" thickBot="1">
      <c r="B630" s="58" t="s">
        <v>40</v>
      </c>
      <c r="C630" s="197">
        <f t="shared" ref="C630" si="133">+C625+1</f>
        <v>124</v>
      </c>
      <c r="D630" s="188">
        <f>VLOOKUP(C630,'Completar SOFSE'!$A$19:$E$501,2,0)</f>
        <v>880</v>
      </c>
      <c r="E630" s="188" t="str">
        <f>VLOOKUP(C630,'Completar SOFSE'!$A$19:$E$501,3,0)</f>
        <v>C/U</v>
      </c>
      <c r="F630" s="188">
        <f>VLOOKUP(C630,'Completar SOFSE'!$A$19:$E$501,4,0)</f>
        <v>3000022378</v>
      </c>
      <c r="G630" s="191" t="str">
        <f>VLOOKUP(C630,'Completar SOFSE'!$A$19:$E$501,5,0)</f>
        <v>TORNILLO PARA AJUSTE, TIPO DE CABEZA HEXAGONAL, TIPO DE ROSCA METRICA MA, DIAMETRO NOMINAL 6MM, PASO 1MM, LONGITUD 25MM, MATERIAL ACERO, NORMA DEL MATERIAL GRADO 8.8, NORMA CONSTRUCTIVA DIN 933, TRATAMIENTO SUPERFICIAL CINCADO, BULON CABEZA HEXAGONAL ROSCA MA DE ACERO M6 X 25 MM PASO 1 MM GRADO 8.8 DIN 933</v>
      </c>
      <c r="H630" s="194">
        <f>VLOOKUP(C630,'Completar SOFSE'!$A$19:$F$501,6,0)</f>
        <v>0</v>
      </c>
      <c r="I630" s="103"/>
      <c r="J630" s="53"/>
      <c r="K630" s="65"/>
      <c r="L630" s="65"/>
      <c r="M630" s="42">
        <f t="shared" si="132"/>
        <v>0</v>
      </c>
    </row>
    <row r="631" spans="2:13" ht="13.5" thickBot="1">
      <c r="B631" s="59" t="s">
        <v>41</v>
      </c>
      <c r="C631" s="198"/>
      <c r="D631" s="189"/>
      <c r="E631" s="189"/>
      <c r="F631" s="189"/>
      <c r="G631" s="192"/>
      <c r="H631" s="195"/>
      <c r="I631" s="103"/>
      <c r="J631" s="53"/>
      <c r="K631" s="65"/>
      <c r="L631" s="65"/>
      <c r="M631" s="42">
        <f t="shared" si="132"/>
        <v>0</v>
      </c>
    </row>
    <row r="632" spans="2:13" ht="13.5" thickBot="1">
      <c r="B632" s="59" t="s">
        <v>42</v>
      </c>
      <c r="C632" s="198"/>
      <c r="D632" s="189"/>
      <c r="E632" s="189"/>
      <c r="F632" s="189"/>
      <c r="G632" s="192"/>
      <c r="H632" s="195"/>
      <c r="I632" s="103"/>
      <c r="J632" s="53"/>
      <c r="K632" s="65"/>
      <c r="L632" s="65"/>
      <c r="M632" s="42">
        <f t="shared" si="132"/>
        <v>0</v>
      </c>
    </row>
    <row r="633" spans="2:13" ht="13.5" thickBot="1">
      <c r="B633" s="59" t="s">
        <v>43</v>
      </c>
      <c r="C633" s="198"/>
      <c r="D633" s="189"/>
      <c r="E633" s="189"/>
      <c r="F633" s="189"/>
      <c r="G633" s="192"/>
      <c r="H633" s="195"/>
      <c r="I633" s="103"/>
      <c r="J633" s="53"/>
      <c r="K633" s="43"/>
      <c r="L633" s="65"/>
      <c r="M633" s="42">
        <f t="shared" si="132"/>
        <v>0</v>
      </c>
    </row>
    <row r="634" spans="2:13" ht="13.5" thickBot="1">
      <c r="B634" s="89" t="s">
        <v>44</v>
      </c>
      <c r="C634" s="199"/>
      <c r="D634" s="190"/>
      <c r="E634" s="190"/>
      <c r="F634" s="190"/>
      <c r="G634" s="193"/>
      <c r="H634" s="196"/>
      <c r="I634" s="104"/>
      <c r="J634" s="53"/>
      <c r="K634" s="46"/>
      <c r="L634" s="54"/>
      <c r="M634" s="47">
        <f t="shared" si="132"/>
        <v>0</v>
      </c>
    </row>
    <row r="635" spans="2:13" ht="13.5" thickBot="1">
      <c r="B635" s="58" t="s">
        <v>40</v>
      </c>
      <c r="C635" s="197">
        <f t="shared" ref="C635" si="134">+C630+1</f>
        <v>125</v>
      </c>
      <c r="D635" s="188">
        <f>VLOOKUP(C635,'Completar SOFSE'!$A$19:$E$501,2,0)</f>
        <v>100</v>
      </c>
      <c r="E635" s="188" t="str">
        <f>VLOOKUP(C635,'Completar SOFSE'!$A$19:$E$501,3,0)</f>
        <v>C/U</v>
      </c>
      <c r="F635" s="188">
        <f>VLOOKUP(C635,'Completar SOFSE'!$A$19:$E$501,4,0)</f>
        <v>3000022382</v>
      </c>
      <c r="G635" s="191" t="str">
        <f>VLOOKUP(C635,'Completar SOFSE'!$A$19:$E$501,5,0)</f>
        <v>TORNILLO PARA AJUSTE, TIPO DE CABEZA HEXAGONAL, TIPO DE ROSCA METRICA MA, DIAMETRO NOMINAL 6MM, PASO 1MM, LONGITUD 16MM, MATERIAL ACERO INOXIDABLE, NORMA DEL MATERIAL GRADO A4-80, NORMA CONSTRUCTIVA DIN 933</v>
      </c>
      <c r="H635" s="194">
        <f>VLOOKUP(C635,'Completar SOFSE'!$A$19:$F$501,6,0)</f>
        <v>0</v>
      </c>
      <c r="I635" s="103"/>
      <c r="J635" s="53"/>
      <c r="K635" s="65"/>
      <c r="L635" s="65"/>
      <c r="M635" s="42">
        <f t="shared" si="132"/>
        <v>0</v>
      </c>
    </row>
    <row r="636" spans="2:13" ht="13.5" thickBot="1">
      <c r="B636" s="59" t="s">
        <v>41</v>
      </c>
      <c r="C636" s="198"/>
      <c r="D636" s="189"/>
      <c r="E636" s="189"/>
      <c r="F636" s="189"/>
      <c r="G636" s="192"/>
      <c r="H636" s="195"/>
      <c r="I636" s="103"/>
      <c r="J636" s="53"/>
      <c r="K636" s="65"/>
      <c r="L636" s="65"/>
      <c r="M636" s="42">
        <f t="shared" si="132"/>
        <v>0</v>
      </c>
    </row>
    <row r="637" spans="2:13" ht="13.5" thickBot="1">
      <c r="B637" s="59" t="s">
        <v>42</v>
      </c>
      <c r="C637" s="198"/>
      <c r="D637" s="189"/>
      <c r="E637" s="189"/>
      <c r="F637" s="189"/>
      <c r="G637" s="192"/>
      <c r="H637" s="195"/>
      <c r="I637" s="103"/>
      <c r="J637" s="53"/>
      <c r="K637" s="65"/>
      <c r="L637" s="65"/>
      <c r="M637" s="42">
        <f t="shared" si="132"/>
        <v>0</v>
      </c>
    </row>
    <row r="638" spans="2:13" ht="13.5" thickBot="1">
      <c r="B638" s="59" t="s">
        <v>43</v>
      </c>
      <c r="C638" s="198"/>
      <c r="D638" s="189"/>
      <c r="E638" s="189"/>
      <c r="F638" s="189"/>
      <c r="G638" s="192"/>
      <c r="H638" s="195"/>
      <c r="I638" s="103"/>
      <c r="J638" s="53"/>
      <c r="K638" s="43"/>
      <c r="L638" s="65"/>
      <c r="M638" s="42">
        <f t="shared" si="132"/>
        <v>0</v>
      </c>
    </row>
    <row r="639" spans="2:13" ht="13.5" thickBot="1">
      <c r="B639" s="89" t="s">
        <v>44</v>
      </c>
      <c r="C639" s="199"/>
      <c r="D639" s="190"/>
      <c r="E639" s="190"/>
      <c r="F639" s="190"/>
      <c r="G639" s="193"/>
      <c r="H639" s="196"/>
      <c r="I639" s="104"/>
      <c r="J639" s="53"/>
      <c r="K639" s="46"/>
      <c r="L639" s="54"/>
      <c r="M639" s="47">
        <f t="shared" si="132"/>
        <v>0</v>
      </c>
    </row>
    <row r="640" spans="2:13" ht="13.5" thickBot="1">
      <c r="B640" s="58" t="s">
        <v>40</v>
      </c>
      <c r="C640" s="197">
        <f t="shared" ref="C640" si="135">+C635+1</f>
        <v>126</v>
      </c>
      <c r="D640" s="188">
        <f>VLOOKUP(C640,'Completar SOFSE'!$A$19:$E$501,2,0)</f>
        <v>100</v>
      </c>
      <c r="E640" s="188" t="str">
        <f>VLOOKUP(C640,'Completar SOFSE'!$A$19:$E$501,3,0)</f>
        <v>C/U</v>
      </c>
      <c r="F640" s="188">
        <f>VLOOKUP(C640,'Completar SOFSE'!$A$19:$E$501,4,0)</f>
        <v>3000022384</v>
      </c>
      <c r="G640" s="191" t="str">
        <f>VLOOKUP(C640,'Completar SOFSE'!$A$19:$E$501,5,0)</f>
        <v>TORNILLO PARA AJUSTE, TIPO DE CABEZA HEXAGONAL, TIPO DE ROSCA METRICA MA, DIAMETRO NOMINAL 6MM, PASO 1MM, LONGITUD 14MM, MATERIAL ACERO INOXIDABLE, NORMA DEL MATERIAL GRADO A4-80, NORMA CONSTRUCTIVA DIN 912</v>
      </c>
      <c r="H640" s="194">
        <f>VLOOKUP(C640,'Completar SOFSE'!$A$19:$F$501,6,0)</f>
        <v>0</v>
      </c>
      <c r="I640" s="103"/>
      <c r="J640" s="53"/>
      <c r="K640" s="65"/>
      <c r="L640" s="65"/>
      <c r="M640" s="42">
        <f t="shared" si="132"/>
        <v>0</v>
      </c>
    </row>
    <row r="641" spans="2:13" ht="13.5" thickBot="1">
      <c r="B641" s="59" t="s">
        <v>41</v>
      </c>
      <c r="C641" s="198"/>
      <c r="D641" s="189"/>
      <c r="E641" s="189"/>
      <c r="F641" s="189"/>
      <c r="G641" s="192"/>
      <c r="H641" s="195"/>
      <c r="I641" s="103"/>
      <c r="J641" s="53"/>
      <c r="K641" s="65"/>
      <c r="L641" s="65"/>
      <c r="M641" s="42">
        <f t="shared" si="132"/>
        <v>0</v>
      </c>
    </row>
    <row r="642" spans="2:13" ht="13.5" thickBot="1">
      <c r="B642" s="59" t="s">
        <v>42</v>
      </c>
      <c r="C642" s="198"/>
      <c r="D642" s="189"/>
      <c r="E642" s="189"/>
      <c r="F642" s="189"/>
      <c r="G642" s="192"/>
      <c r="H642" s="195"/>
      <c r="I642" s="103"/>
      <c r="J642" s="53"/>
      <c r="K642" s="65"/>
      <c r="L642" s="65"/>
      <c r="M642" s="42">
        <f t="shared" si="132"/>
        <v>0</v>
      </c>
    </row>
    <row r="643" spans="2:13" ht="13.5" thickBot="1">
      <c r="B643" s="59" t="s">
        <v>43</v>
      </c>
      <c r="C643" s="198"/>
      <c r="D643" s="189"/>
      <c r="E643" s="189"/>
      <c r="F643" s="189"/>
      <c r="G643" s="192"/>
      <c r="H643" s="195"/>
      <c r="I643" s="103"/>
      <c r="J643" s="53"/>
      <c r="K643" s="43"/>
      <c r="L643" s="65"/>
      <c r="M643" s="42">
        <f t="shared" si="132"/>
        <v>0</v>
      </c>
    </row>
    <row r="644" spans="2:13" ht="13.5" thickBot="1">
      <c r="B644" s="89" t="s">
        <v>44</v>
      </c>
      <c r="C644" s="199"/>
      <c r="D644" s="190"/>
      <c r="E644" s="190"/>
      <c r="F644" s="190"/>
      <c r="G644" s="193"/>
      <c r="H644" s="196"/>
      <c r="I644" s="104"/>
      <c r="J644" s="53"/>
      <c r="K644" s="46"/>
      <c r="L644" s="54"/>
      <c r="M644" s="47">
        <f t="shared" si="132"/>
        <v>0</v>
      </c>
    </row>
    <row r="645" spans="2:13" ht="13.5" thickBot="1">
      <c r="B645" s="58" t="s">
        <v>40</v>
      </c>
      <c r="C645" s="197">
        <f>+C640+1</f>
        <v>127</v>
      </c>
      <c r="D645" s="188">
        <f>VLOOKUP(C645,'Completar SOFSE'!$A$19:$E$501,2,0)</f>
        <v>250</v>
      </c>
      <c r="E645" s="188" t="str">
        <f>VLOOKUP(C645,'Completar SOFSE'!$A$19:$E$501,3,0)</f>
        <v>C/U</v>
      </c>
      <c r="F645" s="188">
        <f>VLOOKUP(C645,'Completar SOFSE'!$A$19:$E$501,4,0)</f>
        <v>3000022393</v>
      </c>
      <c r="G645" s="191" t="str">
        <f>VLOOKUP(C645,'Completar SOFSE'!$A$19:$E$501,5,0)</f>
        <v>TORNILLO PARA AJUSTE, TIPO DE CABEZA CILINDRICA ALLEN, TIPO DE ROSCA METRICA MA, DIAMETRO NOMINAL 18MM, PASO 1,5MM, LONGITUD 98MM, MATERIAL ACERO, NORMA DEL MATERIAL GRADO 10.9, NORMA CONSTRUCTIVA DIN 912, LONGITUD ROSCADA 50MM, TRATAMIENTO SUPERFICIAL PAVONADO</v>
      </c>
      <c r="H645" s="194">
        <f>VLOOKUP(C645,'Completar SOFSE'!$A$19:$F$501,6,0)</f>
        <v>0</v>
      </c>
      <c r="I645" s="103"/>
      <c r="J645" s="53"/>
      <c r="K645" s="65"/>
      <c r="L645" s="65"/>
      <c r="M645" s="42">
        <f>J645*$D$60+K645*$D$60+L645*$D$60</f>
        <v>0</v>
      </c>
    </row>
    <row r="646" spans="2:13" ht="13.5" thickBot="1">
      <c r="B646" s="59" t="s">
        <v>41</v>
      </c>
      <c r="C646" s="198"/>
      <c r="D646" s="189"/>
      <c r="E646" s="189"/>
      <c r="F646" s="189"/>
      <c r="G646" s="192"/>
      <c r="H646" s="195"/>
      <c r="I646" s="103"/>
      <c r="J646" s="53"/>
      <c r="K646" s="65"/>
      <c r="L646" s="65"/>
      <c r="M646" s="42">
        <f t="shared" ref="M646:M664" si="136">J646*$D$60+K646*$D$60+L646*$D$60</f>
        <v>0</v>
      </c>
    </row>
    <row r="647" spans="2:13" ht="13.5" thickBot="1">
      <c r="B647" s="59" t="s">
        <v>42</v>
      </c>
      <c r="C647" s="198"/>
      <c r="D647" s="189"/>
      <c r="E647" s="189"/>
      <c r="F647" s="189"/>
      <c r="G647" s="192"/>
      <c r="H647" s="195"/>
      <c r="I647" s="103"/>
      <c r="J647" s="53"/>
      <c r="K647" s="65"/>
      <c r="L647" s="65"/>
      <c r="M647" s="42">
        <f t="shared" si="136"/>
        <v>0</v>
      </c>
    </row>
    <row r="648" spans="2:13" ht="13.5" thickBot="1">
      <c r="B648" s="59" t="s">
        <v>43</v>
      </c>
      <c r="C648" s="198"/>
      <c r="D648" s="189"/>
      <c r="E648" s="189"/>
      <c r="F648" s="189"/>
      <c r="G648" s="192"/>
      <c r="H648" s="195"/>
      <c r="I648" s="103"/>
      <c r="J648" s="53"/>
      <c r="K648" s="43"/>
      <c r="L648" s="65"/>
      <c r="M648" s="42">
        <f t="shared" si="136"/>
        <v>0</v>
      </c>
    </row>
    <row r="649" spans="2:13" ht="13.5" thickBot="1">
      <c r="B649" s="89" t="s">
        <v>44</v>
      </c>
      <c r="C649" s="199"/>
      <c r="D649" s="190"/>
      <c r="E649" s="190"/>
      <c r="F649" s="190"/>
      <c r="G649" s="193"/>
      <c r="H649" s="196"/>
      <c r="I649" s="104"/>
      <c r="J649" s="53"/>
      <c r="K649" s="46"/>
      <c r="L649" s="54"/>
      <c r="M649" s="47">
        <f t="shared" si="136"/>
        <v>0</v>
      </c>
    </row>
    <row r="650" spans="2:13" ht="13.5" thickBot="1">
      <c r="B650" s="58" t="s">
        <v>40</v>
      </c>
      <c r="C650" s="197">
        <f t="shared" ref="C650" si="137">+C645+1</f>
        <v>128</v>
      </c>
      <c r="D650" s="188">
        <f>VLOOKUP(C650,'Completar SOFSE'!$A$19:$E$501,2,0)</f>
        <v>7200</v>
      </c>
      <c r="E650" s="188" t="str">
        <f>VLOOKUP(C650,'Completar SOFSE'!$A$19:$E$501,3,0)</f>
        <v>C/U</v>
      </c>
      <c r="F650" s="188">
        <f>VLOOKUP(C650,'Completar SOFSE'!$A$19:$E$501,4,0)</f>
        <v>3000022395</v>
      </c>
      <c r="G650" s="191" t="str">
        <f>VLOOKUP(C650,'Completar SOFSE'!$A$19:$E$501,5,0)</f>
        <v>TORNILLO PARA AJUSTE, TIPO DE CABEZA HEXAGONAL, TIPO DE ROSCA WHITWORTH, DIAMETRO NOMINAL 1/4", PASO 20 HILOS, LONGITUD 50,8MM, MATERIAL ACERO, NORMA DEL MATERIAL GRADO 8.8, TRATAMIENTO SUPERFICIAL CINCADO, BULON CABEZA HEXAGONAL ROSCA W DE ACERO 1/4" X 50,8 MM 20 HILOS GRADO 8.8</v>
      </c>
      <c r="H650" s="194">
        <f>VLOOKUP(C650,'Completar SOFSE'!$A$19:$F$501,6,0)</f>
        <v>0</v>
      </c>
      <c r="I650" s="103"/>
      <c r="J650" s="53"/>
      <c r="K650" s="65"/>
      <c r="L650" s="65"/>
      <c r="M650" s="42">
        <f t="shared" si="136"/>
        <v>0</v>
      </c>
    </row>
    <row r="651" spans="2:13" ht="13.5" thickBot="1">
      <c r="B651" s="59" t="s">
        <v>41</v>
      </c>
      <c r="C651" s="198"/>
      <c r="D651" s="189"/>
      <c r="E651" s="189"/>
      <c r="F651" s="189"/>
      <c r="G651" s="192"/>
      <c r="H651" s="195"/>
      <c r="I651" s="103"/>
      <c r="J651" s="53"/>
      <c r="K651" s="65"/>
      <c r="L651" s="65"/>
      <c r="M651" s="42">
        <f t="shared" si="136"/>
        <v>0</v>
      </c>
    </row>
    <row r="652" spans="2:13" ht="13.5" thickBot="1">
      <c r="B652" s="59" t="s">
        <v>42</v>
      </c>
      <c r="C652" s="198"/>
      <c r="D652" s="189"/>
      <c r="E652" s="189"/>
      <c r="F652" s="189"/>
      <c r="G652" s="192"/>
      <c r="H652" s="195"/>
      <c r="I652" s="103"/>
      <c r="J652" s="53"/>
      <c r="K652" s="65"/>
      <c r="L652" s="65"/>
      <c r="M652" s="42">
        <f t="shared" si="136"/>
        <v>0</v>
      </c>
    </row>
    <row r="653" spans="2:13" ht="13.5" thickBot="1">
      <c r="B653" s="59" t="s">
        <v>43</v>
      </c>
      <c r="C653" s="198"/>
      <c r="D653" s="189"/>
      <c r="E653" s="189"/>
      <c r="F653" s="189"/>
      <c r="G653" s="192"/>
      <c r="H653" s="195"/>
      <c r="I653" s="103"/>
      <c r="J653" s="53"/>
      <c r="K653" s="43"/>
      <c r="L653" s="65"/>
      <c r="M653" s="42">
        <f t="shared" si="136"/>
        <v>0</v>
      </c>
    </row>
    <row r="654" spans="2:13" ht="13.5" thickBot="1">
      <c r="B654" s="89" t="s">
        <v>44</v>
      </c>
      <c r="C654" s="199"/>
      <c r="D654" s="190"/>
      <c r="E654" s="190"/>
      <c r="F654" s="190"/>
      <c r="G654" s="193"/>
      <c r="H654" s="196"/>
      <c r="I654" s="104"/>
      <c r="J654" s="53"/>
      <c r="K654" s="46"/>
      <c r="L654" s="54"/>
      <c r="M654" s="47">
        <f t="shared" si="136"/>
        <v>0</v>
      </c>
    </row>
    <row r="655" spans="2:13" ht="13.5" thickBot="1">
      <c r="B655" s="58" t="s">
        <v>40</v>
      </c>
      <c r="C655" s="197">
        <f t="shared" ref="C655" si="138">+C650+1</f>
        <v>129</v>
      </c>
      <c r="D655" s="188">
        <f>VLOOKUP(C655,'Completar SOFSE'!$A$19:$E$501,2,0)</f>
        <v>500</v>
      </c>
      <c r="E655" s="188" t="str">
        <f>VLOOKUP(C655,'Completar SOFSE'!$A$19:$E$501,3,0)</f>
        <v>C/U</v>
      </c>
      <c r="F655" s="188">
        <f>VLOOKUP(C655,'Completar SOFSE'!$A$19:$E$501,4,0)</f>
        <v>3000022405</v>
      </c>
      <c r="G655" s="191" t="str">
        <f>VLOOKUP(C655,'Completar SOFSE'!$A$19:$E$501,5,0)</f>
        <v>TORNILLO PARA AJUSTE, TIPO DE CABEZA HEXAGONAL, TIPO DE ROSCA WHITWORTH, DIAMETRO NOMINAL 1/2", PASO 12 HILOS, LONGITUD 50,8MM, MATERIAL ACERO, NORMA DEL MATERIAL GRADO 8.8, TRATAMIENTO SUPERFICIAL CINCADO, BULON CABEZA HEXAGONAL ROSCA W DE ACERO 1/2" X 50,8 MM 12 HILOS GRADO 8.8</v>
      </c>
      <c r="H655" s="194">
        <f>VLOOKUP(C655,'Completar SOFSE'!$A$19:$F$501,6,0)</f>
        <v>0</v>
      </c>
      <c r="I655" s="103"/>
      <c r="J655" s="53"/>
      <c r="K655" s="65"/>
      <c r="L655" s="65"/>
      <c r="M655" s="42">
        <f t="shared" si="136"/>
        <v>0</v>
      </c>
    </row>
    <row r="656" spans="2:13" ht="13.5" thickBot="1">
      <c r="B656" s="59" t="s">
        <v>41</v>
      </c>
      <c r="C656" s="198"/>
      <c r="D656" s="189"/>
      <c r="E656" s="189"/>
      <c r="F656" s="189"/>
      <c r="G656" s="192"/>
      <c r="H656" s="195"/>
      <c r="I656" s="103"/>
      <c r="J656" s="53"/>
      <c r="K656" s="65"/>
      <c r="L656" s="65"/>
      <c r="M656" s="42">
        <f t="shared" si="136"/>
        <v>0</v>
      </c>
    </row>
    <row r="657" spans="2:13" ht="13.5" thickBot="1">
      <c r="B657" s="59" t="s">
        <v>42</v>
      </c>
      <c r="C657" s="198"/>
      <c r="D657" s="189"/>
      <c r="E657" s="189"/>
      <c r="F657" s="189"/>
      <c r="G657" s="192"/>
      <c r="H657" s="195"/>
      <c r="I657" s="103"/>
      <c r="J657" s="53"/>
      <c r="K657" s="65"/>
      <c r="L657" s="65"/>
      <c r="M657" s="42">
        <f t="shared" si="136"/>
        <v>0</v>
      </c>
    </row>
    <row r="658" spans="2:13" ht="13.5" thickBot="1">
      <c r="B658" s="59" t="s">
        <v>43</v>
      </c>
      <c r="C658" s="198"/>
      <c r="D658" s="189"/>
      <c r="E658" s="189"/>
      <c r="F658" s="189"/>
      <c r="G658" s="192"/>
      <c r="H658" s="195"/>
      <c r="I658" s="103"/>
      <c r="J658" s="53"/>
      <c r="K658" s="43"/>
      <c r="L658" s="65"/>
      <c r="M658" s="42">
        <f t="shared" si="136"/>
        <v>0</v>
      </c>
    </row>
    <row r="659" spans="2:13" ht="13.5" thickBot="1">
      <c r="B659" s="89" t="s">
        <v>44</v>
      </c>
      <c r="C659" s="199"/>
      <c r="D659" s="190"/>
      <c r="E659" s="190"/>
      <c r="F659" s="190"/>
      <c r="G659" s="193"/>
      <c r="H659" s="196"/>
      <c r="I659" s="104"/>
      <c r="J659" s="53"/>
      <c r="K659" s="46"/>
      <c r="L659" s="54"/>
      <c r="M659" s="47">
        <f t="shared" si="136"/>
        <v>0</v>
      </c>
    </row>
    <row r="660" spans="2:13" ht="13.5" thickBot="1">
      <c r="B660" s="58" t="s">
        <v>40</v>
      </c>
      <c r="C660" s="197">
        <f t="shared" ref="C660" si="139">+C655+1</f>
        <v>130</v>
      </c>
      <c r="D660" s="188">
        <f>VLOOKUP(C660,'Completar SOFSE'!$A$19:$E$501,2,0)</f>
        <v>5050</v>
      </c>
      <c r="E660" s="188" t="str">
        <f>VLOOKUP(C660,'Completar SOFSE'!$A$19:$E$501,3,0)</f>
        <v>C/U</v>
      </c>
      <c r="F660" s="188">
        <f>VLOOKUP(C660,'Completar SOFSE'!$A$19:$E$501,4,0)</f>
        <v>3000022406</v>
      </c>
      <c r="G660" s="191" t="str">
        <f>VLOOKUP(C660,'Completar SOFSE'!$A$19:$E$501,5,0)</f>
        <v>TORNILLO PARA AJUSTE, TIPO DE CABEZA HEXAGONAL, TIPO DE ROSCA WHITWORTH, DIAMETRO NOMINAL 1/2", PASO 12 HILOS, LONGITUD 63,5MM, MATERIAL ACERO, NORMA DEL MATERIAL GRADO 8.8, TRATAMIENTO SUPERFICIAL CINCADO, BULON CABEZA HEXAGONAL ROSCA W DE ACERO 1/2" X 63,5 MM 12 HILOS GRADO 8.8</v>
      </c>
      <c r="H660" s="194">
        <f>VLOOKUP(C660,'Completar SOFSE'!$A$19:$F$501,6,0)</f>
        <v>0</v>
      </c>
      <c r="I660" s="103"/>
      <c r="J660" s="53"/>
      <c r="K660" s="65"/>
      <c r="L660" s="65"/>
      <c r="M660" s="42">
        <f t="shared" si="136"/>
        <v>0</v>
      </c>
    </row>
    <row r="661" spans="2:13" ht="13.5" thickBot="1">
      <c r="B661" s="59" t="s">
        <v>41</v>
      </c>
      <c r="C661" s="198"/>
      <c r="D661" s="189"/>
      <c r="E661" s="189"/>
      <c r="F661" s="189"/>
      <c r="G661" s="192"/>
      <c r="H661" s="195"/>
      <c r="I661" s="103"/>
      <c r="J661" s="53"/>
      <c r="K661" s="65"/>
      <c r="L661" s="65"/>
      <c r="M661" s="42">
        <f t="shared" si="136"/>
        <v>0</v>
      </c>
    </row>
    <row r="662" spans="2:13" ht="13.5" thickBot="1">
      <c r="B662" s="59" t="s">
        <v>42</v>
      </c>
      <c r="C662" s="198"/>
      <c r="D662" s="189"/>
      <c r="E662" s="189"/>
      <c r="F662" s="189"/>
      <c r="G662" s="192"/>
      <c r="H662" s="195"/>
      <c r="I662" s="103"/>
      <c r="J662" s="53"/>
      <c r="K662" s="65"/>
      <c r="L662" s="65"/>
      <c r="M662" s="42">
        <f t="shared" si="136"/>
        <v>0</v>
      </c>
    </row>
    <row r="663" spans="2:13" ht="13.5" thickBot="1">
      <c r="B663" s="59" t="s">
        <v>43</v>
      </c>
      <c r="C663" s="198"/>
      <c r="D663" s="189"/>
      <c r="E663" s="189"/>
      <c r="F663" s="189"/>
      <c r="G663" s="192"/>
      <c r="H663" s="195"/>
      <c r="I663" s="103"/>
      <c r="J663" s="53"/>
      <c r="K663" s="43"/>
      <c r="L663" s="65"/>
      <c r="M663" s="42">
        <f t="shared" si="136"/>
        <v>0</v>
      </c>
    </row>
    <row r="664" spans="2:13" ht="13.5" thickBot="1">
      <c r="B664" s="89" t="s">
        <v>44</v>
      </c>
      <c r="C664" s="199"/>
      <c r="D664" s="190"/>
      <c r="E664" s="190"/>
      <c r="F664" s="190"/>
      <c r="G664" s="193"/>
      <c r="H664" s="196"/>
      <c r="I664" s="104"/>
      <c r="J664" s="53"/>
      <c r="K664" s="46"/>
      <c r="L664" s="54"/>
      <c r="M664" s="47">
        <f t="shared" si="136"/>
        <v>0</v>
      </c>
    </row>
    <row r="665" spans="2:13" ht="13.5" thickBot="1">
      <c r="B665" s="58" t="s">
        <v>40</v>
      </c>
      <c r="C665" s="197">
        <f>+C660+1</f>
        <v>131</v>
      </c>
      <c r="D665" s="188">
        <f>VLOOKUP(C665,'Completar SOFSE'!$A$19:$E$501,2,0)</f>
        <v>1070</v>
      </c>
      <c r="E665" s="188" t="str">
        <f>VLOOKUP(C665,'Completar SOFSE'!$A$19:$E$501,3,0)</f>
        <v>C/U</v>
      </c>
      <c r="F665" s="188">
        <f>VLOOKUP(C665,'Completar SOFSE'!$A$19:$E$501,4,0)</f>
        <v>3000022408</v>
      </c>
      <c r="G665" s="191" t="str">
        <f>VLOOKUP(C665,'Completar SOFSE'!$A$19:$E$501,5,0)</f>
        <v>TORNILLO PARA AJUSTE, TIPO DE CABEZA HEXAGONAL, TIPO DE ROSCA WHITWORTH, DIAMETRO NOMINAL 1/2", PASO 12 HILOS, LONGITUD 38,1MM, MATERIAL ACERO, NORMA DEL MATERIAL GRADO 5, NORMA CONSTRUCTIVA DIN 933, TRATAMIENTO SUPERFICIAL CINCADO, BULON CABEZA HEXAGONAL ROSCA W DE ACERO 1/2" X 38,1 MM 12 HILOS GRADO 5 DIN 933</v>
      </c>
      <c r="H665" s="194">
        <f>VLOOKUP(C665,'Completar SOFSE'!$A$19:$F$501,6,0)</f>
        <v>0</v>
      </c>
      <c r="I665" s="103"/>
      <c r="J665" s="53"/>
      <c r="K665" s="65"/>
      <c r="L665" s="65"/>
      <c r="M665" s="42">
        <f>J665*$D$60+K665*$D$60+L665*$D$60</f>
        <v>0</v>
      </c>
    </row>
    <row r="666" spans="2:13" ht="13.5" thickBot="1">
      <c r="B666" s="59" t="s">
        <v>41</v>
      </c>
      <c r="C666" s="198"/>
      <c r="D666" s="189"/>
      <c r="E666" s="189"/>
      <c r="F666" s="189"/>
      <c r="G666" s="192"/>
      <c r="H666" s="195"/>
      <c r="I666" s="103"/>
      <c r="J666" s="53"/>
      <c r="K666" s="65"/>
      <c r="L666" s="65"/>
      <c r="M666" s="42">
        <f t="shared" ref="M666:M684" si="140">J666*$D$60+K666*$D$60+L666*$D$60</f>
        <v>0</v>
      </c>
    </row>
    <row r="667" spans="2:13" ht="13.5" thickBot="1">
      <c r="B667" s="59" t="s">
        <v>42</v>
      </c>
      <c r="C667" s="198"/>
      <c r="D667" s="189"/>
      <c r="E667" s="189"/>
      <c r="F667" s="189"/>
      <c r="G667" s="192"/>
      <c r="H667" s="195"/>
      <c r="I667" s="103"/>
      <c r="J667" s="53"/>
      <c r="K667" s="65"/>
      <c r="L667" s="65"/>
      <c r="M667" s="42">
        <f t="shared" si="140"/>
        <v>0</v>
      </c>
    </row>
    <row r="668" spans="2:13" ht="13.5" thickBot="1">
      <c r="B668" s="59" t="s">
        <v>43</v>
      </c>
      <c r="C668" s="198"/>
      <c r="D668" s="189"/>
      <c r="E668" s="189"/>
      <c r="F668" s="189"/>
      <c r="G668" s="192"/>
      <c r="H668" s="195"/>
      <c r="I668" s="103"/>
      <c r="J668" s="53"/>
      <c r="K668" s="43"/>
      <c r="L668" s="65"/>
      <c r="M668" s="42">
        <f t="shared" si="140"/>
        <v>0</v>
      </c>
    </row>
    <row r="669" spans="2:13" ht="13.5" thickBot="1">
      <c r="B669" s="89" t="s">
        <v>44</v>
      </c>
      <c r="C669" s="199"/>
      <c r="D669" s="190"/>
      <c r="E669" s="190"/>
      <c r="F669" s="190"/>
      <c r="G669" s="193"/>
      <c r="H669" s="196"/>
      <c r="I669" s="104"/>
      <c r="J669" s="53"/>
      <c r="K669" s="46"/>
      <c r="L669" s="54"/>
      <c r="M669" s="47">
        <f t="shared" si="140"/>
        <v>0</v>
      </c>
    </row>
    <row r="670" spans="2:13" ht="13.5" thickBot="1">
      <c r="B670" s="58" t="s">
        <v>40</v>
      </c>
      <c r="C670" s="197">
        <f t="shared" ref="C670" si="141">+C665+1</f>
        <v>132</v>
      </c>
      <c r="D670" s="188">
        <f>VLOOKUP(C670,'Completar SOFSE'!$A$19:$E$501,2,0)</f>
        <v>3100</v>
      </c>
      <c r="E670" s="188" t="str">
        <f>VLOOKUP(C670,'Completar SOFSE'!$A$19:$E$501,3,0)</f>
        <v>C/U</v>
      </c>
      <c r="F670" s="188">
        <f>VLOOKUP(C670,'Completar SOFSE'!$A$19:$E$501,4,0)</f>
        <v>3000022409</v>
      </c>
      <c r="G670" s="191" t="str">
        <f>VLOOKUP(C670,'Completar SOFSE'!$A$19:$E$501,5,0)</f>
        <v>TORNILLO PARA AJUSTE, TIPO DE CABEZA HEXAGONAL, TIPO DE ROSCA WHITWORTH, DIAMETRO NOMINAL 1/4", PASO 20 HILOS, LONGITUD 38,1MM, MATERIAL ACERO, NORMA DEL MATERIAL GRADO 5, TRATAMIENTO SUPERFICIAL CINCADO, BULON CABEZA HEXAGONAL ROSCA W DE ACERO 1/4" X 38,1 MM 20 HILOS GRADO 5</v>
      </c>
      <c r="H670" s="194">
        <f>VLOOKUP(C670,'Completar SOFSE'!$A$19:$F$501,6,0)</f>
        <v>0</v>
      </c>
      <c r="I670" s="103"/>
      <c r="J670" s="53"/>
      <c r="K670" s="65"/>
      <c r="L670" s="65"/>
      <c r="M670" s="42">
        <f t="shared" si="140"/>
        <v>0</v>
      </c>
    </row>
    <row r="671" spans="2:13" ht="13.5" thickBot="1">
      <c r="B671" s="59" t="s">
        <v>41</v>
      </c>
      <c r="C671" s="198"/>
      <c r="D671" s="189"/>
      <c r="E671" s="189"/>
      <c r="F671" s="189"/>
      <c r="G671" s="192"/>
      <c r="H671" s="195"/>
      <c r="I671" s="103"/>
      <c r="J671" s="53"/>
      <c r="K671" s="65"/>
      <c r="L671" s="65"/>
      <c r="M671" s="42">
        <f t="shared" si="140"/>
        <v>0</v>
      </c>
    </row>
    <row r="672" spans="2:13" ht="13.5" thickBot="1">
      <c r="B672" s="59" t="s">
        <v>42</v>
      </c>
      <c r="C672" s="198"/>
      <c r="D672" s="189"/>
      <c r="E672" s="189"/>
      <c r="F672" s="189"/>
      <c r="G672" s="192"/>
      <c r="H672" s="195"/>
      <c r="I672" s="103"/>
      <c r="J672" s="53"/>
      <c r="K672" s="65"/>
      <c r="L672" s="65"/>
      <c r="M672" s="42">
        <f t="shared" si="140"/>
        <v>0</v>
      </c>
    </row>
    <row r="673" spans="2:13" ht="13.5" thickBot="1">
      <c r="B673" s="59" t="s">
        <v>43</v>
      </c>
      <c r="C673" s="198"/>
      <c r="D673" s="189"/>
      <c r="E673" s="189"/>
      <c r="F673" s="189"/>
      <c r="G673" s="192"/>
      <c r="H673" s="195"/>
      <c r="I673" s="103"/>
      <c r="J673" s="53"/>
      <c r="K673" s="43"/>
      <c r="L673" s="65"/>
      <c r="M673" s="42">
        <f t="shared" si="140"/>
        <v>0</v>
      </c>
    </row>
    <row r="674" spans="2:13" ht="13.5" thickBot="1">
      <c r="B674" s="89" t="s">
        <v>44</v>
      </c>
      <c r="C674" s="199"/>
      <c r="D674" s="190"/>
      <c r="E674" s="190"/>
      <c r="F674" s="190"/>
      <c r="G674" s="193"/>
      <c r="H674" s="196"/>
      <c r="I674" s="104"/>
      <c r="J674" s="53"/>
      <c r="K674" s="46"/>
      <c r="L674" s="54"/>
      <c r="M674" s="47">
        <f t="shared" si="140"/>
        <v>0</v>
      </c>
    </row>
    <row r="675" spans="2:13" ht="13.5" thickBot="1">
      <c r="B675" s="58" t="s">
        <v>40</v>
      </c>
      <c r="C675" s="197">
        <f t="shared" ref="C675" si="142">+C670+1</f>
        <v>133</v>
      </c>
      <c r="D675" s="188">
        <f>VLOOKUP(C675,'Completar SOFSE'!$A$19:$E$501,2,0)</f>
        <v>30</v>
      </c>
      <c r="E675" s="188" t="str">
        <f>VLOOKUP(C675,'Completar SOFSE'!$A$19:$E$501,3,0)</f>
        <v>C/U</v>
      </c>
      <c r="F675" s="188">
        <f>VLOOKUP(C675,'Completar SOFSE'!$A$19:$E$501,4,0)</f>
        <v>3000022415</v>
      </c>
      <c r="G675" s="191" t="str">
        <f>VLOOKUP(C675,'Completar SOFSE'!$A$19:$E$501,5,0)</f>
        <v>TORNILLO PARA AJUSTE, TIPO DE CABEZA HEXAGONAL, TIPO DE ROSCA WHITWORTH, DIAMETRO NOMINAL 3/4", PASO 10 HILOS, LONGITUD 127MM, MATERIAL ACERO, NORMA DEL MATERIAL GRADO 8.8, TRATAMIENTO SUPERFICIAL CADMIADO, BULON CABEZA HEXAGONAL ROSCA W DE ACERO CADMIADO 3/4" X 127 MM 10 HILOS GRADO 8.8</v>
      </c>
      <c r="H675" s="194">
        <f>VLOOKUP(C675,'Completar SOFSE'!$A$19:$F$501,6,0)</f>
        <v>0</v>
      </c>
      <c r="I675" s="103"/>
      <c r="J675" s="53"/>
      <c r="K675" s="65"/>
      <c r="L675" s="65"/>
      <c r="M675" s="42">
        <f t="shared" si="140"/>
        <v>0</v>
      </c>
    </row>
    <row r="676" spans="2:13" ht="13.5" thickBot="1">
      <c r="B676" s="59" t="s">
        <v>41</v>
      </c>
      <c r="C676" s="198"/>
      <c r="D676" s="189"/>
      <c r="E676" s="189"/>
      <c r="F676" s="189"/>
      <c r="G676" s="192"/>
      <c r="H676" s="195"/>
      <c r="I676" s="103"/>
      <c r="J676" s="53"/>
      <c r="K676" s="65"/>
      <c r="L676" s="65"/>
      <c r="M676" s="42">
        <f t="shared" si="140"/>
        <v>0</v>
      </c>
    </row>
    <row r="677" spans="2:13" ht="13.5" thickBot="1">
      <c r="B677" s="59" t="s">
        <v>42</v>
      </c>
      <c r="C677" s="198"/>
      <c r="D677" s="189"/>
      <c r="E677" s="189"/>
      <c r="F677" s="189"/>
      <c r="G677" s="192"/>
      <c r="H677" s="195"/>
      <c r="I677" s="103"/>
      <c r="J677" s="53"/>
      <c r="K677" s="65"/>
      <c r="L677" s="65"/>
      <c r="M677" s="42">
        <f t="shared" si="140"/>
        <v>0</v>
      </c>
    </row>
    <row r="678" spans="2:13" ht="13.5" thickBot="1">
      <c r="B678" s="59" t="s">
        <v>43</v>
      </c>
      <c r="C678" s="198"/>
      <c r="D678" s="189"/>
      <c r="E678" s="189"/>
      <c r="F678" s="189"/>
      <c r="G678" s="192"/>
      <c r="H678" s="195"/>
      <c r="I678" s="103"/>
      <c r="J678" s="53"/>
      <c r="K678" s="43"/>
      <c r="L678" s="65"/>
      <c r="M678" s="42">
        <f t="shared" si="140"/>
        <v>0</v>
      </c>
    </row>
    <row r="679" spans="2:13" ht="13.5" thickBot="1">
      <c r="B679" s="89" t="s">
        <v>44</v>
      </c>
      <c r="C679" s="199"/>
      <c r="D679" s="190"/>
      <c r="E679" s="190"/>
      <c r="F679" s="190"/>
      <c r="G679" s="193"/>
      <c r="H679" s="196"/>
      <c r="I679" s="104"/>
      <c r="J679" s="53"/>
      <c r="K679" s="46"/>
      <c r="L679" s="54"/>
      <c r="M679" s="47">
        <f t="shared" si="140"/>
        <v>0</v>
      </c>
    </row>
    <row r="680" spans="2:13" ht="13.5" thickBot="1">
      <c r="B680" s="58" t="s">
        <v>40</v>
      </c>
      <c r="C680" s="197">
        <f t="shared" ref="C680" si="143">+C675+1</f>
        <v>134</v>
      </c>
      <c r="D680" s="188">
        <f>VLOOKUP(C680,'Completar SOFSE'!$A$19:$E$501,2,0)</f>
        <v>5330</v>
      </c>
      <c r="E680" s="188" t="str">
        <f>VLOOKUP(C680,'Completar SOFSE'!$A$19:$E$501,3,0)</f>
        <v>C/U</v>
      </c>
      <c r="F680" s="188">
        <f>VLOOKUP(C680,'Completar SOFSE'!$A$19:$E$501,4,0)</f>
        <v>3000022418</v>
      </c>
      <c r="G680" s="191" t="str">
        <f>VLOOKUP(C680,'Completar SOFSE'!$A$19:$E$501,5,0)</f>
        <v>TORNILLO PARA AJUSTE, TIPO DE CABEZA HEXAGONAL, TIPO DE ROSCA WHITWORTH, DIAMETRO NOMINAL 3/8", PASO 16 HILOS, LONGITUD 50,8MM, MATERIAL ACERO, NORMA DEL MATERIAL GRADO 5</v>
      </c>
      <c r="H680" s="194">
        <f>VLOOKUP(C680,'Completar SOFSE'!$A$19:$F$501,6,0)</f>
        <v>0</v>
      </c>
      <c r="I680" s="103"/>
      <c r="J680" s="53"/>
      <c r="K680" s="65"/>
      <c r="L680" s="65"/>
      <c r="M680" s="42">
        <f t="shared" si="140"/>
        <v>0</v>
      </c>
    </row>
    <row r="681" spans="2:13" ht="13.5" thickBot="1">
      <c r="B681" s="59" t="s">
        <v>41</v>
      </c>
      <c r="C681" s="198"/>
      <c r="D681" s="189"/>
      <c r="E681" s="189"/>
      <c r="F681" s="189"/>
      <c r="G681" s="192"/>
      <c r="H681" s="195"/>
      <c r="I681" s="103"/>
      <c r="J681" s="53"/>
      <c r="K681" s="65"/>
      <c r="L681" s="65"/>
      <c r="M681" s="42">
        <f t="shared" si="140"/>
        <v>0</v>
      </c>
    </row>
    <row r="682" spans="2:13" ht="13.5" thickBot="1">
      <c r="B682" s="59" t="s">
        <v>42</v>
      </c>
      <c r="C682" s="198"/>
      <c r="D682" s="189"/>
      <c r="E682" s="189"/>
      <c r="F682" s="189"/>
      <c r="G682" s="192"/>
      <c r="H682" s="195"/>
      <c r="I682" s="103"/>
      <c r="J682" s="53"/>
      <c r="K682" s="65"/>
      <c r="L682" s="65"/>
      <c r="M682" s="42">
        <f t="shared" si="140"/>
        <v>0</v>
      </c>
    </row>
    <row r="683" spans="2:13" ht="13.5" thickBot="1">
      <c r="B683" s="59" t="s">
        <v>43</v>
      </c>
      <c r="C683" s="198"/>
      <c r="D683" s="189"/>
      <c r="E683" s="189"/>
      <c r="F683" s="189"/>
      <c r="G683" s="192"/>
      <c r="H683" s="195"/>
      <c r="I683" s="103"/>
      <c r="J683" s="53"/>
      <c r="K683" s="43"/>
      <c r="L683" s="65"/>
      <c r="M683" s="42">
        <f t="shared" si="140"/>
        <v>0</v>
      </c>
    </row>
    <row r="684" spans="2:13" ht="13.5" thickBot="1">
      <c r="B684" s="89" t="s">
        <v>44</v>
      </c>
      <c r="C684" s="199"/>
      <c r="D684" s="190"/>
      <c r="E684" s="190"/>
      <c r="F684" s="190"/>
      <c r="G684" s="193"/>
      <c r="H684" s="196"/>
      <c r="I684" s="104"/>
      <c r="J684" s="53"/>
      <c r="K684" s="46"/>
      <c r="L684" s="54"/>
      <c r="M684" s="47">
        <f t="shared" si="140"/>
        <v>0</v>
      </c>
    </row>
    <row r="685" spans="2:13" ht="13.5" thickBot="1">
      <c r="B685" s="58" t="s">
        <v>40</v>
      </c>
      <c r="C685" s="197">
        <f>+C680+1</f>
        <v>135</v>
      </c>
      <c r="D685" s="188">
        <f>VLOOKUP(C685,'Completar SOFSE'!$A$19:$E$501,2,0)</f>
        <v>530</v>
      </c>
      <c r="E685" s="188" t="str">
        <f>VLOOKUP(C685,'Completar SOFSE'!$A$19:$E$501,3,0)</f>
        <v>C/U</v>
      </c>
      <c r="F685" s="188">
        <f>VLOOKUP(C685,'Completar SOFSE'!$A$19:$E$501,4,0)</f>
        <v>3000022419</v>
      </c>
      <c r="G685" s="191" t="str">
        <f>VLOOKUP(C685,'Completar SOFSE'!$A$19:$E$501,5,0)</f>
        <v>TORNILLO PARA AJUSTE, TIPO DE CABEZA HEXAGONAL, TIPO DE ROSCA WHITWORTH, DIAMETRO NOMINAL 3/8", PASO 16 HILOS, LONGITUD 88,9MM, MATERIAL ACERO, NORMA DEL MATERIAL GRADO 5, TRATAMIENTO SUPERFICIAL CINCADO, BULON CABEZA HEXAGONAL ROSCA W DE ACERO 3/8" X 88,9 MM 16 HILOS GRADO 5</v>
      </c>
      <c r="H685" s="194">
        <f>VLOOKUP(C685,'Completar SOFSE'!$A$19:$F$501,6,0)</f>
        <v>0</v>
      </c>
      <c r="I685" s="103"/>
      <c r="J685" s="53"/>
      <c r="K685" s="65"/>
      <c r="L685" s="65"/>
      <c r="M685" s="42">
        <f>J685*$D$60+K685*$D$60+L685*$D$60</f>
        <v>0</v>
      </c>
    </row>
    <row r="686" spans="2:13" ht="13.5" thickBot="1">
      <c r="B686" s="59" t="s">
        <v>41</v>
      </c>
      <c r="C686" s="198"/>
      <c r="D686" s="189"/>
      <c r="E686" s="189"/>
      <c r="F686" s="189"/>
      <c r="G686" s="192"/>
      <c r="H686" s="195"/>
      <c r="I686" s="103"/>
      <c r="J686" s="53"/>
      <c r="K686" s="65"/>
      <c r="L686" s="65"/>
      <c r="M686" s="42">
        <f t="shared" ref="M686:M704" si="144">J686*$D$60+K686*$D$60+L686*$D$60</f>
        <v>0</v>
      </c>
    </row>
    <row r="687" spans="2:13" ht="13.5" thickBot="1">
      <c r="B687" s="59" t="s">
        <v>42</v>
      </c>
      <c r="C687" s="198"/>
      <c r="D687" s="189"/>
      <c r="E687" s="189"/>
      <c r="F687" s="189"/>
      <c r="G687" s="192"/>
      <c r="H687" s="195"/>
      <c r="I687" s="103"/>
      <c r="J687" s="53"/>
      <c r="K687" s="65"/>
      <c r="L687" s="65"/>
      <c r="M687" s="42">
        <f t="shared" si="144"/>
        <v>0</v>
      </c>
    </row>
    <row r="688" spans="2:13" ht="13.5" thickBot="1">
      <c r="B688" s="59" t="s">
        <v>43</v>
      </c>
      <c r="C688" s="198"/>
      <c r="D688" s="189"/>
      <c r="E688" s="189"/>
      <c r="F688" s="189"/>
      <c r="G688" s="192"/>
      <c r="H688" s="195"/>
      <c r="I688" s="103"/>
      <c r="J688" s="53"/>
      <c r="K688" s="43"/>
      <c r="L688" s="65"/>
      <c r="M688" s="42">
        <f t="shared" si="144"/>
        <v>0</v>
      </c>
    </row>
    <row r="689" spans="2:13" ht="13.5" thickBot="1">
      <c r="B689" s="89" t="s">
        <v>44</v>
      </c>
      <c r="C689" s="199"/>
      <c r="D689" s="190"/>
      <c r="E689" s="190"/>
      <c r="F689" s="190"/>
      <c r="G689" s="193"/>
      <c r="H689" s="196"/>
      <c r="I689" s="104"/>
      <c r="J689" s="53"/>
      <c r="K689" s="46"/>
      <c r="L689" s="54"/>
      <c r="M689" s="47">
        <f t="shared" si="144"/>
        <v>0</v>
      </c>
    </row>
    <row r="690" spans="2:13" ht="13.5" thickBot="1">
      <c r="B690" s="58" t="s">
        <v>40</v>
      </c>
      <c r="C690" s="197">
        <f t="shared" ref="C690" si="145">+C685+1</f>
        <v>136</v>
      </c>
      <c r="D690" s="188">
        <f>VLOOKUP(C690,'Completar SOFSE'!$A$19:$E$501,2,0)</f>
        <v>4800</v>
      </c>
      <c r="E690" s="188" t="str">
        <f>VLOOKUP(C690,'Completar SOFSE'!$A$19:$E$501,3,0)</f>
        <v>C/U</v>
      </c>
      <c r="F690" s="188">
        <f>VLOOKUP(C690,'Completar SOFSE'!$A$19:$E$501,4,0)</f>
        <v>3000022420</v>
      </c>
      <c r="G690" s="191" t="str">
        <f>VLOOKUP(C690,'Completar SOFSE'!$A$19:$E$501,5,0)</f>
        <v>TORNILLO PARA AJUSTE, TIPO DE CABEZA HEXAGONAL, TIPO DE ROSCA WHITWORTH, DIAMETRO NOMINAL 5/16", PASO 18 HILOS, LONGITUD 50,8MM, MATERIAL ACERO, NORMA DEL MATERIAL GRADO 5, TRATAMIENTO SUPERFICIAL CINCADO, BULON CABEZA HEXAGONAL ROSCA W DE ACERO 5/16" X 50,8 MM 18 HILOS GRADO 5</v>
      </c>
      <c r="H690" s="194">
        <f>VLOOKUP(C690,'Completar SOFSE'!$A$19:$F$501,6,0)</f>
        <v>0</v>
      </c>
      <c r="I690" s="103"/>
      <c r="J690" s="53"/>
      <c r="K690" s="65"/>
      <c r="L690" s="65"/>
      <c r="M690" s="42">
        <f t="shared" si="144"/>
        <v>0</v>
      </c>
    </row>
    <row r="691" spans="2:13" ht="13.5" thickBot="1">
      <c r="B691" s="59" t="s">
        <v>41</v>
      </c>
      <c r="C691" s="198"/>
      <c r="D691" s="189"/>
      <c r="E691" s="189"/>
      <c r="F691" s="189"/>
      <c r="G691" s="192"/>
      <c r="H691" s="195"/>
      <c r="I691" s="103"/>
      <c r="J691" s="53"/>
      <c r="K691" s="65"/>
      <c r="L691" s="65"/>
      <c r="M691" s="42">
        <f t="shared" si="144"/>
        <v>0</v>
      </c>
    </row>
    <row r="692" spans="2:13" ht="13.5" thickBot="1">
      <c r="B692" s="59" t="s">
        <v>42</v>
      </c>
      <c r="C692" s="198"/>
      <c r="D692" s="189"/>
      <c r="E692" s="189"/>
      <c r="F692" s="189"/>
      <c r="G692" s="192"/>
      <c r="H692" s="195"/>
      <c r="I692" s="103"/>
      <c r="J692" s="53"/>
      <c r="K692" s="65"/>
      <c r="L692" s="65"/>
      <c r="M692" s="42">
        <f t="shared" si="144"/>
        <v>0</v>
      </c>
    </row>
    <row r="693" spans="2:13" ht="13.5" thickBot="1">
      <c r="B693" s="59" t="s">
        <v>43</v>
      </c>
      <c r="C693" s="198"/>
      <c r="D693" s="189"/>
      <c r="E693" s="189"/>
      <c r="F693" s="189"/>
      <c r="G693" s="192"/>
      <c r="H693" s="195"/>
      <c r="I693" s="103"/>
      <c r="J693" s="53"/>
      <c r="K693" s="43"/>
      <c r="L693" s="65"/>
      <c r="M693" s="42">
        <f t="shared" si="144"/>
        <v>0</v>
      </c>
    </row>
    <row r="694" spans="2:13" ht="13.5" thickBot="1">
      <c r="B694" s="89" t="s">
        <v>44</v>
      </c>
      <c r="C694" s="199"/>
      <c r="D694" s="190"/>
      <c r="E694" s="190"/>
      <c r="F694" s="190"/>
      <c r="G694" s="193"/>
      <c r="H694" s="196"/>
      <c r="I694" s="104"/>
      <c r="J694" s="53"/>
      <c r="K694" s="46"/>
      <c r="L694" s="54"/>
      <c r="M694" s="47">
        <f t="shared" si="144"/>
        <v>0</v>
      </c>
    </row>
    <row r="695" spans="2:13" ht="13.5" thickBot="1">
      <c r="B695" s="58" t="s">
        <v>40</v>
      </c>
      <c r="C695" s="197">
        <f t="shared" ref="C695" si="146">+C690+1</f>
        <v>137</v>
      </c>
      <c r="D695" s="188">
        <f>VLOOKUP(C695,'Completar SOFSE'!$A$19:$E$501,2,0)</f>
        <v>228</v>
      </c>
      <c r="E695" s="188" t="str">
        <f>VLOOKUP(C695,'Completar SOFSE'!$A$19:$E$501,3,0)</f>
        <v>C/U</v>
      </c>
      <c r="F695" s="188">
        <f>VLOOKUP(C695,'Completar SOFSE'!$A$19:$E$501,4,0)</f>
        <v>3000022436</v>
      </c>
      <c r="G695" s="191" t="str">
        <f>VLOOKUP(C695,'Completar SOFSE'!$A$19:$E$501,5,0)</f>
        <v>TORNILLO PARA AJUSTE, TIPO DE CABEZA HEXAGONAL, TIPO DE ROSCA WHITWORTH, DIAMETRO NOMINAL 1", PASO 8 HILOS, LONGITUD 114,3MM, MATERIAL ACERO, LONGITUD ROSCADA 57,2MM, TRATAMIENTO SUPERFICIAL CINCADO</v>
      </c>
      <c r="H695" s="194">
        <f>VLOOKUP(C695,'Completar SOFSE'!$A$19:$F$501,6,0)</f>
        <v>0</v>
      </c>
      <c r="I695" s="103"/>
      <c r="J695" s="53"/>
      <c r="K695" s="65"/>
      <c r="L695" s="65"/>
      <c r="M695" s="42">
        <f t="shared" si="144"/>
        <v>0</v>
      </c>
    </row>
    <row r="696" spans="2:13" ht="13.5" thickBot="1">
      <c r="B696" s="59" t="s">
        <v>41</v>
      </c>
      <c r="C696" s="198"/>
      <c r="D696" s="189"/>
      <c r="E696" s="189"/>
      <c r="F696" s="189"/>
      <c r="G696" s="192"/>
      <c r="H696" s="195"/>
      <c r="I696" s="103"/>
      <c r="J696" s="53"/>
      <c r="K696" s="65"/>
      <c r="L696" s="65"/>
      <c r="M696" s="42">
        <f t="shared" si="144"/>
        <v>0</v>
      </c>
    </row>
    <row r="697" spans="2:13" ht="13.5" thickBot="1">
      <c r="B697" s="59" t="s">
        <v>42</v>
      </c>
      <c r="C697" s="198"/>
      <c r="D697" s="189"/>
      <c r="E697" s="189"/>
      <c r="F697" s="189"/>
      <c r="G697" s="192"/>
      <c r="H697" s="195"/>
      <c r="I697" s="103"/>
      <c r="J697" s="53"/>
      <c r="K697" s="65"/>
      <c r="L697" s="65"/>
      <c r="M697" s="42">
        <f t="shared" si="144"/>
        <v>0</v>
      </c>
    </row>
    <row r="698" spans="2:13" ht="13.5" thickBot="1">
      <c r="B698" s="59" t="s">
        <v>43</v>
      </c>
      <c r="C698" s="198"/>
      <c r="D698" s="189"/>
      <c r="E698" s="189"/>
      <c r="F698" s="189"/>
      <c r="G698" s="192"/>
      <c r="H698" s="195"/>
      <c r="I698" s="103"/>
      <c r="J698" s="53"/>
      <c r="K698" s="43"/>
      <c r="L698" s="65"/>
      <c r="M698" s="42">
        <f t="shared" si="144"/>
        <v>0</v>
      </c>
    </row>
    <row r="699" spans="2:13" ht="13.5" thickBot="1">
      <c r="B699" s="89" t="s">
        <v>44</v>
      </c>
      <c r="C699" s="199"/>
      <c r="D699" s="190"/>
      <c r="E699" s="190"/>
      <c r="F699" s="190"/>
      <c r="G699" s="193"/>
      <c r="H699" s="196"/>
      <c r="I699" s="104"/>
      <c r="J699" s="53"/>
      <c r="K699" s="46"/>
      <c r="L699" s="54"/>
      <c r="M699" s="47">
        <f t="shared" si="144"/>
        <v>0</v>
      </c>
    </row>
    <row r="700" spans="2:13" ht="13.5" thickBot="1">
      <c r="B700" s="58" t="s">
        <v>40</v>
      </c>
      <c r="C700" s="197">
        <f t="shared" ref="C700" si="147">+C695+1</f>
        <v>138</v>
      </c>
      <c r="D700" s="188">
        <f>VLOOKUP(C700,'Completar SOFSE'!$A$19:$E$501,2,0)</f>
        <v>180</v>
      </c>
      <c r="E700" s="188" t="str">
        <f>VLOOKUP(C700,'Completar SOFSE'!$A$19:$E$501,3,0)</f>
        <v>C/U</v>
      </c>
      <c r="F700" s="188">
        <f>VLOOKUP(C700,'Completar SOFSE'!$A$19:$E$501,4,0)</f>
        <v>3000022437</v>
      </c>
      <c r="G700" s="191" t="str">
        <f>VLOOKUP(C700,'Completar SOFSE'!$A$19:$E$501,5,0)</f>
        <v>TORNILLO PARA AJUSTE, TIPO DE CABEZA HEXAGONAL, TIPO DE ROSCA WHITWORTH, DIAMETRO NOMINAL 1", PASO 8 HILOS, LONGITUD 111,1MM, MATERIAL ACERO, LONGITUD ROSCADA 57,2MM, TRATAMIENTO SUPERFICIAL CINCADO</v>
      </c>
      <c r="H700" s="194">
        <f>VLOOKUP(C700,'Completar SOFSE'!$A$19:$F$501,6,0)</f>
        <v>0</v>
      </c>
      <c r="I700" s="103"/>
      <c r="J700" s="53"/>
      <c r="K700" s="65"/>
      <c r="L700" s="65"/>
      <c r="M700" s="42">
        <f t="shared" si="144"/>
        <v>0</v>
      </c>
    </row>
    <row r="701" spans="2:13" ht="13.5" thickBot="1">
      <c r="B701" s="59" t="s">
        <v>41</v>
      </c>
      <c r="C701" s="198"/>
      <c r="D701" s="189"/>
      <c r="E701" s="189"/>
      <c r="F701" s="189"/>
      <c r="G701" s="192"/>
      <c r="H701" s="195"/>
      <c r="I701" s="103"/>
      <c r="J701" s="53"/>
      <c r="K701" s="65"/>
      <c r="L701" s="65"/>
      <c r="M701" s="42">
        <f t="shared" si="144"/>
        <v>0</v>
      </c>
    </row>
    <row r="702" spans="2:13" ht="13.5" thickBot="1">
      <c r="B702" s="59" t="s">
        <v>42</v>
      </c>
      <c r="C702" s="198"/>
      <c r="D702" s="189"/>
      <c r="E702" s="189"/>
      <c r="F702" s="189"/>
      <c r="G702" s="192"/>
      <c r="H702" s="195"/>
      <c r="I702" s="103"/>
      <c r="J702" s="53"/>
      <c r="K702" s="65"/>
      <c r="L702" s="65"/>
      <c r="M702" s="42">
        <f t="shared" si="144"/>
        <v>0</v>
      </c>
    </row>
    <row r="703" spans="2:13" ht="13.5" thickBot="1">
      <c r="B703" s="59" t="s">
        <v>43</v>
      </c>
      <c r="C703" s="198"/>
      <c r="D703" s="189"/>
      <c r="E703" s="189"/>
      <c r="F703" s="189"/>
      <c r="G703" s="192"/>
      <c r="H703" s="195"/>
      <c r="I703" s="103"/>
      <c r="J703" s="53"/>
      <c r="K703" s="43"/>
      <c r="L703" s="65"/>
      <c r="M703" s="42">
        <f t="shared" si="144"/>
        <v>0</v>
      </c>
    </row>
    <row r="704" spans="2:13" ht="13.5" thickBot="1">
      <c r="B704" s="89" t="s">
        <v>44</v>
      </c>
      <c r="C704" s="199"/>
      <c r="D704" s="190"/>
      <c r="E704" s="190"/>
      <c r="F704" s="190"/>
      <c r="G704" s="193"/>
      <c r="H704" s="196"/>
      <c r="I704" s="104"/>
      <c r="J704" s="53"/>
      <c r="K704" s="46"/>
      <c r="L704" s="54"/>
      <c r="M704" s="47">
        <f t="shared" si="144"/>
        <v>0</v>
      </c>
    </row>
    <row r="705" spans="2:13" ht="13.5" thickBot="1">
      <c r="B705" s="58" t="s">
        <v>40</v>
      </c>
      <c r="C705" s="197">
        <f>+C700+1</f>
        <v>139</v>
      </c>
      <c r="D705" s="188">
        <f>VLOOKUP(C705,'Completar SOFSE'!$A$19:$E$501,2,0)</f>
        <v>525</v>
      </c>
      <c r="E705" s="188" t="str">
        <f>VLOOKUP(C705,'Completar SOFSE'!$A$19:$E$501,3,0)</f>
        <v>C/U</v>
      </c>
      <c r="F705" s="188">
        <f>VLOOKUP(C705,'Completar SOFSE'!$A$19:$E$501,4,0)</f>
        <v>3000022439</v>
      </c>
      <c r="G705" s="191" t="str">
        <f>VLOOKUP(C705,'Completar SOFSE'!$A$19:$E$501,5,0)</f>
        <v>TORNILLO PARA AJUSTE, TIPO DE CABEZA HEXAGONAL, TIPO DE ROSCA WHITWORTH, DIAMETRO NOMINAL 1.1/8", PASO 7 HILOS, LONGITUD 209,6MM, MATERIAL ACERO, NORMA CONSTRUCTIVA DIN 931, LONGITUD ROSCADA 50,8MM, TRATAMIENTO SUPERFICIAL CINCADO</v>
      </c>
      <c r="H705" s="194">
        <f>VLOOKUP(C705,'Completar SOFSE'!$A$19:$F$501,6,0)</f>
        <v>0</v>
      </c>
      <c r="I705" s="103"/>
      <c r="J705" s="53"/>
      <c r="K705" s="65"/>
      <c r="L705" s="65"/>
      <c r="M705" s="42">
        <f>J705*$D$60+K705*$D$60+L705*$D$60</f>
        <v>0</v>
      </c>
    </row>
    <row r="706" spans="2:13" ht="13.5" thickBot="1">
      <c r="B706" s="59" t="s">
        <v>41</v>
      </c>
      <c r="C706" s="198"/>
      <c r="D706" s="189"/>
      <c r="E706" s="189"/>
      <c r="F706" s="189"/>
      <c r="G706" s="192"/>
      <c r="H706" s="195"/>
      <c r="I706" s="103"/>
      <c r="J706" s="53"/>
      <c r="K706" s="65"/>
      <c r="L706" s="65"/>
      <c r="M706" s="42">
        <f t="shared" ref="M706:M724" si="148">J706*$D$60+K706*$D$60+L706*$D$60</f>
        <v>0</v>
      </c>
    </row>
    <row r="707" spans="2:13" ht="13.5" thickBot="1">
      <c r="B707" s="59" t="s">
        <v>42</v>
      </c>
      <c r="C707" s="198"/>
      <c r="D707" s="189"/>
      <c r="E707" s="189"/>
      <c r="F707" s="189"/>
      <c r="G707" s="192"/>
      <c r="H707" s="195"/>
      <c r="I707" s="103"/>
      <c r="J707" s="53"/>
      <c r="K707" s="65"/>
      <c r="L707" s="65"/>
      <c r="M707" s="42">
        <f t="shared" si="148"/>
        <v>0</v>
      </c>
    </row>
    <row r="708" spans="2:13" ht="13.5" thickBot="1">
      <c r="B708" s="59" t="s">
        <v>43</v>
      </c>
      <c r="C708" s="198"/>
      <c r="D708" s="189"/>
      <c r="E708" s="189"/>
      <c r="F708" s="189"/>
      <c r="G708" s="192"/>
      <c r="H708" s="195"/>
      <c r="I708" s="103"/>
      <c r="J708" s="53"/>
      <c r="K708" s="43"/>
      <c r="L708" s="65"/>
      <c r="M708" s="42">
        <f t="shared" si="148"/>
        <v>0</v>
      </c>
    </row>
    <row r="709" spans="2:13" ht="13.5" thickBot="1">
      <c r="B709" s="89" t="s">
        <v>44</v>
      </c>
      <c r="C709" s="199"/>
      <c r="D709" s="190"/>
      <c r="E709" s="190"/>
      <c r="F709" s="190"/>
      <c r="G709" s="193"/>
      <c r="H709" s="196"/>
      <c r="I709" s="104"/>
      <c r="J709" s="53"/>
      <c r="K709" s="46"/>
      <c r="L709" s="54"/>
      <c r="M709" s="47">
        <f t="shared" si="148"/>
        <v>0</v>
      </c>
    </row>
    <row r="710" spans="2:13" ht="13.5" thickBot="1">
      <c r="B710" s="58" t="s">
        <v>40</v>
      </c>
      <c r="C710" s="197">
        <f t="shared" ref="C710" si="149">+C705+1</f>
        <v>140</v>
      </c>
      <c r="D710" s="188">
        <f>VLOOKUP(C710,'Completar SOFSE'!$A$19:$E$501,2,0)</f>
        <v>600</v>
      </c>
      <c r="E710" s="188" t="str">
        <f>VLOOKUP(C710,'Completar SOFSE'!$A$19:$E$501,3,0)</f>
        <v>C/U</v>
      </c>
      <c r="F710" s="188">
        <f>VLOOKUP(C710,'Completar SOFSE'!$A$19:$E$501,4,0)</f>
        <v>3000022440</v>
      </c>
      <c r="G710" s="191" t="str">
        <f>VLOOKUP(C710,'Completar SOFSE'!$A$19:$E$501,5,0)</f>
        <v>TORNILLO PARA AJUSTE, TIPO DE CABEZA HEXAGONAL, TIPO DE ROSCA WHITWORTH, DIAMETRO NOMINAL 3/16", PASO 24 HILOS, LONGITUD 76,2MM, MATERIAL ACERO, NORMA DEL MATERIAL GRADO 5, NORMA CONSTRUCTIVA DIN 933, TRATAMIENTO SUPERFICIAL CINCADO</v>
      </c>
      <c r="H710" s="194">
        <f>VLOOKUP(C710,'Completar SOFSE'!$A$19:$F$501,6,0)</f>
        <v>0</v>
      </c>
      <c r="I710" s="103"/>
      <c r="J710" s="53"/>
      <c r="K710" s="65"/>
      <c r="L710" s="65"/>
      <c r="M710" s="42">
        <f t="shared" si="148"/>
        <v>0</v>
      </c>
    </row>
    <row r="711" spans="2:13" ht="13.5" thickBot="1">
      <c r="B711" s="59" t="s">
        <v>41</v>
      </c>
      <c r="C711" s="198"/>
      <c r="D711" s="189"/>
      <c r="E711" s="189"/>
      <c r="F711" s="189"/>
      <c r="G711" s="192"/>
      <c r="H711" s="195"/>
      <c r="I711" s="103"/>
      <c r="J711" s="53"/>
      <c r="K711" s="65"/>
      <c r="L711" s="65"/>
      <c r="M711" s="42">
        <f t="shared" si="148"/>
        <v>0</v>
      </c>
    </row>
    <row r="712" spans="2:13" ht="13.5" thickBot="1">
      <c r="B712" s="59" t="s">
        <v>42</v>
      </c>
      <c r="C712" s="198"/>
      <c r="D712" s="189"/>
      <c r="E712" s="189"/>
      <c r="F712" s="189"/>
      <c r="G712" s="192"/>
      <c r="H712" s="195"/>
      <c r="I712" s="103"/>
      <c r="J712" s="53"/>
      <c r="K712" s="65"/>
      <c r="L712" s="65"/>
      <c r="M712" s="42">
        <f t="shared" si="148"/>
        <v>0</v>
      </c>
    </row>
    <row r="713" spans="2:13" ht="13.5" thickBot="1">
      <c r="B713" s="59" t="s">
        <v>43</v>
      </c>
      <c r="C713" s="198"/>
      <c r="D713" s="189"/>
      <c r="E713" s="189"/>
      <c r="F713" s="189"/>
      <c r="G713" s="192"/>
      <c r="H713" s="195"/>
      <c r="I713" s="103"/>
      <c r="J713" s="53"/>
      <c r="K713" s="43"/>
      <c r="L713" s="65"/>
      <c r="M713" s="42">
        <f t="shared" si="148"/>
        <v>0</v>
      </c>
    </row>
    <row r="714" spans="2:13" ht="13.5" thickBot="1">
      <c r="B714" s="89" t="s">
        <v>44</v>
      </c>
      <c r="C714" s="199"/>
      <c r="D714" s="190"/>
      <c r="E714" s="190"/>
      <c r="F714" s="190"/>
      <c r="G714" s="193"/>
      <c r="H714" s="196"/>
      <c r="I714" s="104"/>
      <c r="J714" s="53"/>
      <c r="K714" s="46"/>
      <c r="L714" s="54"/>
      <c r="M714" s="47">
        <f t="shared" si="148"/>
        <v>0</v>
      </c>
    </row>
    <row r="715" spans="2:13" ht="13.5" thickBot="1">
      <c r="B715" s="58" t="s">
        <v>40</v>
      </c>
      <c r="C715" s="197">
        <f t="shared" ref="C715" si="150">+C710+1</f>
        <v>141</v>
      </c>
      <c r="D715" s="188">
        <f>VLOOKUP(C715,'Completar SOFSE'!$A$19:$E$501,2,0)</f>
        <v>84</v>
      </c>
      <c r="E715" s="188" t="str">
        <f>VLOOKUP(C715,'Completar SOFSE'!$A$19:$E$501,3,0)</f>
        <v>C/U</v>
      </c>
      <c r="F715" s="188">
        <f>VLOOKUP(C715,'Completar SOFSE'!$A$19:$E$501,4,0)</f>
        <v>3000022447</v>
      </c>
      <c r="G715" s="191" t="str">
        <f>VLOOKUP(C715,'Completar SOFSE'!$A$19:$E$501,5,0)</f>
        <v>TORNILLO PARA AJUSTE, TIPO DE CABEZA HEXAGONAL, TIPO DE ROSCA WHITWORTH, DIAMETRO NOMINAL 1.3/8", PASO 8 HILOS, LONGITUD 196,9MM, MATERIAL ACERO, NORMA CONSTRUCTIVA DIN 931, TRATAMIENTO SUPERFICIAL CINCADO</v>
      </c>
      <c r="H715" s="194">
        <f>VLOOKUP(C715,'Completar SOFSE'!$A$19:$F$501,6,0)</f>
        <v>0</v>
      </c>
      <c r="I715" s="103"/>
      <c r="J715" s="53"/>
      <c r="K715" s="65"/>
      <c r="L715" s="65"/>
      <c r="M715" s="42">
        <f t="shared" si="148"/>
        <v>0</v>
      </c>
    </row>
    <row r="716" spans="2:13" ht="13.5" thickBot="1">
      <c r="B716" s="59" t="s">
        <v>41</v>
      </c>
      <c r="C716" s="198"/>
      <c r="D716" s="189"/>
      <c r="E716" s="189"/>
      <c r="F716" s="189"/>
      <c r="G716" s="192"/>
      <c r="H716" s="195"/>
      <c r="I716" s="103"/>
      <c r="J716" s="53"/>
      <c r="K716" s="65"/>
      <c r="L716" s="65"/>
      <c r="M716" s="42">
        <f t="shared" si="148"/>
        <v>0</v>
      </c>
    </row>
    <row r="717" spans="2:13" ht="13.5" thickBot="1">
      <c r="B717" s="59" t="s">
        <v>42</v>
      </c>
      <c r="C717" s="198"/>
      <c r="D717" s="189"/>
      <c r="E717" s="189"/>
      <c r="F717" s="189"/>
      <c r="G717" s="192"/>
      <c r="H717" s="195"/>
      <c r="I717" s="103"/>
      <c r="J717" s="53"/>
      <c r="K717" s="65"/>
      <c r="L717" s="65"/>
      <c r="M717" s="42">
        <f t="shared" si="148"/>
        <v>0</v>
      </c>
    </row>
    <row r="718" spans="2:13" ht="13.5" thickBot="1">
      <c r="B718" s="59" t="s">
        <v>43</v>
      </c>
      <c r="C718" s="198"/>
      <c r="D718" s="189"/>
      <c r="E718" s="189"/>
      <c r="F718" s="189"/>
      <c r="G718" s="192"/>
      <c r="H718" s="195"/>
      <c r="I718" s="103"/>
      <c r="J718" s="53"/>
      <c r="K718" s="43"/>
      <c r="L718" s="65"/>
      <c r="M718" s="42">
        <f t="shared" si="148"/>
        <v>0</v>
      </c>
    </row>
    <row r="719" spans="2:13" ht="13.5" thickBot="1">
      <c r="B719" s="89" t="s">
        <v>44</v>
      </c>
      <c r="C719" s="199"/>
      <c r="D719" s="190"/>
      <c r="E719" s="190"/>
      <c r="F719" s="190"/>
      <c r="G719" s="193"/>
      <c r="H719" s="196"/>
      <c r="I719" s="104"/>
      <c r="J719" s="53"/>
      <c r="K719" s="46"/>
      <c r="L719" s="54"/>
      <c r="M719" s="47">
        <f t="shared" si="148"/>
        <v>0</v>
      </c>
    </row>
    <row r="720" spans="2:13" ht="13.5" thickBot="1">
      <c r="B720" s="58" t="s">
        <v>40</v>
      </c>
      <c r="C720" s="197">
        <f t="shared" ref="C720" si="151">+C715+1</f>
        <v>142</v>
      </c>
      <c r="D720" s="188">
        <f>VLOOKUP(C720,'Completar SOFSE'!$A$19:$E$501,2,0)</f>
        <v>4500</v>
      </c>
      <c r="E720" s="188" t="str">
        <f>VLOOKUP(C720,'Completar SOFSE'!$A$19:$E$501,3,0)</f>
        <v>C/U</v>
      </c>
      <c r="F720" s="188">
        <f>VLOOKUP(C720,'Completar SOFSE'!$A$19:$E$501,4,0)</f>
        <v>3000022450</v>
      </c>
      <c r="G720" s="191" t="str">
        <f>VLOOKUP(C720,'Completar SOFSE'!$A$19:$E$501,5,0)</f>
        <v>TORNILLO PARA AJUSTE, TIPO DE CABEZA HEXAGONAL, TIPO DE ROSCA WHITWORTH, DIAMETRO NOMINAL 5/8", PASO 11 HILOS, LONGITUD 19,05MM, MATERIAL ACERO, NORMA DEL MATERIAL GRADO 8.8, NORMA CONSTRUCTIVA DIN 933, TRATAMIENTO SUPERFICIAL CINCADO</v>
      </c>
      <c r="H720" s="194">
        <f>VLOOKUP(C720,'Completar SOFSE'!$A$19:$F$501,6,0)</f>
        <v>0</v>
      </c>
      <c r="I720" s="103"/>
      <c r="J720" s="53"/>
      <c r="K720" s="65"/>
      <c r="L720" s="65"/>
      <c r="M720" s="42">
        <f t="shared" si="148"/>
        <v>0</v>
      </c>
    </row>
    <row r="721" spans="2:13" ht="13.5" thickBot="1">
      <c r="B721" s="59" t="s">
        <v>41</v>
      </c>
      <c r="C721" s="198"/>
      <c r="D721" s="189"/>
      <c r="E721" s="189"/>
      <c r="F721" s="189"/>
      <c r="G721" s="192"/>
      <c r="H721" s="195"/>
      <c r="I721" s="103"/>
      <c r="J721" s="53"/>
      <c r="K721" s="65"/>
      <c r="L721" s="65"/>
      <c r="M721" s="42">
        <f t="shared" si="148"/>
        <v>0</v>
      </c>
    </row>
    <row r="722" spans="2:13" ht="13.5" thickBot="1">
      <c r="B722" s="59" t="s">
        <v>42</v>
      </c>
      <c r="C722" s="198"/>
      <c r="D722" s="189"/>
      <c r="E722" s="189"/>
      <c r="F722" s="189"/>
      <c r="G722" s="192"/>
      <c r="H722" s="195"/>
      <c r="I722" s="103"/>
      <c r="J722" s="53"/>
      <c r="K722" s="65"/>
      <c r="L722" s="65"/>
      <c r="M722" s="42">
        <f t="shared" si="148"/>
        <v>0</v>
      </c>
    </row>
    <row r="723" spans="2:13" ht="13.5" thickBot="1">
      <c r="B723" s="59" t="s">
        <v>43</v>
      </c>
      <c r="C723" s="198"/>
      <c r="D723" s="189"/>
      <c r="E723" s="189"/>
      <c r="F723" s="189"/>
      <c r="G723" s="192"/>
      <c r="H723" s="195"/>
      <c r="I723" s="103"/>
      <c r="J723" s="53"/>
      <c r="K723" s="43"/>
      <c r="L723" s="65"/>
      <c r="M723" s="42">
        <f t="shared" si="148"/>
        <v>0</v>
      </c>
    </row>
    <row r="724" spans="2:13" ht="13.5" thickBot="1">
      <c r="B724" s="89" t="s">
        <v>44</v>
      </c>
      <c r="C724" s="199"/>
      <c r="D724" s="190"/>
      <c r="E724" s="190"/>
      <c r="F724" s="190"/>
      <c r="G724" s="193"/>
      <c r="H724" s="196"/>
      <c r="I724" s="104"/>
      <c r="J724" s="53"/>
      <c r="K724" s="46"/>
      <c r="L724" s="54"/>
      <c r="M724" s="47">
        <f t="shared" si="148"/>
        <v>0</v>
      </c>
    </row>
    <row r="725" spans="2:13" ht="13.5" thickBot="1">
      <c r="B725" s="58" t="s">
        <v>40</v>
      </c>
      <c r="C725" s="197">
        <f>+C720+1</f>
        <v>143</v>
      </c>
      <c r="D725" s="188">
        <f>VLOOKUP(C725,'Completar SOFSE'!$A$19:$E$501,2,0)</f>
        <v>1500</v>
      </c>
      <c r="E725" s="188" t="str">
        <f>VLOOKUP(C725,'Completar SOFSE'!$A$19:$E$501,3,0)</f>
        <v>C/U</v>
      </c>
      <c r="F725" s="188">
        <f>VLOOKUP(C725,'Completar SOFSE'!$A$19:$E$501,4,0)</f>
        <v>3000022459</v>
      </c>
      <c r="G725" s="191" t="str">
        <f>VLOOKUP(C725,'Completar SOFSE'!$A$19:$E$501,5,0)</f>
        <v>TORNILLO PARA AJUSTE, TIPO DE CABEZA HEXAGONAL, TIPO DE ROSCA WHITWORTH, DIAMETRO NOMINAL 7/8", PASO 9 HILOS, LONGITUD 25,4MM, MATERIAL ACERO, NORMA DEL MATERIAL GRADO 8.8, NORMA CONSTRUCTIVA DIN 933, TRATAMIENTO SUPERFICIAL CINCADO</v>
      </c>
      <c r="H725" s="194">
        <f>VLOOKUP(C725,'Completar SOFSE'!$A$19:$F$501,6,0)</f>
        <v>0</v>
      </c>
      <c r="I725" s="103"/>
      <c r="J725" s="53"/>
      <c r="K725" s="65"/>
      <c r="L725" s="65"/>
      <c r="M725" s="42">
        <f>J725*$D$60+K725*$D$60+L725*$D$60</f>
        <v>0</v>
      </c>
    </row>
    <row r="726" spans="2:13" ht="13.5" thickBot="1">
      <c r="B726" s="59" t="s">
        <v>41</v>
      </c>
      <c r="C726" s="198"/>
      <c r="D726" s="189"/>
      <c r="E726" s="189"/>
      <c r="F726" s="189"/>
      <c r="G726" s="192"/>
      <c r="H726" s="195"/>
      <c r="I726" s="103"/>
      <c r="J726" s="53"/>
      <c r="K726" s="65"/>
      <c r="L726" s="65"/>
      <c r="M726" s="42">
        <f t="shared" ref="M726:M744" si="152">J726*$D$60+K726*$D$60+L726*$D$60</f>
        <v>0</v>
      </c>
    </row>
    <row r="727" spans="2:13" ht="13.5" thickBot="1">
      <c r="B727" s="59" t="s">
        <v>42</v>
      </c>
      <c r="C727" s="198"/>
      <c r="D727" s="189"/>
      <c r="E727" s="189"/>
      <c r="F727" s="189"/>
      <c r="G727" s="192"/>
      <c r="H727" s="195"/>
      <c r="I727" s="103"/>
      <c r="J727" s="53"/>
      <c r="K727" s="65"/>
      <c r="L727" s="65"/>
      <c r="M727" s="42">
        <f t="shared" si="152"/>
        <v>0</v>
      </c>
    </row>
    <row r="728" spans="2:13" ht="13.5" thickBot="1">
      <c r="B728" s="59" t="s">
        <v>43</v>
      </c>
      <c r="C728" s="198"/>
      <c r="D728" s="189"/>
      <c r="E728" s="189"/>
      <c r="F728" s="189"/>
      <c r="G728" s="192"/>
      <c r="H728" s="195"/>
      <c r="I728" s="103"/>
      <c r="J728" s="53"/>
      <c r="K728" s="43"/>
      <c r="L728" s="65"/>
      <c r="M728" s="42">
        <f t="shared" si="152"/>
        <v>0</v>
      </c>
    </row>
    <row r="729" spans="2:13" ht="13.5" thickBot="1">
      <c r="B729" s="89" t="s">
        <v>44</v>
      </c>
      <c r="C729" s="199"/>
      <c r="D729" s="190"/>
      <c r="E729" s="190"/>
      <c r="F729" s="190"/>
      <c r="G729" s="193"/>
      <c r="H729" s="196"/>
      <c r="I729" s="104"/>
      <c r="J729" s="53"/>
      <c r="K729" s="46"/>
      <c r="L729" s="54"/>
      <c r="M729" s="47">
        <f t="shared" si="152"/>
        <v>0</v>
      </c>
    </row>
    <row r="730" spans="2:13" ht="13.5" thickBot="1">
      <c r="B730" s="58" t="s">
        <v>40</v>
      </c>
      <c r="C730" s="197">
        <f t="shared" ref="C730" si="153">+C725+1</f>
        <v>144</v>
      </c>
      <c r="D730" s="188">
        <f>VLOOKUP(C730,'Completar SOFSE'!$A$19:$E$501,2,0)</f>
        <v>300</v>
      </c>
      <c r="E730" s="188" t="str">
        <f>VLOOKUP(C730,'Completar SOFSE'!$A$19:$E$501,3,0)</f>
        <v>C/U</v>
      </c>
      <c r="F730" s="188">
        <f>VLOOKUP(C730,'Completar SOFSE'!$A$19:$E$501,4,0)</f>
        <v>3000022463</v>
      </c>
      <c r="G730" s="191" t="str">
        <f>VLOOKUP(C730,'Completar SOFSE'!$A$19:$E$501,5,0)</f>
        <v>TORNILLO PARA AJUSTE, TIPO DE CABEZA HEXAGONAL, TIPO DE ROSCA WHITWORTH, DIAMETRO NOMINAL 7/8", PASO 9 HILOS, LONGITUD 76,2MM, MATERIAL ACERO, NORMA DEL MATERIAL GRADO 8.8, NORMA CONSTRUCTIVA DIN 933, TRATAMIENTO SUPERFICIAL CINCADO, BULON CABEZA HEXAGONAL ROSCA W DE ACERO CINCADO 7/8" X 76,2 MM 9 HILOS GRADO 8.8 DIN 933</v>
      </c>
      <c r="H730" s="194">
        <f>VLOOKUP(C730,'Completar SOFSE'!$A$19:$F$501,6,0)</f>
        <v>0</v>
      </c>
      <c r="I730" s="103"/>
      <c r="J730" s="53"/>
      <c r="K730" s="65"/>
      <c r="L730" s="65"/>
      <c r="M730" s="42">
        <f t="shared" si="152"/>
        <v>0</v>
      </c>
    </row>
    <row r="731" spans="2:13" ht="13.5" thickBot="1">
      <c r="B731" s="59" t="s">
        <v>41</v>
      </c>
      <c r="C731" s="198"/>
      <c r="D731" s="189"/>
      <c r="E731" s="189"/>
      <c r="F731" s="189"/>
      <c r="G731" s="192"/>
      <c r="H731" s="195"/>
      <c r="I731" s="103"/>
      <c r="J731" s="53"/>
      <c r="K731" s="65"/>
      <c r="L731" s="65"/>
      <c r="M731" s="42">
        <f t="shared" si="152"/>
        <v>0</v>
      </c>
    </row>
    <row r="732" spans="2:13" ht="13.5" thickBot="1">
      <c r="B732" s="59" t="s">
        <v>42</v>
      </c>
      <c r="C732" s="198"/>
      <c r="D732" s="189"/>
      <c r="E732" s="189"/>
      <c r="F732" s="189"/>
      <c r="G732" s="192"/>
      <c r="H732" s="195"/>
      <c r="I732" s="103"/>
      <c r="J732" s="53"/>
      <c r="K732" s="65"/>
      <c r="L732" s="65"/>
      <c r="M732" s="42">
        <f t="shared" si="152"/>
        <v>0</v>
      </c>
    </row>
    <row r="733" spans="2:13" ht="13.5" thickBot="1">
      <c r="B733" s="59" t="s">
        <v>43</v>
      </c>
      <c r="C733" s="198"/>
      <c r="D733" s="189"/>
      <c r="E733" s="189"/>
      <c r="F733" s="189"/>
      <c r="G733" s="192"/>
      <c r="H733" s="195"/>
      <c r="I733" s="103"/>
      <c r="J733" s="53"/>
      <c r="K733" s="43"/>
      <c r="L733" s="65"/>
      <c r="M733" s="42">
        <f t="shared" si="152"/>
        <v>0</v>
      </c>
    </row>
    <row r="734" spans="2:13" ht="13.5" thickBot="1">
      <c r="B734" s="89" t="s">
        <v>44</v>
      </c>
      <c r="C734" s="199"/>
      <c r="D734" s="190"/>
      <c r="E734" s="190"/>
      <c r="F734" s="190"/>
      <c r="G734" s="193"/>
      <c r="H734" s="196"/>
      <c r="I734" s="104"/>
      <c r="J734" s="53"/>
      <c r="K734" s="46"/>
      <c r="L734" s="54"/>
      <c r="M734" s="47">
        <f t="shared" si="152"/>
        <v>0</v>
      </c>
    </row>
    <row r="735" spans="2:13" ht="13.5" thickBot="1">
      <c r="B735" s="58" t="s">
        <v>40</v>
      </c>
      <c r="C735" s="197">
        <f t="shared" ref="C735" si="154">+C730+1</f>
        <v>145</v>
      </c>
      <c r="D735" s="188">
        <f>VLOOKUP(C735,'Completar SOFSE'!$A$19:$E$501,2,0)</f>
        <v>330</v>
      </c>
      <c r="E735" s="188" t="str">
        <f>VLOOKUP(C735,'Completar SOFSE'!$A$19:$E$501,3,0)</f>
        <v>C/U</v>
      </c>
      <c r="F735" s="188">
        <f>VLOOKUP(C735,'Completar SOFSE'!$A$19:$E$501,4,0)</f>
        <v>3000022499</v>
      </c>
      <c r="G735" s="191" t="str">
        <f>VLOOKUP(C735,'Completar SOFSE'!$A$19:$E$501,5,0)</f>
        <v>TORNILLO PARA AJUSTE, TIPO DE CABEZA HEXAGONAL, TIPO DE ROSCA WHITWORTH, DIAMETRO NOMINAL 3/8", PASO 16 HILOS, LONGITUD 127MM, MATERIAL ACERO, NORMA DEL MATERIAL GRADO 8.8, TRATAMIENTO SUPERFICIAL CADMIADO, BULON CABEZA HEXAGONAL ROSCA W DE ACERO CADMIADO 3/8" X 127 MM 16 HILOS</v>
      </c>
      <c r="H735" s="194">
        <f>VLOOKUP(C735,'Completar SOFSE'!$A$19:$F$501,6,0)</f>
        <v>0</v>
      </c>
      <c r="I735" s="103"/>
      <c r="J735" s="53"/>
      <c r="K735" s="65"/>
      <c r="L735" s="65"/>
      <c r="M735" s="42">
        <f t="shared" si="152"/>
        <v>0</v>
      </c>
    </row>
    <row r="736" spans="2:13" ht="13.5" thickBot="1">
      <c r="B736" s="59" t="s">
        <v>41</v>
      </c>
      <c r="C736" s="198"/>
      <c r="D736" s="189"/>
      <c r="E736" s="189"/>
      <c r="F736" s="189"/>
      <c r="G736" s="192"/>
      <c r="H736" s="195"/>
      <c r="I736" s="103"/>
      <c r="J736" s="53"/>
      <c r="K736" s="65"/>
      <c r="L736" s="65"/>
      <c r="M736" s="42">
        <f t="shared" si="152"/>
        <v>0</v>
      </c>
    </row>
    <row r="737" spans="2:13" ht="13.5" thickBot="1">
      <c r="B737" s="59" t="s">
        <v>42</v>
      </c>
      <c r="C737" s="198"/>
      <c r="D737" s="189"/>
      <c r="E737" s="189"/>
      <c r="F737" s="189"/>
      <c r="G737" s="192"/>
      <c r="H737" s="195"/>
      <c r="I737" s="103"/>
      <c r="J737" s="53"/>
      <c r="K737" s="65"/>
      <c r="L737" s="65"/>
      <c r="M737" s="42">
        <f t="shared" si="152"/>
        <v>0</v>
      </c>
    </row>
    <row r="738" spans="2:13" ht="13.5" thickBot="1">
      <c r="B738" s="59" t="s">
        <v>43</v>
      </c>
      <c r="C738" s="198"/>
      <c r="D738" s="189"/>
      <c r="E738" s="189"/>
      <c r="F738" s="189"/>
      <c r="G738" s="192"/>
      <c r="H738" s="195"/>
      <c r="I738" s="103"/>
      <c r="J738" s="53"/>
      <c r="K738" s="43"/>
      <c r="L738" s="65"/>
      <c r="M738" s="42">
        <f t="shared" si="152"/>
        <v>0</v>
      </c>
    </row>
    <row r="739" spans="2:13" ht="13.5" thickBot="1">
      <c r="B739" s="89" t="s">
        <v>44</v>
      </c>
      <c r="C739" s="199"/>
      <c r="D739" s="190"/>
      <c r="E739" s="190"/>
      <c r="F739" s="190"/>
      <c r="G739" s="193"/>
      <c r="H739" s="196"/>
      <c r="I739" s="104"/>
      <c r="J739" s="53"/>
      <c r="K739" s="46"/>
      <c r="L739" s="54"/>
      <c r="M739" s="47">
        <f t="shared" si="152"/>
        <v>0</v>
      </c>
    </row>
    <row r="740" spans="2:13" ht="13.5" thickBot="1">
      <c r="B740" s="58" t="s">
        <v>40</v>
      </c>
      <c r="C740" s="197">
        <f t="shared" ref="C740" si="155">+C735+1</f>
        <v>146</v>
      </c>
      <c r="D740" s="188">
        <f>VLOOKUP(C740,'Completar SOFSE'!$A$19:$E$501,2,0)</f>
        <v>300</v>
      </c>
      <c r="E740" s="188" t="str">
        <f>VLOOKUP(C740,'Completar SOFSE'!$A$19:$E$501,3,0)</f>
        <v>C/U</v>
      </c>
      <c r="F740" s="188">
        <f>VLOOKUP(C740,'Completar SOFSE'!$A$19:$E$501,4,0)</f>
        <v>3000022574</v>
      </c>
      <c r="G740" s="191" t="str">
        <f>VLOOKUP(C740,'Completar SOFSE'!$A$19:$E$501,5,0)</f>
        <v>TORNILLO PARA AJUSTE, TIPO DE CABEZA HEXAGONAL, TIPO DE ROSCA WHITWORTH, DIAMETRO NOMINAL 7/8", LONGITUD 38,1MM, MATERIAL ACERO, NORMA DEL MATERIAL GRADO 8.8</v>
      </c>
      <c r="H740" s="194">
        <f>VLOOKUP(C740,'Completar SOFSE'!$A$19:$F$501,6,0)</f>
        <v>0</v>
      </c>
      <c r="I740" s="103"/>
      <c r="J740" s="53"/>
      <c r="K740" s="65"/>
      <c r="L740" s="65"/>
      <c r="M740" s="42">
        <f t="shared" si="152"/>
        <v>0</v>
      </c>
    </row>
    <row r="741" spans="2:13" ht="13.5" thickBot="1">
      <c r="B741" s="59" t="s">
        <v>41</v>
      </c>
      <c r="C741" s="198"/>
      <c r="D741" s="189"/>
      <c r="E741" s="189"/>
      <c r="F741" s="189"/>
      <c r="G741" s="192"/>
      <c r="H741" s="195"/>
      <c r="I741" s="103"/>
      <c r="J741" s="53"/>
      <c r="K741" s="65"/>
      <c r="L741" s="65"/>
      <c r="M741" s="42">
        <f t="shared" si="152"/>
        <v>0</v>
      </c>
    </row>
    <row r="742" spans="2:13" ht="13.5" thickBot="1">
      <c r="B742" s="59" t="s">
        <v>42</v>
      </c>
      <c r="C742" s="198"/>
      <c r="D742" s="189"/>
      <c r="E742" s="189"/>
      <c r="F742" s="189"/>
      <c r="G742" s="192"/>
      <c r="H742" s="195"/>
      <c r="I742" s="103"/>
      <c r="J742" s="53"/>
      <c r="K742" s="65"/>
      <c r="L742" s="65"/>
      <c r="M742" s="42">
        <f t="shared" si="152"/>
        <v>0</v>
      </c>
    </row>
    <row r="743" spans="2:13" ht="13.5" thickBot="1">
      <c r="B743" s="59" t="s">
        <v>43</v>
      </c>
      <c r="C743" s="198"/>
      <c r="D743" s="189"/>
      <c r="E743" s="189"/>
      <c r="F743" s="189"/>
      <c r="G743" s="192"/>
      <c r="H743" s="195"/>
      <c r="I743" s="103"/>
      <c r="J743" s="53"/>
      <c r="K743" s="43"/>
      <c r="L743" s="65"/>
      <c r="M743" s="42">
        <f t="shared" si="152"/>
        <v>0</v>
      </c>
    </row>
    <row r="744" spans="2:13" ht="13.5" thickBot="1">
      <c r="B744" s="89" t="s">
        <v>44</v>
      </c>
      <c r="C744" s="199"/>
      <c r="D744" s="190"/>
      <c r="E744" s="190"/>
      <c r="F744" s="190"/>
      <c r="G744" s="193"/>
      <c r="H744" s="196"/>
      <c r="I744" s="104"/>
      <c r="J744" s="53"/>
      <c r="K744" s="46"/>
      <c r="L744" s="54"/>
      <c r="M744" s="47">
        <f t="shared" si="152"/>
        <v>0</v>
      </c>
    </row>
    <row r="745" spans="2:13" ht="13.5" thickBot="1">
      <c r="B745" s="58" t="s">
        <v>40</v>
      </c>
      <c r="C745" s="197">
        <f>+C740+1</f>
        <v>147</v>
      </c>
      <c r="D745" s="188">
        <f>VLOOKUP(C745,'Completar SOFSE'!$A$19:$E$501,2,0)</f>
        <v>869</v>
      </c>
      <c r="E745" s="188" t="str">
        <f>VLOOKUP(C745,'Completar SOFSE'!$A$19:$E$501,3,0)</f>
        <v>C/U</v>
      </c>
      <c r="F745" s="188">
        <f>VLOOKUP(C745,'Completar SOFSE'!$A$19:$E$501,4,0)</f>
        <v>3000022616</v>
      </c>
      <c r="G745" s="191" t="str">
        <f>VLOOKUP(C745,'Completar SOFSE'!$A$19:$E$501,5,0)</f>
        <v>TORNILLO PARA AJUSTE, TIPO DE CABEZA HEXAGONAL, TIPO DE ROSCA METRICA MA, DIAMETRO NOMINAL 8MM, PASO 1,25MM, LONGITUD 60MM, MATERIAL ACERO, NORMA DEL MATERIAL GRADO 8.8, NORMA CONSTRUCTIVA DIN 932, TRATAMIENTO SUPERFICIAL CINCADO, BULON CABEZA HEXAGONAL ROSCA MA DE ACERO CINCADO M8 X 60 MM PASO 1,25 MM GRADO 8,8 DIN 932</v>
      </c>
      <c r="H745" s="194">
        <f>VLOOKUP(C745,'Completar SOFSE'!$A$19:$F$501,6,0)</f>
        <v>0</v>
      </c>
      <c r="I745" s="103"/>
      <c r="J745" s="53"/>
      <c r="K745" s="65"/>
      <c r="L745" s="65"/>
      <c r="M745" s="42">
        <f>J745*$D$60+K745*$D$60+L745*$D$60</f>
        <v>0</v>
      </c>
    </row>
    <row r="746" spans="2:13" ht="13.5" thickBot="1">
      <c r="B746" s="59" t="s">
        <v>41</v>
      </c>
      <c r="C746" s="198"/>
      <c r="D746" s="189"/>
      <c r="E746" s="189"/>
      <c r="F746" s="189"/>
      <c r="G746" s="192"/>
      <c r="H746" s="195"/>
      <c r="I746" s="103"/>
      <c r="J746" s="53"/>
      <c r="K746" s="65"/>
      <c r="L746" s="65"/>
      <c r="M746" s="42">
        <f t="shared" ref="M746:M764" si="156">J746*$D$60+K746*$D$60+L746*$D$60</f>
        <v>0</v>
      </c>
    </row>
    <row r="747" spans="2:13" ht="13.5" thickBot="1">
      <c r="B747" s="59" t="s">
        <v>42</v>
      </c>
      <c r="C747" s="198"/>
      <c r="D747" s="189"/>
      <c r="E747" s="189"/>
      <c r="F747" s="189"/>
      <c r="G747" s="192"/>
      <c r="H747" s="195"/>
      <c r="I747" s="103"/>
      <c r="J747" s="53"/>
      <c r="K747" s="65"/>
      <c r="L747" s="65"/>
      <c r="M747" s="42">
        <f t="shared" si="156"/>
        <v>0</v>
      </c>
    </row>
    <row r="748" spans="2:13" ht="13.5" thickBot="1">
      <c r="B748" s="59" t="s">
        <v>43</v>
      </c>
      <c r="C748" s="198"/>
      <c r="D748" s="189"/>
      <c r="E748" s="189"/>
      <c r="F748" s="189"/>
      <c r="G748" s="192"/>
      <c r="H748" s="195"/>
      <c r="I748" s="103"/>
      <c r="J748" s="53"/>
      <c r="K748" s="43"/>
      <c r="L748" s="65"/>
      <c r="M748" s="42">
        <f t="shared" si="156"/>
        <v>0</v>
      </c>
    </row>
    <row r="749" spans="2:13" ht="13.5" thickBot="1">
      <c r="B749" s="89" t="s">
        <v>44</v>
      </c>
      <c r="C749" s="199"/>
      <c r="D749" s="190"/>
      <c r="E749" s="190"/>
      <c r="F749" s="190"/>
      <c r="G749" s="193"/>
      <c r="H749" s="196"/>
      <c r="I749" s="104"/>
      <c r="J749" s="53"/>
      <c r="K749" s="46"/>
      <c r="L749" s="54"/>
      <c r="M749" s="47">
        <f t="shared" si="156"/>
        <v>0</v>
      </c>
    </row>
    <row r="750" spans="2:13" ht="13.5" thickBot="1">
      <c r="B750" s="58" t="s">
        <v>40</v>
      </c>
      <c r="C750" s="197">
        <f t="shared" ref="C750" si="157">+C745+1</f>
        <v>148</v>
      </c>
      <c r="D750" s="188">
        <f>VLOOKUP(C750,'Completar SOFSE'!$A$19:$E$501,2,0)</f>
        <v>350</v>
      </c>
      <c r="E750" s="188" t="str">
        <f>VLOOKUP(C750,'Completar SOFSE'!$A$19:$E$501,3,0)</f>
        <v>C/U</v>
      </c>
      <c r="F750" s="188">
        <f>VLOOKUP(C750,'Completar SOFSE'!$A$19:$E$501,4,0)</f>
        <v>3000022619</v>
      </c>
      <c r="G750" s="191" t="str">
        <f>VLOOKUP(C750,'Completar SOFSE'!$A$19:$E$501,5,0)</f>
        <v>TORNILLO PARA AJUSTE, TIPO DE CABEZA HEXAGONAL, TIPO DE ROSCA METRICA MA, DIAMETRO NOMINAL 10MM, PASO 1,5MM, LONGITUD 80MM, MATERIAL ACERO, NORMA DEL MATERIAL GRADO 8.8, TRATAMIENTO SUPERFICIAL CINCADO, BULON CABEZA HEXAGONAL ROSCA MA DE ACERO CINCADO M10 X 80 MM PASO 1,5 MM GRADO 8.8</v>
      </c>
      <c r="H750" s="194">
        <f>VLOOKUP(C750,'Completar SOFSE'!$A$19:$F$501,6,0)</f>
        <v>0</v>
      </c>
      <c r="I750" s="103"/>
      <c r="J750" s="53"/>
      <c r="K750" s="65"/>
      <c r="L750" s="65"/>
      <c r="M750" s="42">
        <f t="shared" si="156"/>
        <v>0</v>
      </c>
    </row>
    <row r="751" spans="2:13" ht="13.5" thickBot="1">
      <c r="B751" s="59" t="s">
        <v>41</v>
      </c>
      <c r="C751" s="198"/>
      <c r="D751" s="189"/>
      <c r="E751" s="189"/>
      <c r="F751" s="189"/>
      <c r="G751" s="192"/>
      <c r="H751" s="195"/>
      <c r="I751" s="103"/>
      <c r="J751" s="53"/>
      <c r="K751" s="65"/>
      <c r="L751" s="65"/>
      <c r="M751" s="42">
        <f t="shared" si="156"/>
        <v>0</v>
      </c>
    </row>
    <row r="752" spans="2:13" ht="13.5" thickBot="1">
      <c r="B752" s="59" t="s">
        <v>42</v>
      </c>
      <c r="C752" s="198"/>
      <c r="D752" s="189"/>
      <c r="E752" s="189"/>
      <c r="F752" s="189"/>
      <c r="G752" s="192"/>
      <c r="H752" s="195"/>
      <c r="I752" s="103"/>
      <c r="J752" s="53"/>
      <c r="K752" s="65"/>
      <c r="L752" s="65"/>
      <c r="M752" s="42">
        <f t="shared" si="156"/>
        <v>0</v>
      </c>
    </row>
    <row r="753" spans="2:13" ht="13.5" thickBot="1">
      <c r="B753" s="59" t="s">
        <v>43</v>
      </c>
      <c r="C753" s="198"/>
      <c r="D753" s="189"/>
      <c r="E753" s="189"/>
      <c r="F753" s="189"/>
      <c r="G753" s="192"/>
      <c r="H753" s="195"/>
      <c r="I753" s="103"/>
      <c r="J753" s="53"/>
      <c r="K753" s="43"/>
      <c r="L753" s="65"/>
      <c r="M753" s="42">
        <f t="shared" si="156"/>
        <v>0</v>
      </c>
    </row>
    <row r="754" spans="2:13" ht="13.5" thickBot="1">
      <c r="B754" s="89" t="s">
        <v>44</v>
      </c>
      <c r="C754" s="199"/>
      <c r="D754" s="190"/>
      <c r="E754" s="190"/>
      <c r="F754" s="190"/>
      <c r="G754" s="193"/>
      <c r="H754" s="196"/>
      <c r="I754" s="104"/>
      <c r="J754" s="53"/>
      <c r="K754" s="46"/>
      <c r="L754" s="54"/>
      <c r="M754" s="47">
        <f t="shared" si="156"/>
        <v>0</v>
      </c>
    </row>
    <row r="755" spans="2:13" ht="13.5" thickBot="1">
      <c r="B755" s="58" t="s">
        <v>40</v>
      </c>
      <c r="C755" s="197">
        <f t="shared" ref="C755" si="158">+C750+1</f>
        <v>149</v>
      </c>
      <c r="D755" s="188">
        <f>VLOOKUP(C755,'Completar SOFSE'!$A$19:$E$501,2,0)</f>
        <v>400</v>
      </c>
      <c r="E755" s="188" t="str">
        <f>VLOOKUP(C755,'Completar SOFSE'!$A$19:$E$501,3,0)</f>
        <v>C/U</v>
      </c>
      <c r="F755" s="188">
        <f>VLOOKUP(C755,'Completar SOFSE'!$A$19:$E$501,4,0)</f>
        <v>3000022620</v>
      </c>
      <c r="G755" s="191" t="str">
        <f>VLOOKUP(C755,'Completar SOFSE'!$A$19:$E$501,5,0)</f>
        <v>TORNILLO PARA AJUSTE, TIPO DE CABEZA HEXAGONAL, TIPO DE ROSCA METRICA MA, DIAMETRO NOMINAL 4MM, PASO 0,7MM, LONGITUD 14MM, MATERIAL ACERO, NORMA DEL MATERIAL GRADO 8.8, TRATAMIENTO SUPERFICIAL CINCADO, BULON CABEZA HEXAGONAL ROSCA MA DE ACERO CINCADO M4 X 14 MM PASO 0,7 MM</v>
      </c>
      <c r="H755" s="194">
        <f>VLOOKUP(C755,'Completar SOFSE'!$A$19:$F$501,6,0)</f>
        <v>0</v>
      </c>
      <c r="I755" s="103"/>
      <c r="J755" s="53"/>
      <c r="K755" s="65"/>
      <c r="L755" s="65"/>
      <c r="M755" s="42">
        <f t="shared" si="156"/>
        <v>0</v>
      </c>
    </row>
    <row r="756" spans="2:13" ht="13.5" thickBot="1">
      <c r="B756" s="59" t="s">
        <v>41</v>
      </c>
      <c r="C756" s="198"/>
      <c r="D756" s="189"/>
      <c r="E756" s="189"/>
      <c r="F756" s="189"/>
      <c r="G756" s="192"/>
      <c r="H756" s="195"/>
      <c r="I756" s="103"/>
      <c r="J756" s="53"/>
      <c r="K756" s="65"/>
      <c r="L756" s="65"/>
      <c r="M756" s="42">
        <f t="shared" si="156"/>
        <v>0</v>
      </c>
    </row>
    <row r="757" spans="2:13" ht="13.5" thickBot="1">
      <c r="B757" s="59" t="s">
        <v>42</v>
      </c>
      <c r="C757" s="198"/>
      <c r="D757" s="189"/>
      <c r="E757" s="189"/>
      <c r="F757" s="189"/>
      <c r="G757" s="192"/>
      <c r="H757" s="195"/>
      <c r="I757" s="103"/>
      <c r="J757" s="53"/>
      <c r="K757" s="65"/>
      <c r="L757" s="65"/>
      <c r="M757" s="42">
        <f t="shared" si="156"/>
        <v>0</v>
      </c>
    </row>
    <row r="758" spans="2:13" ht="13.5" thickBot="1">
      <c r="B758" s="59" t="s">
        <v>43</v>
      </c>
      <c r="C758" s="198"/>
      <c r="D758" s="189"/>
      <c r="E758" s="189"/>
      <c r="F758" s="189"/>
      <c r="G758" s="192"/>
      <c r="H758" s="195"/>
      <c r="I758" s="103"/>
      <c r="J758" s="53"/>
      <c r="K758" s="43"/>
      <c r="L758" s="65"/>
      <c r="M758" s="42">
        <f t="shared" si="156"/>
        <v>0</v>
      </c>
    </row>
    <row r="759" spans="2:13" ht="13.5" thickBot="1">
      <c r="B759" s="89" t="s">
        <v>44</v>
      </c>
      <c r="C759" s="199"/>
      <c r="D759" s="190"/>
      <c r="E759" s="190"/>
      <c r="F759" s="190"/>
      <c r="G759" s="193"/>
      <c r="H759" s="196"/>
      <c r="I759" s="104"/>
      <c r="J759" s="53"/>
      <c r="K759" s="46"/>
      <c r="L759" s="54"/>
      <c r="M759" s="47">
        <f t="shared" si="156"/>
        <v>0</v>
      </c>
    </row>
    <row r="760" spans="2:13" ht="13.5" thickBot="1">
      <c r="B760" s="58" t="s">
        <v>40</v>
      </c>
      <c r="C760" s="197">
        <f t="shared" ref="C760" si="159">+C755+1</f>
        <v>150</v>
      </c>
      <c r="D760" s="188">
        <f>VLOOKUP(C760,'Completar SOFSE'!$A$19:$E$501,2,0)</f>
        <v>100</v>
      </c>
      <c r="E760" s="188" t="str">
        <f>VLOOKUP(C760,'Completar SOFSE'!$A$19:$E$501,3,0)</f>
        <v>C/U</v>
      </c>
      <c r="F760" s="188">
        <f>VLOOKUP(C760,'Completar SOFSE'!$A$19:$E$501,4,0)</f>
        <v>3000022624</v>
      </c>
      <c r="G760" s="191" t="str">
        <f>VLOOKUP(C760,'Completar SOFSE'!$A$19:$E$501,5,0)</f>
        <v>TORNILLO PARA AJUSTE, TIPO DE CABEZA HEXAGONAL, TIPO DE ROSCA WHITWORTH, DIAMETRO NOMINAL 3/4", PASO 10 HILOS, LONGITUD 63,5MM, MATERIAL ACERO, NORMA DEL MATERIAL GRADO 8.8, TRATAMIENTO SUPERFICIAL CADMIADO, BULON CABEZA HEXAGONAL ROSCA W DE ACERO CADMIADO 3/4" X 63.5 MM 10 HILOS GRADO 8.8</v>
      </c>
      <c r="H760" s="194">
        <f>VLOOKUP(C760,'Completar SOFSE'!$A$19:$F$501,6,0)</f>
        <v>0</v>
      </c>
      <c r="I760" s="103"/>
      <c r="J760" s="53"/>
      <c r="K760" s="65"/>
      <c r="L760" s="65"/>
      <c r="M760" s="42">
        <f t="shared" si="156"/>
        <v>0</v>
      </c>
    </row>
    <row r="761" spans="2:13" ht="13.5" thickBot="1">
      <c r="B761" s="59" t="s">
        <v>41</v>
      </c>
      <c r="C761" s="198"/>
      <c r="D761" s="189"/>
      <c r="E761" s="189"/>
      <c r="F761" s="189"/>
      <c r="G761" s="192"/>
      <c r="H761" s="195"/>
      <c r="I761" s="103"/>
      <c r="J761" s="53"/>
      <c r="K761" s="65"/>
      <c r="L761" s="65"/>
      <c r="M761" s="42">
        <f t="shared" si="156"/>
        <v>0</v>
      </c>
    </row>
    <row r="762" spans="2:13" ht="13.5" thickBot="1">
      <c r="B762" s="59" t="s">
        <v>42</v>
      </c>
      <c r="C762" s="198"/>
      <c r="D762" s="189"/>
      <c r="E762" s="189"/>
      <c r="F762" s="189"/>
      <c r="G762" s="192"/>
      <c r="H762" s="195"/>
      <c r="I762" s="103"/>
      <c r="J762" s="53"/>
      <c r="K762" s="65"/>
      <c r="L762" s="65"/>
      <c r="M762" s="42">
        <f t="shared" si="156"/>
        <v>0</v>
      </c>
    </row>
    <row r="763" spans="2:13" ht="13.5" thickBot="1">
      <c r="B763" s="59" t="s">
        <v>43</v>
      </c>
      <c r="C763" s="198"/>
      <c r="D763" s="189"/>
      <c r="E763" s="189"/>
      <c r="F763" s="189"/>
      <c r="G763" s="192"/>
      <c r="H763" s="195"/>
      <c r="I763" s="103"/>
      <c r="J763" s="53"/>
      <c r="K763" s="43"/>
      <c r="L763" s="65"/>
      <c r="M763" s="42">
        <f t="shared" si="156"/>
        <v>0</v>
      </c>
    </row>
    <row r="764" spans="2:13" ht="13.5" thickBot="1">
      <c r="B764" s="89" t="s">
        <v>44</v>
      </c>
      <c r="C764" s="199"/>
      <c r="D764" s="190"/>
      <c r="E764" s="190"/>
      <c r="F764" s="190"/>
      <c r="G764" s="193"/>
      <c r="H764" s="196"/>
      <c r="I764" s="104"/>
      <c r="J764" s="53"/>
      <c r="K764" s="46"/>
      <c r="L764" s="54"/>
      <c r="M764" s="47">
        <f t="shared" si="156"/>
        <v>0</v>
      </c>
    </row>
    <row r="765" spans="2:13" ht="13.5" thickBot="1">
      <c r="B765" s="58" t="s">
        <v>40</v>
      </c>
      <c r="C765" s="197">
        <f>+C760+1</f>
        <v>151</v>
      </c>
      <c r="D765" s="188">
        <f>VLOOKUP(C765,'Completar SOFSE'!$A$19:$E$501,2,0)</f>
        <v>100</v>
      </c>
      <c r="E765" s="188" t="str">
        <f>VLOOKUP(C765,'Completar SOFSE'!$A$19:$E$501,3,0)</f>
        <v>C/U</v>
      </c>
      <c r="F765" s="188">
        <f>VLOOKUP(C765,'Completar SOFSE'!$A$19:$E$501,4,0)</f>
        <v>3000022636</v>
      </c>
      <c r="G765" s="191" t="str">
        <f>VLOOKUP(C765,'Completar SOFSE'!$A$19:$E$501,5,0)</f>
        <v>TORNILLO PARA AJUSTE, TIPO DE CABEZA HEXAGONAL, TIPO DE ROSCA METRICA MA, DIAMETRO NOMINAL 24MM, PASO 2MM, LONGITUD 180MM, MATERIAL ACERO, NORMA DEL MATERIAL GRADO 10.9, TRATAMIENTO SUPERFICIAL CINCADO AMARILLO</v>
      </c>
      <c r="H765" s="194">
        <f>VLOOKUP(C765,'Completar SOFSE'!$A$19:$F$501,6,0)</f>
        <v>0</v>
      </c>
      <c r="I765" s="103"/>
      <c r="J765" s="53"/>
      <c r="K765" s="65"/>
      <c r="L765" s="65"/>
      <c r="M765" s="42">
        <f>J765*$D$60+K765*$D$60+L765*$D$60</f>
        <v>0</v>
      </c>
    </row>
    <row r="766" spans="2:13" ht="13.5" thickBot="1">
      <c r="B766" s="59" t="s">
        <v>41</v>
      </c>
      <c r="C766" s="198"/>
      <c r="D766" s="189"/>
      <c r="E766" s="189"/>
      <c r="F766" s="189"/>
      <c r="G766" s="192"/>
      <c r="H766" s="195"/>
      <c r="I766" s="103"/>
      <c r="J766" s="53"/>
      <c r="K766" s="65"/>
      <c r="L766" s="65"/>
      <c r="M766" s="42">
        <f t="shared" ref="M766:M784" si="160">J766*$D$60+K766*$D$60+L766*$D$60</f>
        <v>0</v>
      </c>
    </row>
    <row r="767" spans="2:13" ht="13.5" thickBot="1">
      <c r="B767" s="59" t="s">
        <v>42</v>
      </c>
      <c r="C767" s="198"/>
      <c r="D767" s="189"/>
      <c r="E767" s="189"/>
      <c r="F767" s="189"/>
      <c r="G767" s="192"/>
      <c r="H767" s="195"/>
      <c r="I767" s="103"/>
      <c r="J767" s="53"/>
      <c r="K767" s="65"/>
      <c r="L767" s="65"/>
      <c r="M767" s="42">
        <f t="shared" si="160"/>
        <v>0</v>
      </c>
    </row>
    <row r="768" spans="2:13" ht="13.5" thickBot="1">
      <c r="B768" s="59" t="s">
        <v>43</v>
      </c>
      <c r="C768" s="198"/>
      <c r="D768" s="189"/>
      <c r="E768" s="189"/>
      <c r="F768" s="189"/>
      <c r="G768" s="192"/>
      <c r="H768" s="195"/>
      <c r="I768" s="103"/>
      <c r="J768" s="53"/>
      <c r="K768" s="43"/>
      <c r="L768" s="65"/>
      <c r="M768" s="42">
        <f t="shared" si="160"/>
        <v>0</v>
      </c>
    </row>
    <row r="769" spans="2:13" ht="13.5" thickBot="1">
      <c r="B769" s="89" t="s">
        <v>44</v>
      </c>
      <c r="C769" s="199"/>
      <c r="D769" s="190"/>
      <c r="E769" s="190"/>
      <c r="F769" s="190"/>
      <c r="G769" s="193"/>
      <c r="H769" s="196"/>
      <c r="I769" s="104"/>
      <c r="J769" s="53"/>
      <c r="K769" s="46"/>
      <c r="L769" s="54"/>
      <c r="M769" s="47">
        <f t="shared" si="160"/>
        <v>0</v>
      </c>
    </row>
    <row r="770" spans="2:13" ht="13.5" thickBot="1">
      <c r="B770" s="58" t="s">
        <v>40</v>
      </c>
      <c r="C770" s="197">
        <f t="shared" ref="C770" si="161">+C765+1</f>
        <v>152</v>
      </c>
      <c r="D770" s="188">
        <f>VLOOKUP(C770,'Completar SOFSE'!$A$19:$E$501,2,0)</f>
        <v>400</v>
      </c>
      <c r="E770" s="188" t="str">
        <f>VLOOKUP(C770,'Completar SOFSE'!$A$19:$E$501,3,0)</f>
        <v>C/U</v>
      </c>
      <c r="F770" s="188">
        <f>VLOOKUP(C770,'Completar SOFSE'!$A$19:$E$501,4,0)</f>
        <v>3000022638</v>
      </c>
      <c r="G770" s="191" t="str">
        <f>VLOOKUP(C770,'Completar SOFSE'!$A$19:$E$501,5,0)</f>
        <v>TORNILLO PARA AJUSTE, TIPO DE CABEZA HEXAGONAL, TIPO DE ROSCA METRICA MA, DIAMETRO NOMINAL 30MM, PASO 3,5 HILOS, LONGITUD 80MM, MATERIAL ACERO, NORMA DEL MATERIAL GRADO 10.9 MARCAS/FABRICANTES: GB/T5783-2000</v>
      </c>
      <c r="H770" s="194">
        <f>VLOOKUP(C770,'Completar SOFSE'!$A$19:$F$501,6,0)</f>
        <v>0</v>
      </c>
      <c r="I770" s="103"/>
      <c r="J770" s="53"/>
      <c r="K770" s="65"/>
      <c r="L770" s="65"/>
      <c r="M770" s="42">
        <f t="shared" si="160"/>
        <v>0</v>
      </c>
    </row>
    <row r="771" spans="2:13" ht="13.5" thickBot="1">
      <c r="B771" s="59" t="s">
        <v>41</v>
      </c>
      <c r="C771" s="198"/>
      <c r="D771" s="189"/>
      <c r="E771" s="189"/>
      <c r="F771" s="189"/>
      <c r="G771" s="192"/>
      <c r="H771" s="195"/>
      <c r="I771" s="103"/>
      <c r="J771" s="53"/>
      <c r="K771" s="65"/>
      <c r="L771" s="65"/>
      <c r="M771" s="42">
        <f t="shared" si="160"/>
        <v>0</v>
      </c>
    </row>
    <row r="772" spans="2:13" ht="13.5" thickBot="1">
      <c r="B772" s="59" t="s">
        <v>42</v>
      </c>
      <c r="C772" s="198"/>
      <c r="D772" s="189"/>
      <c r="E772" s="189"/>
      <c r="F772" s="189"/>
      <c r="G772" s="192"/>
      <c r="H772" s="195"/>
      <c r="I772" s="103"/>
      <c r="J772" s="53"/>
      <c r="K772" s="65"/>
      <c r="L772" s="65"/>
      <c r="M772" s="42">
        <f t="shared" si="160"/>
        <v>0</v>
      </c>
    </row>
    <row r="773" spans="2:13" ht="13.5" thickBot="1">
      <c r="B773" s="59" t="s">
        <v>43</v>
      </c>
      <c r="C773" s="198"/>
      <c r="D773" s="189"/>
      <c r="E773" s="189"/>
      <c r="F773" s="189"/>
      <c r="G773" s="192"/>
      <c r="H773" s="195"/>
      <c r="I773" s="103"/>
      <c r="J773" s="53"/>
      <c r="K773" s="43"/>
      <c r="L773" s="65"/>
      <c r="M773" s="42">
        <f t="shared" si="160"/>
        <v>0</v>
      </c>
    </row>
    <row r="774" spans="2:13" ht="13.5" thickBot="1">
      <c r="B774" s="89" t="s">
        <v>44</v>
      </c>
      <c r="C774" s="199"/>
      <c r="D774" s="190"/>
      <c r="E774" s="190"/>
      <c r="F774" s="190"/>
      <c r="G774" s="193"/>
      <c r="H774" s="196"/>
      <c r="I774" s="104"/>
      <c r="J774" s="53"/>
      <c r="K774" s="46"/>
      <c r="L774" s="54"/>
      <c r="M774" s="47">
        <f t="shared" si="160"/>
        <v>0</v>
      </c>
    </row>
    <row r="775" spans="2:13" ht="13.5" thickBot="1">
      <c r="B775" s="58" t="s">
        <v>40</v>
      </c>
      <c r="C775" s="197">
        <f t="shared" ref="C775" si="162">+C770+1</f>
        <v>153</v>
      </c>
      <c r="D775" s="188">
        <f>VLOOKUP(C775,'Completar SOFSE'!$A$19:$E$501,2,0)</f>
        <v>300</v>
      </c>
      <c r="E775" s="188" t="str">
        <f>VLOOKUP(C775,'Completar SOFSE'!$A$19:$E$501,3,0)</f>
        <v>C/U</v>
      </c>
      <c r="F775" s="188">
        <f>VLOOKUP(C775,'Completar SOFSE'!$A$19:$E$501,4,0)</f>
        <v>3000022644</v>
      </c>
      <c r="G775" s="191" t="str">
        <f>VLOOKUP(C775,'Completar SOFSE'!$A$19:$E$501,5,0)</f>
        <v>TORNILLO PARA AJUSTE, TIPO DE CABEZA HEXAGONAL, TIPO DE ROSCA WHITWORTH, DIAMETRO NOMINAL 5/8", PASO 11 HILOS, LONGITUD 228,6MM, MATERIAL ACERO, NORMA DEL MATERIAL GRADO 8.8, TRATAMIENTO SUPERFICIAL CINCADO, BULON CABEZA HEXAGONAL ROSCA W DE ACERO 5/8" X 228,6 MM 11 HILOS GRADO 8.8</v>
      </c>
      <c r="H775" s="194">
        <f>VLOOKUP(C775,'Completar SOFSE'!$A$19:$F$501,6,0)</f>
        <v>0</v>
      </c>
      <c r="I775" s="103"/>
      <c r="J775" s="53"/>
      <c r="K775" s="65"/>
      <c r="L775" s="65"/>
      <c r="M775" s="42">
        <f t="shared" si="160"/>
        <v>0</v>
      </c>
    </row>
    <row r="776" spans="2:13" ht="13.5" thickBot="1">
      <c r="B776" s="59" t="s">
        <v>41</v>
      </c>
      <c r="C776" s="198"/>
      <c r="D776" s="189"/>
      <c r="E776" s="189"/>
      <c r="F776" s="189"/>
      <c r="G776" s="192"/>
      <c r="H776" s="195"/>
      <c r="I776" s="103"/>
      <c r="J776" s="53"/>
      <c r="K776" s="65"/>
      <c r="L776" s="65"/>
      <c r="M776" s="42">
        <f t="shared" si="160"/>
        <v>0</v>
      </c>
    </row>
    <row r="777" spans="2:13" ht="13.5" thickBot="1">
      <c r="B777" s="59" t="s">
        <v>42</v>
      </c>
      <c r="C777" s="198"/>
      <c r="D777" s="189"/>
      <c r="E777" s="189"/>
      <c r="F777" s="189"/>
      <c r="G777" s="192"/>
      <c r="H777" s="195"/>
      <c r="I777" s="103"/>
      <c r="J777" s="53"/>
      <c r="K777" s="65"/>
      <c r="L777" s="65"/>
      <c r="M777" s="42">
        <f t="shared" si="160"/>
        <v>0</v>
      </c>
    </row>
    <row r="778" spans="2:13" ht="13.5" thickBot="1">
      <c r="B778" s="59" t="s">
        <v>43</v>
      </c>
      <c r="C778" s="198"/>
      <c r="D778" s="189"/>
      <c r="E778" s="189"/>
      <c r="F778" s="189"/>
      <c r="G778" s="192"/>
      <c r="H778" s="195"/>
      <c r="I778" s="103"/>
      <c r="J778" s="53"/>
      <c r="K778" s="43"/>
      <c r="L778" s="65"/>
      <c r="M778" s="42">
        <f t="shared" si="160"/>
        <v>0</v>
      </c>
    </row>
    <row r="779" spans="2:13" ht="13.5" thickBot="1">
      <c r="B779" s="89" t="s">
        <v>44</v>
      </c>
      <c r="C779" s="199"/>
      <c r="D779" s="190"/>
      <c r="E779" s="190"/>
      <c r="F779" s="190"/>
      <c r="G779" s="193"/>
      <c r="H779" s="196"/>
      <c r="I779" s="104"/>
      <c r="J779" s="53"/>
      <c r="K779" s="46"/>
      <c r="L779" s="54"/>
      <c r="M779" s="47">
        <f t="shared" si="160"/>
        <v>0</v>
      </c>
    </row>
    <row r="780" spans="2:13" ht="13.5" thickBot="1">
      <c r="B780" s="58" t="s">
        <v>40</v>
      </c>
      <c r="C780" s="197">
        <f t="shared" ref="C780" si="163">+C775+1</f>
        <v>154</v>
      </c>
      <c r="D780" s="188">
        <f>VLOOKUP(C780,'Completar SOFSE'!$A$19:$E$501,2,0)</f>
        <v>250</v>
      </c>
      <c r="E780" s="188" t="str">
        <f>VLOOKUP(C780,'Completar SOFSE'!$A$19:$E$501,3,0)</f>
        <v>C/U</v>
      </c>
      <c r="F780" s="188">
        <f>VLOOKUP(C780,'Completar SOFSE'!$A$19:$E$501,4,0)</f>
        <v>3000022674</v>
      </c>
      <c r="G780" s="191" t="str">
        <f>VLOOKUP(C780,'Completar SOFSE'!$A$19:$E$501,5,0)</f>
        <v>TORNILLO PARA AJUSTE, TIPO DE CABEZA FRESADA ALLEN, TIPO DE ROSCA WHITWORTH, DIAMETRO NOMINAL 3/8", PASO 16 HILOS, LONGITUD 25,4MM, MATERIAL ACERO</v>
      </c>
      <c r="H780" s="194">
        <f>VLOOKUP(C780,'Completar SOFSE'!$A$19:$F$501,6,0)</f>
        <v>0</v>
      </c>
      <c r="I780" s="103"/>
      <c r="J780" s="53"/>
      <c r="K780" s="65"/>
      <c r="L780" s="65"/>
      <c r="M780" s="42">
        <f t="shared" si="160"/>
        <v>0</v>
      </c>
    </row>
    <row r="781" spans="2:13" ht="13.5" thickBot="1">
      <c r="B781" s="59" t="s">
        <v>41</v>
      </c>
      <c r="C781" s="198"/>
      <c r="D781" s="189"/>
      <c r="E781" s="189"/>
      <c r="F781" s="189"/>
      <c r="G781" s="192"/>
      <c r="H781" s="195"/>
      <c r="I781" s="103"/>
      <c r="J781" s="53"/>
      <c r="K781" s="65"/>
      <c r="L781" s="65"/>
      <c r="M781" s="42">
        <f t="shared" si="160"/>
        <v>0</v>
      </c>
    </row>
    <row r="782" spans="2:13" ht="13.5" thickBot="1">
      <c r="B782" s="59" t="s">
        <v>42</v>
      </c>
      <c r="C782" s="198"/>
      <c r="D782" s="189"/>
      <c r="E782" s="189"/>
      <c r="F782" s="189"/>
      <c r="G782" s="192"/>
      <c r="H782" s="195"/>
      <c r="I782" s="103"/>
      <c r="J782" s="53"/>
      <c r="K782" s="65"/>
      <c r="L782" s="65"/>
      <c r="M782" s="42">
        <f t="shared" si="160"/>
        <v>0</v>
      </c>
    </row>
    <row r="783" spans="2:13" ht="13.5" thickBot="1">
      <c r="B783" s="59" t="s">
        <v>43</v>
      </c>
      <c r="C783" s="198"/>
      <c r="D783" s="189"/>
      <c r="E783" s="189"/>
      <c r="F783" s="189"/>
      <c r="G783" s="192"/>
      <c r="H783" s="195"/>
      <c r="I783" s="103"/>
      <c r="J783" s="53"/>
      <c r="K783" s="43"/>
      <c r="L783" s="65"/>
      <c r="M783" s="42">
        <f t="shared" si="160"/>
        <v>0</v>
      </c>
    </row>
    <row r="784" spans="2:13" ht="13.5" thickBot="1">
      <c r="B784" s="89" t="s">
        <v>44</v>
      </c>
      <c r="C784" s="199"/>
      <c r="D784" s="190"/>
      <c r="E784" s="190"/>
      <c r="F784" s="190"/>
      <c r="G784" s="193"/>
      <c r="H784" s="196"/>
      <c r="I784" s="104"/>
      <c r="J784" s="53"/>
      <c r="K784" s="46"/>
      <c r="L784" s="54"/>
      <c r="M784" s="47">
        <f t="shared" si="160"/>
        <v>0</v>
      </c>
    </row>
    <row r="785" spans="2:13" ht="13.5" thickBot="1">
      <c r="B785" s="58" t="s">
        <v>40</v>
      </c>
      <c r="C785" s="197">
        <f>+C780+1</f>
        <v>155</v>
      </c>
      <c r="D785" s="188">
        <f>VLOOKUP(C785,'Completar SOFSE'!$A$19:$E$501,2,0)</f>
        <v>320</v>
      </c>
      <c r="E785" s="188" t="str">
        <f>VLOOKUP(C785,'Completar SOFSE'!$A$19:$E$501,3,0)</f>
        <v>C/U</v>
      </c>
      <c r="F785" s="188">
        <f>VLOOKUP(C785,'Completar SOFSE'!$A$19:$E$501,4,0)</f>
        <v>3000022679</v>
      </c>
      <c r="G785" s="191" t="str">
        <f>VLOOKUP(C785,'Completar SOFSE'!$A$19:$E$501,5,0)</f>
        <v>TORNILLO PARA AJUSTE, TIPO DE CABEZA REDONDA ALLEN, TIPO DE ROSCA METRICA MA, DIAMETRO NOMINAL 6MM, PASO 1MM, LONGITUD 25MM, MATERIAL ACERO INOXIDABLE, NORMA CONSTRUCTIVA ISO 4062</v>
      </c>
      <c r="H785" s="194">
        <f>VLOOKUP(C785,'Completar SOFSE'!$A$19:$F$501,6,0)</f>
        <v>0</v>
      </c>
      <c r="I785" s="103"/>
      <c r="J785" s="53"/>
      <c r="K785" s="65"/>
      <c r="L785" s="65"/>
      <c r="M785" s="42">
        <f>J785*$D$60+K785*$D$60+L785*$D$60</f>
        <v>0</v>
      </c>
    </row>
    <row r="786" spans="2:13" ht="13.5" thickBot="1">
      <c r="B786" s="59" t="s">
        <v>41</v>
      </c>
      <c r="C786" s="198"/>
      <c r="D786" s="189"/>
      <c r="E786" s="189"/>
      <c r="F786" s="189"/>
      <c r="G786" s="192"/>
      <c r="H786" s="195"/>
      <c r="I786" s="103"/>
      <c r="J786" s="53"/>
      <c r="K786" s="65"/>
      <c r="L786" s="65"/>
      <c r="M786" s="42">
        <f t="shared" ref="M786:M804" si="164">J786*$D$60+K786*$D$60+L786*$D$60</f>
        <v>0</v>
      </c>
    </row>
    <row r="787" spans="2:13" ht="13.5" thickBot="1">
      <c r="B787" s="59" t="s">
        <v>42</v>
      </c>
      <c r="C787" s="198"/>
      <c r="D787" s="189"/>
      <c r="E787" s="189"/>
      <c r="F787" s="189"/>
      <c r="G787" s="192"/>
      <c r="H787" s="195"/>
      <c r="I787" s="103"/>
      <c r="J787" s="53"/>
      <c r="K787" s="65"/>
      <c r="L787" s="65"/>
      <c r="M787" s="42">
        <f t="shared" si="164"/>
        <v>0</v>
      </c>
    </row>
    <row r="788" spans="2:13" ht="13.5" thickBot="1">
      <c r="B788" s="59" t="s">
        <v>43</v>
      </c>
      <c r="C788" s="198"/>
      <c r="D788" s="189"/>
      <c r="E788" s="189"/>
      <c r="F788" s="189"/>
      <c r="G788" s="192"/>
      <c r="H788" s="195"/>
      <c r="I788" s="103"/>
      <c r="J788" s="53"/>
      <c r="K788" s="43"/>
      <c r="L788" s="65"/>
      <c r="M788" s="42">
        <f t="shared" si="164"/>
        <v>0</v>
      </c>
    </row>
    <row r="789" spans="2:13" ht="13.5" thickBot="1">
      <c r="B789" s="89" t="s">
        <v>44</v>
      </c>
      <c r="C789" s="199"/>
      <c r="D789" s="190"/>
      <c r="E789" s="190"/>
      <c r="F789" s="190"/>
      <c r="G789" s="193"/>
      <c r="H789" s="196"/>
      <c r="I789" s="104"/>
      <c r="J789" s="53"/>
      <c r="K789" s="46"/>
      <c r="L789" s="54"/>
      <c r="M789" s="47">
        <f t="shared" si="164"/>
        <v>0</v>
      </c>
    </row>
    <row r="790" spans="2:13" ht="13.5" thickBot="1">
      <c r="B790" s="58" t="s">
        <v>40</v>
      </c>
      <c r="C790" s="197">
        <f t="shared" ref="C790" si="165">+C785+1</f>
        <v>156</v>
      </c>
      <c r="D790" s="188">
        <f>VLOOKUP(C790,'Completar SOFSE'!$A$19:$E$501,2,0)</f>
        <v>1760</v>
      </c>
      <c r="E790" s="188" t="str">
        <f>VLOOKUP(C790,'Completar SOFSE'!$A$19:$E$501,3,0)</f>
        <v>C/U</v>
      </c>
      <c r="F790" s="188">
        <f>VLOOKUP(C790,'Completar SOFSE'!$A$19:$E$501,4,0)</f>
        <v>3000022686</v>
      </c>
      <c r="G790" s="191" t="str">
        <f>VLOOKUP(C790,'Completar SOFSE'!$A$19:$E$501,5,0)</f>
        <v>TORNILLO PARA AJUSTE, TIPO DE CABEZA TANQUE PHILLIPS, TIPO DE ROSCA METRICA, DIAMETRO NOMINAL 4MM, PASO 0,7MM, LONGITUD 20MM, MATERIAL ACERO INOXIDABLE, NORMA DEL MATERIAL A2-70, TRATAMIENTO SUPERFICIAL SIN TRATAMIENTO</v>
      </c>
      <c r="H790" s="194">
        <f>VLOOKUP(C790,'Completar SOFSE'!$A$19:$F$501,6,0)</f>
        <v>0</v>
      </c>
      <c r="I790" s="103"/>
      <c r="J790" s="53"/>
      <c r="K790" s="65"/>
      <c r="L790" s="65"/>
      <c r="M790" s="42">
        <f t="shared" si="164"/>
        <v>0</v>
      </c>
    </row>
    <row r="791" spans="2:13" ht="13.5" thickBot="1">
      <c r="B791" s="59" t="s">
        <v>41</v>
      </c>
      <c r="C791" s="198"/>
      <c r="D791" s="189"/>
      <c r="E791" s="189"/>
      <c r="F791" s="189"/>
      <c r="G791" s="192"/>
      <c r="H791" s="195"/>
      <c r="I791" s="103"/>
      <c r="J791" s="53"/>
      <c r="K791" s="65"/>
      <c r="L791" s="65"/>
      <c r="M791" s="42">
        <f t="shared" si="164"/>
        <v>0</v>
      </c>
    </row>
    <row r="792" spans="2:13" ht="13.5" thickBot="1">
      <c r="B792" s="59" t="s">
        <v>42</v>
      </c>
      <c r="C792" s="198"/>
      <c r="D792" s="189"/>
      <c r="E792" s="189"/>
      <c r="F792" s="189"/>
      <c r="G792" s="192"/>
      <c r="H792" s="195"/>
      <c r="I792" s="103"/>
      <c r="J792" s="53"/>
      <c r="K792" s="65"/>
      <c r="L792" s="65"/>
      <c r="M792" s="42">
        <f t="shared" si="164"/>
        <v>0</v>
      </c>
    </row>
    <row r="793" spans="2:13" ht="13.5" thickBot="1">
      <c r="B793" s="59" t="s">
        <v>43</v>
      </c>
      <c r="C793" s="198"/>
      <c r="D793" s="189"/>
      <c r="E793" s="189"/>
      <c r="F793" s="189"/>
      <c r="G793" s="192"/>
      <c r="H793" s="195"/>
      <c r="I793" s="103"/>
      <c r="J793" s="53"/>
      <c r="K793" s="43"/>
      <c r="L793" s="65"/>
      <c r="M793" s="42">
        <f t="shared" si="164"/>
        <v>0</v>
      </c>
    </row>
    <row r="794" spans="2:13" ht="13.5" thickBot="1">
      <c r="B794" s="89" t="s">
        <v>44</v>
      </c>
      <c r="C794" s="199"/>
      <c r="D794" s="190"/>
      <c r="E794" s="190"/>
      <c r="F794" s="190"/>
      <c r="G794" s="193"/>
      <c r="H794" s="196"/>
      <c r="I794" s="104"/>
      <c r="J794" s="53"/>
      <c r="K794" s="46"/>
      <c r="L794" s="54"/>
      <c r="M794" s="47">
        <f t="shared" si="164"/>
        <v>0</v>
      </c>
    </row>
    <row r="795" spans="2:13" ht="13.5" thickBot="1">
      <c r="B795" s="58" t="s">
        <v>40</v>
      </c>
      <c r="C795" s="197">
        <f t="shared" ref="C795" si="166">+C790+1</f>
        <v>157</v>
      </c>
      <c r="D795" s="188">
        <f>VLOOKUP(C795,'Completar SOFSE'!$A$19:$E$501,2,0)</f>
        <v>1350</v>
      </c>
      <c r="E795" s="188" t="str">
        <f>VLOOKUP(C795,'Completar SOFSE'!$A$19:$E$501,3,0)</f>
        <v>C/U</v>
      </c>
      <c r="F795" s="188">
        <f>VLOOKUP(C795,'Completar SOFSE'!$A$19:$E$501,4,0)</f>
        <v>3000022696</v>
      </c>
      <c r="G795" s="191" t="str">
        <f>VLOOKUP(C795,'Completar SOFSE'!$A$19:$E$501,5,0)</f>
        <v>TORNILLO PARA AJUSTE, TIPO DE CABEZA TANQUE PHILLIPS, TIPO DE ROSCA METRICA, DIAMETRO NOMINAL 5MM, PASO 0,8MM, LONGITUD 35MM, MATERIAL ACERO INOXIDABLE, NORMA DEL MATERIAL A2-70, TRATAMIENTO SUPERFICIAL SIN TRATAMIENTO</v>
      </c>
      <c r="H795" s="194">
        <f>VLOOKUP(C795,'Completar SOFSE'!$A$19:$F$501,6,0)</f>
        <v>0</v>
      </c>
      <c r="I795" s="103"/>
      <c r="J795" s="53"/>
      <c r="K795" s="65"/>
      <c r="L795" s="65"/>
      <c r="M795" s="42">
        <f t="shared" si="164"/>
        <v>0</v>
      </c>
    </row>
    <row r="796" spans="2:13" ht="13.5" thickBot="1">
      <c r="B796" s="59" t="s">
        <v>41</v>
      </c>
      <c r="C796" s="198"/>
      <c r="D796" s="189"/>
      <c r="E796" s="189"/>
      <c r="F796" s="189"/>
      <c r="G796" s="192"/>
      <c r="H796" s="195"/>
      <c r="I796" s="103"/>
      <c r="J796" s="53"/>
      <c r="K796" s="65"/>
      <c r="L796" s="65"/>
      <c r="M796" s="42">
        <f t="shared" si="164"/>
        <v>0</v>
      </c>
    </row>
    <row r="797" spans="2:13" ht="13.5" thickBot="1">
      <c r="B797" s="59" t="s">
        <v>42</v>
      </c>
      <c r="C797" s="198"/>
      <c r="D797" s="189"/>
      <c r="E797" s="189"/>
      <c r="F797" s="189"/>
      <c r="G797" s="192"/>
      <c r="H797" s="195"/>
      <c r="I797" s="103"/>
      <c r="J797" s="53"/>
      <c r="K797" s="65"/>
      <c r="L797" s="65"/>
      <c r="M797" s="42">
        <f t="shared" si="164"/>
        <v>0</v>
      </c>
    </row>
    <row r="798" spans="2:13" ht="13.5" thickBot="1">
      <c r="B798" s="59" t="s">
        <v>43</v>
      </c>
      <c r="C798" s="198"/>
      <c r="D798" s="189"/>
      <c r="E798" s="189"/>
      <c r="F798" s="189"/>
      <c r="G798" s="192"/>
      <c r="H798" s="195"/>
      <c r="I798" s="103"/>
      <c r="J798" s="53"/>
      <c r="K798" s="43"/>
      <c r="L798" s="65"/>
      <c r="M798" s="42">
        <f t="shared" si="164"/>
        <v>0</v>
      </c>
    </row>
    <row r="799" spans="2:13" ht="13.5" thickBot="1">
      <c r="B799" s="89" t="s">
        <v>44</v>
      </c>
      <c r="C799" s="199"/>
      <c r="D799" s="190"/>
      <c r="E799" s="190"/>
      <c r="F799" s="190"/>
      <c r="G799" s="193"/>
      <c r="H799" s="196"/>
      <c r="I799" s="104"/>
      <c r="J799" s="53"/>
      <c r="K799" s="46"/>
      <c r="L799" s="54"/>
      <c r="M799" s="47">
        <f t="shared" si="164"/>
        <v>0</v>
      </c>
    </row>
    <row r="800" spans="2:13" ht="13.5" thickBot="1">
      <c r="B800" s="58" t="s">
        <v>40</v>
      </c>
      <c r="C800" s="197">
        <f t="shared" ref="C800" si="167">+C795+1</f>
        <v>158</v>
      </c>
      <c r="D800" s="188">
        <f>VLOOKUP(C800,'Completar SOFSE'!$A$19:$E$501,2,0)</f>
        <v>1050</v>
      </c>
      <c r="E800" s="188" t="str">
        <f>VLOOKUP(C800,'Completar SOFSE'!$A$19:$E$501,3,0)</f>
        <v>C/U</v>
      </c>
      <c r="F800" s="188">
        <f>VLOOKUP(C800,'Completar SOFSE'!$A$19:$E$501,4,0)</f>
        <v>3000022697</v>
      </c>
      <c r="G800" s="191" t="str">
        <f>VLOOKUP(C800,'Completar SOFSE'!$A$19:$E$501,5,0)</f>
        <v>TORNILLO PARA AJUSTE ; TIPO DE CABEZA FRESADA PHILLIPS; TIPO DE ROSCA METRICA; DIAMETRO NOMINAL 5MM; PASO 0,8MM; LONGITUD 35MM; MATERIAL ACERO INOXIDABLE; NORMA DEL MATERIAL AISI 304; NORMA CONSTRUCTIVA DIN 965; TRATAMIENTO SUPERFICIAL GRADO 8.8; LONGITUD ROSCADA COMPLETA</v>
      </c>
      <c r="H800" s="194">
        <f>VLOOKUP(C800,'Completar SOFSE'!$A$19:$F$501,6,0)</f>
        <v>0</v>
      </c>
      <c r="I800" s="103"/>
      <c r="J800" s="53"/>
      <c r="K800" s="65"/>
      <c r="L800" s="65"/>
      <c r="M800" s="42">
        <f t="shared" si="164"/>
        <v>0</v>
      </c>
    </row>
    <row r="801" spans="2:13" ht="13.5" thickBot="1">
      <c r="B801" s="59" t="s">
        <v>41</v>
      </c>
      <c r="C801" s="198"/>
      <c r="D801" s="189"/>
      <c r="E801" s="189"/>
      <c r="F801" s="189"/>
      <c r="G801" s="192"/>
      <c r="H801" s="195"/>
      <c r="I801" s="103"/>
      <c r="J801" s="53"/>
      <c r="K801" s="65"/>
      <c r="L801" s="65"/>
      <c r="M801" s="42">
        <f t="shared" si="164"/>
        <v>0</v>
      </c>
    </row>
    <row r="802" spans="2:13" ht="13.5" thickBot="1">
      <c r="B802" s="59" t="s">
        <v>42</v>
      </c>
      <c r="C802" s="198"/>
      <c r="D802" s="189"/>
      <c r="E802" s="189"/>
      <c r="F802" s="189"/>
      <c r="G802" s="192"/>
      <c r="H802" s="195"/>
      <c r="I802" s="103"/>
      <c r="J802" s="53"/>
      <c r="K802" s="65"/>
      <c r="L802" s="65"/>
      <c r="M802" s="42">
        <f t="shared" si="164"/>
        <v>0</v>
      </c>
    </row>
    <row r="803" spans="2:13" ht="13.5" thickBot="1">
      <c r="B803" s="59" t="s">
        <v>43</v>
      </c>
      <c r="C803" s="198"/>
      <c r="D803" s="189"/>
      <c r="E803" s="189"/>
      <c r="F803" s="189"/>
      <c r="G803" s="192"/>
      <c r="H803" s="195"/>
      <c r="I803" s="103"/>
      <c r="J803" s="53"/>
      <c r="K803" s="43"/>
      <c r="L803" s="65"/>
      <c r="M803" s="42">
        <f t="shared" si="164"/>
        <v>0</v>
      </c>
    </row>
    <row r="804" spans="2:13" ht="13.5" thickBot="1">
      <c r="B804" s="89" t="s">
        <v>44</v>
      </c>
      <c r="C804" s="199"/>
      <c r="D804" s="190"/>
      <c r="E804" s="190"/>
      <c r="F804" s="190"/>
      <c r="G804" s="193"/>
      <c r="H804" s="196"/>
      <c r="I804" s="104"/>
      <c r="J804" s="53"/>
      <c r="K804" s="46"/>
      <c r="L804" s="54"/>
      <c r="M804" s="47">
        <f t="shared" si="164"/>
        <v>0</v>
      </c>
    </row>
    <row r="805" spans="2:13" ht="13.5" thickBot="1">
      <c r="B805" s="58" t="s">
        <v>40</v>
      </c>
      <c r="C805" s="197">
        <f>+C800+1</f>
        <v>159</v>
      </c>
      <c r="D805" s="188">
        <f>VLOOKUP(C805,'Completar SOFSE'!$A$19:$E$501,2,0)</f>
        <v>5815</v>
      </c>
      <c r="E805" s="188" t="str">
        <f>VLOOKUP(C805,'Completar SOFSE'!$A$19:$E$501,3,0)</f>
        <v>C/U</v>
      </c>
      <c r="F805" s="188">
        <f>VLOOKUP(C805,'Completar SOFSE'!$A$19:$E$501,4,0)</f>
        <v>3000022725</v>
      </c>
      <c r="G805" s="191" t="str">
        <f>VLOOKUP(C805,'Completar SOFSE'!$A$19:$E$501,5,0)</f>
        <v>TORNILLO PARA AJUSTE, TIPO DE CABEZA FRESADA PHILLIPS, TIPO DE ROSCA METRICA MA, DIAMETRO NOMINAL 8MM, PASO 1,25MM, LONGITUD 16MM, MATERIAL ACERO INOXIDABLE, NORMA DEL MATERIAL A2-70, TORNILLO CABEZA FRESADA PHILLIPS ROSCA MA DE ACERO INOXIDABLE M8 X 16 MM PASO 1,25 MM</v>
      </c>
      <c r="H805" s="194">
        <f>VLOOKUP(C805,'Completar SOFSE'!$A$19:$F$501,6,0)</f>
        <v>0</v>
      </c>
      <c r="I805" s="103"/>
      <c r="J805" s="53"/>
      <c r="K805" s="65"/>
      <c r="L805" s="65"/>
      <c r="M805" s="42">
        <f>J805*$D$60+K805*$D$60+L805*$D$60</f>
        <v>0</v>
      </c>
    </row>
    <row r="806" spans="2:13" ht="13.5" thickBot="1">
      <c r="B806" s="59" t="s">
        <v>41</v>
      </c>
      <c r="C806" s="198"/>
      <c r="D806" s="189"/>
      <c r="E806" s="189"/>
      <c r="F806" s="189"/>
      <c r="G806" s="192"/>
      <c r="H806" s="195"/>
      <c r="I806" s="103"/>
      <c r="J806" s="53"/>
      <c r="K806" s="65"/>
      <c r="L806" s="65"/>
      <c r="M806" s="42">
        <f t="shared" ref="M806:M824" si="168">J806*$D$60+K806*$D$60+L806*$D$60</f>
        <v>0</v>
      </c>
    </row>
    <row r="807" spans="2:13" ht="13.5" thickBot="1">
      <c r="B807" s="59" t="s">
        <v>42</v>
      </c>
      <c r="C807" s="198"/>
      <c r="D807" s="189"/>
      <c r="E807" s="189"/>
      <c r="F807" s="189"/>
      <c r="G807" s="192"/>
      <c r="H807" s="195"/>
      <c r="I807" s="103"/>
      <c r="J807" s="53"/>
      <c r="K807" s="65"/>
      <c r="L807" s="65"/>
      <c r="M807" s="42">
        <f t="shared" si="168"/>
        <v>0</v>
      </c>
    </row>
    <row r="808" spans="2:13" ht="13.5" thickBot="1">
      <c r="B808" s="59" t="s">
        <v>43</v>
      </c>
      <c r="C808" s="198"/>
      <c r="D808" s="189"/>
      <c r="E808" s="189"/>
      <c r="F808" s="189"/>
      <c r="G808" s="192"/>
      <c r="H808" s="195"/>
      <c r="I808" s="103"/>
      <c r="J808" s="53"/>
      <c r="K808" s="43"/>
      <c r="L808" s="65"/>
      <c r="M808" s="42">
        <f t="shared" si="168"/>
        <v>0</v>
      </c>
    </row>
    <row r="809" spans="2:13" ht="13.5" thickBot="1">
      <c r="B809" s="89" t="s">
        <v>44</v>
      </c>
      <c r="C809" s="199"/>
      <c r="D809" s="190"/>
      <c r="E809" s="190"/>
      <c r="F809" s="190"/>
      <c r="G809" s="193"/>
      <c r="H809" s="196"/>
      <c r="I809" s="104"/>
      <c r="J809" s="53"/>
      <c r="K809" s="46"/>
      <c r="L809" s="54"/>
      <c r="M809" s="47">
        <f t="shared" si="168"/>
        <v>0</v>
      </c>
    </row>
    <row r="810" spans="2:13" ht="13.5" thickBot="1">
      <c r="B810" s="58" t="s">
        <v>40</v>
      </c>
      <c r="C810" s="197">
        <f t="shared" ref="C810" si="169">+C805+1</f>
        <v>160</v>
      </c>
      <c r="D810" s="188">
        <f>VLOOKUP(C810,'Completar SOFSE'!$A$19:$E$501,2,0)</f>
        <v>1250</v>
      </c>
      <c r="E810" s="188" t="str">
        <f>VLOOKUP(C810,'Completar SOFSE'!$A$19:$E$501,3,0)</f>
        <v>C/U</v>
      </c>
      <c r="F810" s="188">
        <f>VLOOKUP(C810,'Completar SOFSE'!$A$19:$E$501,4,0)</f>
        <v>3000022741</v>
      </c>
      <c r="G810" s="191" t="str">
        <f>VLOOKUP(C810,'Completar SOFSE'!$A$19:$E$501,5,0)</f>
        <v>TORNILLO PARA AJUSTE, TIPO DE CABEZA TANQUE PHILLIPS, TIPO DE ROSCA METRICA, DIAMETRO NOMINAL 4MM, PASO 0,7MM, LONGITUD 10MM, MATERIAL ACERO INOXIDABLE, NORMA DEL MATERIAL A2-70, TRATAMIENTO SUPERFICIAL SIN TRATAMIENTO</v>
      </c>
      <c r="H810" s="194">
        <f>VLOOKUP(C810,'Completar SOFSE'!$A$19:$F$501,6,0)</f>
        <v>0</v>
      </c>
      <c r="I810" s="103"/>
      <c r="J810" s="53"/>
      <c r="K810" s="65"/>
      <c r="L810" s="65"/>
      <c r="M810" s="42">
        <f t="shared" si="168"/>
        <v>0</v>
      </c>
    </row>
    <row r="811" spans="2:13" ht="13.5" thickBot="1">
      <c r="B811" s="59" t="s">
        <v>41</v>
      </c>
      <c r="C811" s="198"/>
      <c r="D811" s="189"/>
      <c r="E811" s="189"/>
      <c r="F811" s="189"/>
      <c r="G811" s="192"/>
      <c r="H811" s="195"/>
      <c r="I811" s="103"/>
      <c r="J811" s="53"/>
      <c r="K811" s="65"/>
      <c r="L811" s="65"/>
      <c r="M811" s="42">
        <f t="shared" si="168"/>
        <v>0</v>
      </c>
    </row>
    <row r="812" spans="2:13" ht="13.5" thickBot="1">
      <c r="B812" s="59" t="s">
        <v>42</v>
      </c>
      <c r="C812" s="198"/>
      <c r="D812" s="189"/>
      <c r="E812" s="189"/>
      <c r="F812" s="189"/>
      <c r="G812" s="192"/>
      <c r="H812" s="195"/>
      <c r="I812" s="103"/>
      <c r="J812" s="53"/>
      <c r="K812" s="65"/>
      <c r="L812" s="65"/>
      <c r="M812" s="42">
        <f t="shared" si="168"/>
        <v>0</v>
      </c>
    </row>
    <row r="813" spans="2:13" ht="13.5" thickBot="1">
      <c r="B813" s="59" t="s">
        <v>43</v>
      </c>
      <c r="C813" s="198"/>
      <c r="D813" s="189"/>
      <c r="E813" s="189"/>
      <c r="F813" s="189"/>
      <c r="G813" s="192"/>
      <c r="H813" s="195"/>
      <c r="I813" s="103"/>
      <c r="J813" s="53"/>
      <c r="K813" s="43"/>
      <c r="L813" s="65"/>
      <c r="M813" s="42">
        <f t="shared" si="168"/>
        <v>0</v>
      </c>
    </row>
    <row r="814" spans="2:13" ht="13.5" thickBot="1">
      <c r="B814" s="89" t="s">
        <v>44</v>
      </c>
      <c r="C814" s="199"/>
      <c r="D814" s="190"/>
      <c r="E814" s="190"/>
      <c r="F814" s="190"/>
      <c r="G814" s="193"/>
      <c r="H814" s="196"/>
      <c r="I814" s="104"/>
      <c r="J814" s="53"/>
      <c r="K814" s="46"/>
      <c r="L814" s="54"/>
      <c r="M814" s="47">
        <f t="shared" si="168"/>
        <v>0</v>
      </c>
    </row>
    <row r="815" spans="2:13" ht="13.5" thickBot="1">
      <c r="B815" s="58" t="s">
        <v>40</v>
      </c>
      <c r="C815" s="197">
        <f t="shared" ref="C815" si="170">+C810+1</f>
        <v>161</v>
      </c>
      <c r="D815" s="188">
        <f>VLOOKUP(C815,'Completar SOFSE'!$A$19:$E$501,2,0)</f>
        <v>210</v>
      </c>
      <c r="E815" s="188" t="str">
        <f>VLOOKUP(C815,'Completar SOFSE'!$A$19:$E$501,3,0)</f>
        <v>C/U</v>
      </c>
      <c r="F815" s="188">
        <f>VLOOKUP(C815,'Completar SOFSE'!$A$19:$E$501,4,0)</f>
        <v>3000022744</v>
      </c>
      <c r="G815" s="191" t="str">
        <f>VLOOKUP(C815,'Completar SOFSE'!$A$19:$E$501,5,0)</f>
        <v>TORNILLO PARA AJUSTE, TIPO DE CABEZA HEXAGONAL RANURADA, TIPO DE ROSCA METRICA, DIAMETRO NOMINAL 8MM, PASO 1,25MM, LONGITUD 100MM, MATERIAL ACERO INOXIDABLE, LONGITUD ROSCADA 25MM</v>
      </c>
      <c r="H815" s="194">
        <f>VLOOKUP(C815,'Completar SOFSE'!$A$19:$F$501,6,0)</f>
        <v>0</v>
      </c>
      <c r="I815" s="103"/>
      <c r="J815" s="53"/>
      <c r="K815" s="65"/>
      <c r="L815" s="65"/>
      <c r="M815" s="42">
        <f t="shared" si="168"/>
        <v>0</v>
      </c>
    </row>
    <row r="816" spans="2:13" ht="13.5" thickBot="1">
      <c r="B816" s="59" t="s">
        <v>41</v>
      </c>
      <c r="C816" s="198"/>
      <c r="D816" s="189"/>
      <c r="E816" s="189"/>
      <c r="F816" s="189"/>
      <c r="G816" s="192"/>
      <c r="H816" s="195"/>
      <c r="I816" s="103"/>
      <c r="J816" s="53"/>
      <c r="K816" s="65"/>
      <c r="L816" s="65"/>
      <c r="M816" s="42">
        <f t="shared" si="168"/>
        <v>0</v>
      </c>
    </row>
    <row r="817" spans="2:13" ht="13.5" thickBot="1">
      <c r="B817" s="59" t="s">
        <v>42</v>
      </c>
      <c r="C817" s="198"/>
      <c r="D817" s="189"/>
      <c r="E817" s="189"/>
      <c r="F817" s="189"/>
      <c r="G817" s="192"/>
      <c r="H817" s="195"/>
      <c r="I817" s="103"/>
      <c r="J817" s="53"/>
      <c r="K817" s="65"/>
      <c r="L817" s="65"/>
      <c r="M817" s="42">
        <f t="shared" si="168"/>
        <v>0</v>
      </c>
    </row>
    <row r="818" spans="2:13" ht="13.5" thickBot="1">
      <c r="B818" s="59" t="s">
        <v>43</v>
      </c>
      <c r="C818" s="198"/>
      <c r="D818" s="189"/>
      <c r="E818" s="189"/>
      <c r="F818" s="189"/>
      <c r="G818" s="192"/>
      <c r="H818" s="195"/>
      <c r="I818" s="103"/>
      <c r="J818" s="53"/>
      <c r="K818" s="43"/>
      <c r="L818" s="65"/>
      <c r="M818" s="42">
        <f t="shared" si="168"/>
        <v>0</v>
      </c>
    </row>
    <row r="819" spans="2:13" ht="13.5" thickBot="1">
      <c r="B819" s="89" t="s">
        <v>44</v>
      </c>
      <c r="C819" s="199"/>
      <c r="D819" s="190"/>
      <c r="E819" s="190"/>
      <c r="F819" s="190"/>
      <c r="G819" s="193"/>
      <c r="H819" s="196"/>
      <c r="I819" s="104"/>
      <c r="J819" s="53"/>
      <c r="K819" s="46"/>
      <c r="L819" s="54"/>
      <c r="M819" s="47">
        <f t="shared" si="168"/>
        <v>0</v>
      </c>
    </row>
    <row r="820" spans="2:13" ht="13.5" thickBot="1">
      <c r="B820" s="58" t="s">
        <v>40</v>
      </c>
      <c r="C820" s="197">
        <f t="shared" ref="C820" si="171">+C815+1</f>
        <v>162</v>
      </c>
      <c r="D820" s="188">
        <f>VLOOKUP(C820,'Completar SOFSE'!$A$19:$E$501,2,0)</f>
        <v>110</v>
      </c>
      <c r="E820" s="188" t="str">
        <f>VLOOKUP(C820,'Completar SOFSE'!$A$19:$E$501,3,0)</f>
        <v>C/U</v>
      </c>
      <c r="F820" s="188">
        <f>VLOOKUP(C820,'Completar SOFSE'!$A$19:$E$501,4,0)</f>
        <v>3000022745</v>
      </c>
      <c r="G820" s="191" t="str">
        <f>VLOOKUP(C820,'Completar SOFSE'!$A$19:$E$501,5,0)</f>
        <v>TORNILLO PARA AJUSTE, TIPO DE CABEZA HEXAGONAL RANURADA, TIPO DE ROSCA METRICA, DIAMETRO NOMINAL 8MM, PASO 1,25MM, LONGITUD 90MM, MATERIAL ACERO INOXIDABLE, LONGITUD ROSCADA 25MM</v>
      </c>
      <c r="H820" s="194">
        <f>VLOOKUP(C820,'Completar SOFSE'!$A$19:$F$501,6,0)</f>
        <v>0</v>
      </c>
      <c r="I820" s="103"/>
      <c r="J820" s="53"/>
      <c r="K820" s="65"/>
      <c r="L820" s="65"/>
      <c r="M820" s="42">
        <f t="shared" si="168"/>
        <v>0</v>
      </c>
    </row>
    <row r="821" spans="2:13" ht="13.5" thickBot="1">
      <c r="B821" s="59" t="s">
        <v>41</v>
      </c>
      <c r="C821" s="198"/>
      <c r="D821" s="189"/>
      <c r="E821" s="189"/>
      <c r="F821" s="189"/>
      <c r="G821" s="192"/>
      <c r="H821" s="195"/>
      <c r="I821" s="103"/>
      <c r="J821" s="53"/>
      <c r="K821" s="65"/>
      <c r="L821" s="65"/>
      <c r="M821" s="42">
        <f t="shared" si="168"/>
        <v>0</v>
      </c>
    </row>
    <row r="822" spans="2:13" ht="13.5" thickBot="1">
      <c r="B822" s="59" t="s">
        <v>42</v>
      </c>
      <c r="C822" s="198"/>
      <c r="D822" s="189"/>
      <c r="E822" s="189"/>
      <c r="F822" s="189"/>
      <c r="G822" s="192"/>
      <c r="H822" s="195"/>
      <c r="I822" s="103"/>
      <c r="J822" s="53"/>
      <c r="K822" s="65"/>
      <c r="L822" s="65"/>
      <c r="M822" s="42">
        <f t="shared" si="168"/>
        <v>0</v>
      </c>
    </row>
    <row r="823" spans="2:13" ht="13.5" thickBot="1">
      <c r="B823" s="59" t="s">
        <v>43</v>
      </c>
      <c r="C823" s="198"/>
      <c r="D823" s="189"/>
      <c r="E823" s="189"/>
      <c r="F823" s="189"/>
      <c r="G823" s="192"/>
      <c r="H823" s="195"/>
      <c r="I823" s="103"/>
      <c r="J823" s="53"/>
      <c r="K823" s="43"/>
      <c r="L823" s="65"/>
      <c r="M823" s="42">
        <f t="shared" si="168"/>
        <v>0</v>
      </c>
    </row>
    <row r="824" spans="2:13" ht="13.5" thickBot="1">
      <c r="B824" s="89" t="s">
        <v>44</v>
      </c>
      <c r="C824" s="199"/>
      <c r="D824" s="190"/>
      <c r="E824" s="190"/>
      <c r="F824" s="190"/>
      <c r="G824" s="193"/>
      <c r="H824" s="196"/>
      <c r="I824" s="104"/>
      <c r="J824" s="53"/>
      <c r="K824" s="46"/>
      <c r="L824" s="54"/>
      <c r="M824" s="47">
        <f t="shared" si="168"/>
        <v>0</v>
      </c>
    </row>
    <row r="825" spans="2:13" ht="13.5" thickBot="1">
      <c r="B825" s="58" t="s">
        <v>40</v>
      </c>
      <c r="C825" s="197">
        <f>+C820+1</f>
        <v>163</v>
      </c>
      <c r="D825" s="188">
        <f>VLOOKUP(C825,'Completar SOFSE'!$A$19:$E$501,2,0)</f>
        <v>110</v>
      </c>
      <c r="E825" s="188" t="str">
        <f>VLOOKUP(C825,'Completar SOFSE'!$A$19:$E$501,3,0)</f>
        <v>C/U</v>
      </c>
      <c r="F825" s="188">
        <f>VLOOKUP(C825,'Completar SOFSE'!$A$19:$E$501,4,0)</f>
        <v>3000022746</v>
      </c>
      <c r="G825" s="191" t="str">
        <f>VLOOKUP(C825,'Completar SOFSE'!$A$19:$E$501,5,0)</f>
        <v>TORNILLO PARA AJUSTE, TIPO DE CABEZA HEXAGONAL RANURADA, TIPO DE ROSCA METRICA, DIAMETRO NOMINAL 8MM, PASO 1,25MM, LONGITUD 80MM, MATERIAL ACERO INOXIDABLE, NORMA DEL MATERIAL A2-70, LONGITUD ROSCADA 25MM, TORNILLO CABEZA HEXAGONAL RANURADA DE ACERO INOXIDABLE M8 X 80 MM PASO 1,25 MM ROSCADO 25 MM</v>
      </c>
      <c r="H825" s="194">
        <f>VLOOKUP(C825,'Completar SOFSE'!$A$19:$F$501,6,0)</f>
        <v>0</v>
      </c>
      <c r="I825" s="103"/>
      <c r="J825" s="53"/>
      <c r="K825" s="65"/>
      <c r="L825" s="65"/>
      <c r="M825" s="42">
        <f>J825*$D$60+K825*$D$60+L825*$D$60</f>
        <v>0</v>
      </c>
    </row>
    <row r="826" spans="2:13" ht="13.5" thickBot="1">
      <c r="B826" s="59" t="s">
        <v>41</v>
      </c>
      <c r="C826" s="198"/>
      <c r="D826" s="189"/>
      <c r="E826" s="189"/>
      <c r="F826" s="189"/>
      <c r="G826" s="192"/>
      <c r="H826" s="195"/>
      <c r="I826" s="103"/>
      <c r="J826" s="53"/>
      <c r="K826" s="65"/>
      <c r="L826" s="65"/>
      <c r="M826" s="42">
        <f t="shared" ref="M826:M844" si="172">J826*$D$60+K826*$D$60+L826*$D$60</f>
        <v>0</v>
      </c>
    </row>
    <row r="827" spans="2:13" ht="13.5" thickBot="1">
      <c r="B827" s="59" t="s">
        <v>42</v>
      </c>
      <c r="C827" s="198"/>
      <c r="D827" s="189"/>
      <c r="E827" s="189"/>
      <c r="F827" s="189"/>
      <c r="G827" s="192"/>
      <c r="H827" s="195"/>
      <c r="I827" s="103"/>
      <c r="J827" s="53"/>
      <c r="K827" s="65"/>
      <c r="L827" s="65"/>
      <c r="M827" s="42">
        <f t="shared" si="172"/>
        <v>0</v>
      </c>
    </row>
    <row r="828" spans="2:13" ht="13.5" thickBot="1">
      <c r="B828" s="59" t="s">
        <v>43</v>
      </c>
      <c r="C828" s="198"/>
      <c r="D828" s="189"/>
      <c r="E828" s="189"/>
      <c r="F828" s="189"/>
      <c r="G828" s="192"/>
      <c r="H828" s="195"/>
      <c r="I828" s="103"/>
      <c r="J828" s="53"/>
      <c r="K828" s="43"/>
      <c r="L828" s="65"/>
      <c r="M828" s="42">
        <f t="shared" si="172"/>
        <v>0</v>
      </c>
    </row>
    <row r="829" spans="2:13" ht="13.5" thickBot="1">
      <c r="B829" s="89" t="s">
        <v>44</v>
      </c>
      <c r="C829" s="199"/>
      <c r="D829" s="190"/>
      <c r="E829" s="190"/>
      <c r="F829" s="190"/>
      <c r="G829" s="193"/>
      <c r="H829" s="196"/>
      <c r="I829" s="104"/>
      <c r="J829" s="53"/>
      <c r="K829" s="46"/>
      <c r="L829" s="54"/>
      <c r="M829" s="47">
        <f t="shared" si="172"/>
        <v>0</v>
      </c>
    </row>
    <row r="830" spans="2:13" ht="13.5" thickBot="1">
      <c r="B830" s="58" t="s">
        <v>40</v>
      </c>
      <c r="C830" s="197">
        <f t="shared" ref="C830" si="173">+C825+1</f>
        <v>164</v>
      </c>
      <c r="D830" s="188">
        <f>VLOOKUP(C830,'Completar SOFSE'!$A$19:$E$501,2,0)</f>
        <v>120</v>
      </c>
      <c r="E830" s="188" t="str">
        <f>VLOOKUP(C830,'Completar SOFSE'!$A$19:$E$501,3,0)</f>
        <v>C/U</v>
      </c>
      <c r="F830" s="188">
        <f>VLOOKUP(C830,'Completar SOFSE'!$A$19:$E$501,4,0)</f>
        <v>3000022747</v>
      </c>
      <c r="G830" s="191" t="str">
        <f>VLOOKUP(C830,'Completar SOFSE'!$A$19:$E$501,5,0)</f>
        <v>TORNILLO PARA AJUSTE, TIPO DE CABEZA HEXAGONAL RANURADA, TIPO DE ROSCA METRICA, DIAMETRO NOMINAL 8MM, PASO 1,25MM, LONGITUD 65MM, MATERIAL ACERO INOXIDABLE, NORMA DEL MATERIAL A2-70, LONGITUD ROSCADA 25MM, TORNILLO CABEZA HEXAGONAL RANURADA DE ACERO INOXIDABLE M8 X 65 MM PASO 1,25 MM ROSCADO 25 MM</v>
      </c>
      <c r="H830" s="194">
        <f>VLOOKUP(C830,'Completar SOFSE'!$A$19:$F$501,6,0)</f>
        <v>0</v>
      </c>
      <c r="I830" s="103"/>
      <c r="J830" s="53"/>
      <c r="K830" s="65"/>
      <c r="L830" s="65"/>
      <c r="M830" s="42">
        <f t="shared" si="172"/>
        <v>0</v>
      </c>
    </row>
    <row r="831" spans="2:13" ht="13.5" thickBot="1">
      <c r="B831" s="59" t="s">
        <v>41</v>
      </c>
      <c r="C831" s="198"/>
      <c r="D831" s="189"/>
      <c r="E831" s="189"/>
      <c r="F831" s="189"/>
      <c r="G831" s="192"/>
      <c r="H831" s="195"/>
      <c r="I831" s="103"/>
      <c r="J831" s="53"/>
      <c r="K831" s="65"/>
      <c r="L831" s="65"/>
      <c r="M831" s="42">
        <f t="shared" si="172"/>
        <v>0</v>
      </c>
    </row>
    <row r="832" spans="2:13" ht="13.5" thickBot="1">
      <c r="B832" s="59" t="s">
        <v>42</v>
      </c>
      <c r="C832" s="198"/>
      <c r="D832" s="189"/>
      <c r="E832" s="189"/>
      <c r="F832" s="189"/>
      <c r="G832" s="192"/>
      <c r="H832" s="195"/>
      <c r="I832" s="103"/>
      <c r="J832" s="53"/>
      <c r="K832" s="65"/>
      <c r="L832" s="65"/>
      <c r="M832" s="42">
        <f t="shared" si="172"/>
        <v>0</v>
      </c>
    </row>
    <row r="833" spans="2:13" ht="13.5" thickBot="1">
      <c r="B833" s="59" t="s">
        <v>43</v>
      </c>
      <c r="C833" s="198"/>
      <c r="D833" s="189"/>
      <c r="E833" s="189"/>
      <c r="F833" s="189"/>
      <c r="G833" s="192"/>
      <c r="H833" s="195"/>
      <c r="I833" s="103"/>
      <c r="J833" s="53"/>
      <c r="K833" s="43"/>
      <c r="L833" s="65"/>
      <c r="M833" s="42">
        <f t="shared" si="172"/>
        <v>0</v>
      </c>
    </row>
    <row r="834" spans="2:13" ht="13.5" thickBot="1">
      <c r="B834" s="89" t="s">
        <v>44</v>
      </c>
      <c r="C834" s="199"/>
      <c r="D834" s="190"/>
      <c r="E834" s="190"/>
      <c r="F834" s="190"/>
      <c r="G834" s="193"/>
      <c r="H834" s="196"/>
      <c r="I834" s="104"/>
      <c r="J834" s="53"/>
      <c r="K834" s="46"/>
      <c r="L834" s="54"/>
      <c r="M834" s="47">
        <f t="shared" si="172"/>
        <v>0</v>
      </c>
    </row>
    <row r="835" spans="2:13" ht="13.5" thickBot="1">
      <c r="B835" s="58" t="s">
        <v>40</v>
      </c>
      <c r="C835" s="197">
        <f t="shared" ref="C835" si="174">+C830+1</f>
        <v>165</v>
      </c>
      <c r="D835" s="188">
        <f>VLOOKUP(C835,'Completar SOFSE'!$A$19:$E$501,2,0)</f>
        <v>110</v>
      </c>
      <c r="E835" s="188" t="str">
        <f>VLOOKUP(C835,'Completar SOFSE'!$A$19:$E$501,3,0)</f>
        <v>C/U</v>
      </c>
      <c r="F835" s="188">
        <f>VLOOKUP(C835,'Completar SOFSE'!$A$19:$E$501,4,0)</f>
        <v>3000022748</v>
      </c>
      <c r="G835" s="191" t="str">
        <f>VLOOKUP(C835,'Completar SOFSE'!$A$19:$E$501,5,0)</f>
        <v>TORNILLO PARA AJUSTE, TIPO DE CABEZA HEXAGONAL RANURADA, TIPO DE ROSCA METRICA, DIAMETRO NOMINAL 8MM, PASO 1,25MM, LONGITUD 45MM, MATERIAL ACERO INOXIDABLE, LONGITUD ROSCADA 25MM</v>
      </c>
      <c r="H835" s="194">
        <f>VLOOKUP(C835,'Completar SOFSE'!$A$19:$F$501,6,0)</f>
        <v>0</v>
      </c>
      <c r="I835" s="103"/>
      <c r="J835" s="53"/>
      <c r="K835" s="65"/>
      <c r="L835" s="65"/>
      <c r="M835" s="42">
        <f t="shared" si="172"/>
        <v>0</v>
      </c>
    </row>
    <row r="836" spans="2:13" ht="13.5" thickBot="1">
      <c r="B836" s="59" t="s">
        <v>41</v>
      </c>
      <c r="C836" s="198"/>
      <c r="D836" s="189"/>
      <c r="E836" s="189"/>
      <c r="F836" s="189"/>
      <c r="G836" s="192"/>
      <c r="H836" s="195"/>
      <c r="I836" s="103"/>
      <c r="J836" s="53"/>
      <c r="K836" s="65"/>
      <c r="L836" s="65"/>
      <c r="M836" s="42">
        <f t="shared" si="172"/>
        <v>0</v>
      </c>
    </row>
    <row r="837" spans="2:13" ht="13.5" thickBot="1">
      <c r="B837" s="59" t="s">
        <v>42</v>
      </c>
      <c r="C837" s="198"/>
      <c r="D837" s="189"/>
      <c r="E837" s="189"/>
      <c r="F837" s="189"/>
      <c r="G837" s="192"/>
      <c r="H837" s="195"/>
      <c r="I837" s="103"/>
      <c r="J837" s="53"/>
      <c r="K837" s="65"/>
      <c r="L837" s="65"/>
      <c r="M837" s="42">
        <f t="shared" si="172"/>
        <v>0</v>
      </c>
    </row>
    <row r="838" spans="2:13" ht="13.5" thickBot="1">
      <c r="B838" s="59" t="s">
        <v>43</v>
      </c>
      <c r="C838" s="198"/>
      <c r="D838" s="189"/>
      <c r="E838" s="189"/>
      <c r="F838" s="189"/>
      <c r="G838" s="192"/>
      <c r="H838" s="195"/>
      <c r="I838" s="103"/>
      <c r="J838" s="53"/>
      <c r="K838" s="43"/>
      <c r="L838" s="65"/>
      <c r="M838" s="42">
        <f t="shared" si="172"/>
        <v>0</v>
      </c>
    </row>
    <row r="839" spans="2:13" ht="13.5" thickBot="1">
      <c r="B839" s="89" t="s">
        <v>44</v>
      </c>
      <c r="C839" s="199"/>
      <c r="D839" s="190"/>
      <c r="E839" s="190"/>
      <c r="F839" s="190"/>
      <c r="G839" s="193"/>
      <c r="H839" s="196"/>
      <c r="I839" s="104"/>
      <c r="J839" s="53"/>
      <c r="K839" s="46"/>
      <c r="L839" s="54"/>
      <c r="M839" s="47">
        <f t="shared" si="172"/>
        <v>0</v>
      </c>
    </row>
    <row r="840" spans="2:13" ht="13.5" thickBot="1">
      <c r="B840" s="58" t="s">
        <v>40</v>
      </c>
      <c r="C840" s="197">
        <f t="shared" ref="C840" si="175">+C835+1</f>
        <v>166</v>
      </c>
      <c r="D840" s="188">
        <f>VLOOKUP(C840,'Completar SOFSE'!$A$19:$E$501,2,0)</f>
        <v>100</v>
      </c>
      <c r="E840" s="188" t="str">
        <f>VLOOKUP(C840,'Completar SOFSE'!$A$19:$E$501,3,0)</f>
        <v>C/U</v>
      </c>
      <c r="F840" s="188">
        <f>VLOOKUP(C840,'Completar SOFSE'!$A$19:$E$501,4,0)</f>
        <v>3000022750</v>
      </c>
      <c r="G840" s="191" t="str">
        <f>VLOOKUP(C840,'Completar SOFSE'!$A$19:$E$501,5,0)</f>
        <v>TORNILLO PARA AJUSTE, TIPO DE CABEZA HEXAGONAL RANURADA, TIPO DE ROSCA METRICA, DIAMETRO NOMINAL 8MM, PASO 1,25MM, LONGITUD 35MM, MATERIAL ACERO INOXIDABLE, NORMA DEL MATERIAL A2-70, LONGITUD ROSCADA 35MM, TORNILLO CABEZA HEXAGONAL RANURADA DE ACERO INOXIDABLE M8 X 35 MM PASO 1,25 MM ROSCADO 25 MM</v>
      </c>
      <c r="H840" s="194">
        <f>VLOOKUP(C840,'Completar SOFSE'!$A$19:$F$501,6,0)</f>
        <v>0</v>
      </c>
      <c r="I840" s="103"/>
      <c r="J840" s="53"/>
      <c r="K840" s="65"/>
      <c r="L840" s="65"/>
      <c r="M840" s="42">
        <f t="shared" si="172"/>
        <v>0</v>
      </c>
    </row>
    <row r="841" spans="2:13" ht="13.5" thickBot="1">
      <c r="B841" s="59" t="s">
        <v>41</v>
      </c>
      <c r="C841" s="198"/>
      <c r="D841" s="189"/>
      <c r="E841" s="189"/>
      <c r="F841" s="189"/>
      <c r="G841" s="192"/>
      <c r="H841" s="195"/>
      <c r="I841" s="103"/>
      <c r="J841" s="53"/>
      <c r="K841" s="65"/>
      <c r="L841" s="65"/>
      <c r="M841" s="42">
        <f t="shared" si="172"/>
        <v>0</v>
      </c>
    </row>
    <row r="842" spans="2:13" ht="13.5" thickBot="1">
      <c r="B842" s="59" t="s">
        <v>42</v>
      </c>
      <c r="C842" s="198"/>
      <c r="D842" s="189"/>
      <c r="E842" s="189"/>
      <c r="F842" s="189"/>
      <c r="G842" s="192"/>
      <c r="H842" s="195"/>
      <c r="I842" s="103"/>
      <c r="J842" s="53"/>
      <c r="K842" s="65"/>
      <c r="L842" s="65"/>
      <c r="M842" s="42">
        <f t="shared" si="172"/>
        <v>0</v>
      </c>
    </row>
    <row r="843" spans="2:13" ht="13.5" thickBot="1">
      <c r="B843" s="59" t="s">
        <v>43</v>
      </c>
      <c r="C843" s="198"/>
      <c r="D843" s="189"/>
      <c r="E843" s="189"/>
      <c r="F843" s="189"/>
      <c r="G843" s="192"/>
      <c r="H843" s="195"/>
      <c r="I843" s="103"/>
      <c r="J843" s="53"/>
      <c r="K843" s="43"/>
      <c r="L843" s="65"/>
      <c r="M843" s="42">
        <f t="shared" si="172"/>
        <v>0</v>
      </c>
    </row>
    <row r="844" spans="2:13" ht="13.5" thickBot="1">
      <c r="B844" s="89" t="s">
        <v>44</v>
      </c>
      <c r="C844" s="199"/>
      <c r="D844" s="190"/>
      <c r="E844" s="190"/>
      <c r="F844" s="190"/>
      <c r="G844" s="193"/>
      <c r="H844" s="196"/>
      <c r="I844" s="104"/>
      <c r="J844" s="53"/>
      <c r="K844" s="46"/>
      <c r="L844" s="54"/>
      <c r="M844" s="47">
        <f t="shared" si="172"/>
        <v>0</v>
      </c>
    </row>
    <row r="845" spans="2:13" ht="13.5" thickBot="1">
      <c r="B845" s="58" t="s">
        <v>40</v>
      </c>
      <c r="C845" s="197">
        <f>+C840+1</f>
        <v>167</v>
      </c>
      <c r="D845" s="188">
        <f>VLOOKUP(C845,'Completar SOFSE'!$A$19:$E$501,2,0)</f>
        <v>60</v>
      </c>
      <c r="E845" s="188" t="str">
        <f>VLOOKUP(C845,'Completar SOFSE'!$A$19:$E$501,3,0)</f>
        <v>C/U</v>
      </c>
      <c r="F845" s="188">
        <f>VLOOKUP(C845,'Completar SOFSE'!$A$19:$E$501,4,0)</f>
        <v>3000022752</v>
      </c>
      <c r="G845" s="191" t="str">
        <f>VLOOKUP(C845,'Completar SOFSE'!$A$19:$E$501,5,0)</f>
        <v>TORNILLO PARA AJUSTE, TIPO DE CABEZA HEXAGONAL RANURADA, TIPO DE ROSCA METRICA, DIAMETRO NOMINAL 6MM, PASO 1MM, LONGITUD 40MM, MATERIAL ACERO INOXIDABLE, LONGITUD ROSCADA 22MM</v>
      </c>
      <c r="H845" s="194">
        <f>VLOOKUP(C845,'Completar SOFSE'!$A$19:$F$501,6,0)</f>
        <v>0</v>
      </c>
      <c r="I845" s="103"/>
      <c r="J845" s="53"/>
      <c r="K845" s="65"/>
      <c r="L845" s="65"/>
      <c r="M845" s="42">
        <f>J845*$D$60+K845*$D$60+L845*$D$60</f>
        <v>0</v>
      </c>
    </row>
    <row r="846" spans="2:13" ht="13.5" thickBot="1">
      <c r="B846" s="59" t="s">
        <v>41</v>
      </c>
      <c r="C846" s="198"/>
      <c r="D846" s="189"/>
      <c r="E846" s="189"/>
      <c r="F846" s="189"/>
      <c r="G846" s="192"/>
      <c r="H846" s="195"/>
      <c r="I846" s="103"/>
      <c r="J846" s="53"/>
      <c r="K846" s="65"/>
      <c r="L846" s="65"/>
      <c r="M846" s="42">
        <f t="shared" ref="M846:M864" si="176">J846*$D$60+K846*$D$60+L846*$D$60</f>
        <v>0</v>
      </c>
    </row>
    <row r="847" spans="2:13" ht="13.5" thickBot="1">
      <c r="B847" s="59" t="s">
        <v>42</v>
      </c>
      <c r="C847" s="198"/>
      <c r="D847" s="189"/>
      <c r="E847" s="189"/>
      <c r="F847" s="189"/>
      <c r="G847" s="192"/>
      <c r="H847" s="195"/>
      <c r="I847" s="103"/>
      <c r="J847" s="53"/>
      <c r="K847" s="65"/>
      <c r="L847" s="65"/>
      <c r="M847" s="42">
        <f t="shared" si="176"/>
        <v>0</v>
      </c>
    </row>
    <row r="848" spans="2:13" ht="13.5" thickBot="1">
      <c r="B848" s="59" t="s">
        <v>43</v>
      </c>
      <c r="C848" s="198"/>
      <c r="D848" s="189"/>
      <c r="E848" s="189"/>
      <c r="F848" s="189"/>
      <c r="G848" s="192"/>
      <c r="H848" s="195"/>
      <c r="I848" s="103"/>
      <c r="J848" s="53"/>
      <c r="K848" s="43"/>
      <c r="L848" s="65"/>
      <c r="M848" s="42">
        <f t="shared" si="176"/>
        <v>0</v>
      </c>
    </row>
    <row r="849" spans="2:13" ht="13.5" thickBot="1">
      <c r="B849" s="89" t="s">
        <v>44</v>
      </c>
      <c r="C849" s="199"/>
      <c r="D849" s="190"/>
      <c r="E849" s="190"/>
      <c r="F849" s="190"/>
      <c r="G849" s="193"/>
      <c r="H849" s="196"/>
      <c r="I849" s="104"/>
      <c r="J849" s="53"/>
      <c r="K849" s="46"/>
      <c r="L849" s="54"/>
      <c r="M849" s="47">
        <f t="shared" si="176"/>
        <v>0</v>
      </c>
    </row>
    <row r="850" spans="2:13" ht="13.5" thickBot="1">
      <c r="B850" s="58" t="s">
        <v>40</v>
      </c>
      <c r="C850" s="197">
        <f t="shared" ref="C850" si="177">+C845+1</f>
        <v>168</v>
      </c>
      <c r="D850" s="188">
        <f>VLOOKUP(C850,'Completar SOFSE'!$A$19:$E$501,2,0)</f>
        <v>360</v>
      </c>
      <c r="E850" s="188" t="str">
        <f>VLOOKUP(C850,'Completar SOFSE'!$A$19:$E$501,3,0)</f>
        <v>C/U</v>
      </c>
      <c r="F850" s="188">
        <f>VLOOKUP(C850,'Completar SOFSE'!$A$19:$E$501,4,0)</f>
        <v>3000022757</v>
      </c>
      <c r="G850" s="191" t="str">
        <f>VLOOKUP(C850,'Completar SOFSE'!$A$19:$E$501,5,0)</f>
        <v>TORNILLO PARA AJUSTE, TIPO DE CABEZA HEXAGONAL, TIPO DE ROSCA METRICA MA, DIAMETRO NOMINAL 12MM, PASO 1,75MM, LONGITUD 35MM, MATERIAL ACERO INOXIDABLE, NORMA DEL MATERIAL A2-70, BULON CABEZA HEXAGONAL ROSCA MA DE ACERO INOXIDABLE M12 X 35 MM PASO 1.75 MM</v>
      </c>
      <c r="H850" s="194">
        <f>VLOOKUP(C850,'Completar SOFSE'!$A$19:$F$501,6,0)</f>
        <v>0</v>
      </c>
      <c r="I850" s="103"/>
      <c r="J850" s="53"/>
      <c r="K850" s="65"/>
      <c r="L850" s="65"/>
      <c r="M850" s="42">
        <f t="shared" si="176"/>
        <v>0</v>
      </c>
    </row>
    <row r="851" spans="2:13" ht="13.5" thickBot="1">
      <c r="B851" s="59" t="s">
        <v>41</v>
      </c>
      <c r="C851" s="198"/>
      <c r="D851" s="189"/>
      <c r="E851" s="189"/>
      <c r="F851" s="189"/>
      <c r="G851" s="192"/>
      <c r="H851" s="195"/>
      <c r="I851" s="103"/>
      <c r="J851" s="53"/>
      <c r="K851" s="65"/>
      <c r="L851" s="65"/>
      <c r="M851" s="42">
        <f t="shared" si="176"/>
        <v>0</v>
      </c>
    </row>
    <row r="852" spans="2:13" ht="13.5" thickBot="1">
      <c r="B852" s="59" t="s">
        <v>42</v>
      </c>
      <c r="C852" s="198"/>
      <c r="D852" s="189"/>
      <c r="E852" s="189"/>
      <c r="F852" s="189"/>
      <c r="G852" s="192"/>
      <c r="H852" s="195"/>
      <c r="I852" s="103"/>
      <c r="J852" s="53"/>
      <c r="K852" s="65"/>
      <c r="L852" s="65"/>
      <c r="M852" s="42">
        <f t="shared" si="176"/>
        <v>0</v>
      </c>
    </row>
    <row r="853" spans="2:13" ht="13.5" thickBot="1">
      <c r="B853" s="59" t="s">
        <v>43</v>
      </c>
      <c r="C853" s="198"/>
      <c r="D853" s="189"/>
      <c r="E853" s="189"/>
      <c r="F853" s="189"/>
      <c r="G853" s="192"/>
      <c r="H853" s="195"/>
      <c r="I853" s="103"/>
      <c r="J853" s="53"/>
      <c r="K853" s="43"/>
      <c r="L853" s="65"/>
      <c r="M853" s="42">
        <f t="shared" si="176"/>
        <v>0</v>
      </c>
    </row>
    <row r="854" spans="2:13" ht="13.5" thickBot="1">
      <c r="B854" s="89" t="s">
        <v>44</v>
      </c>
      <c r="C854" s="199"/>
      <c r="D854" s="190"/>
      <c r="E854" s="190"/>
      <c r="F854" s="190"/>
      <c r="G854" s="193"/>
      <c r="H854" s="196"/>
      <c r="I854" s="104"/>
      <c r="J854" s="53"/>
      <c r="K854" s="46"/>
      <c r="L854" s="54"/>
      <c r="M854" s="47">
        <f t="shared" si="176"/>
        <v>0</v>
      </c>
    </row>
    <row r="855" spans="2:13" ht="13.5" thickBot="1">
      <c r="B855" s="58" t="s">
        <v>40</v>
      </c>
      <c r="C855" s="197">
        <f t="shared" ref="C855" si="178">+C850+1</f>
        <v>169</v>
      </c>
      <c r="D855" s="188">
        <f>VLOOKUP(C855,'Completar SOFSE'!$A$19:$E$501,2,0)</f>
        <v>4000</v>
      </c>
      <c r="E855" s="188" t="str">
        <f>VLOOKUP(C855,'Completar SOFSE'!$A$19:$E$501,3,0)</f>
        <v>C/U</v>
      </c>
      <c r="F855" s="188">
        <f>VLOOKUP(C855,'Completar SOFSE'!$A$19:$E$501,4,0)</f>
        <v>3000022758</v>
      </c>
      <c r="G855" s="191" t="str">
        <f>VLOOKUP(C855,'Completar SOFSE'!$A$19:$E$501,5,0)</f>
        <v>TORNILLO PARA AJUSTE, TIPO DE CABEZA HEXAGONAL, TIPO DE ROSCA METRICA MA, DIAMETRO NOMINAL 8MM, PASO 1,25MM, LONGITUD 16MM, MATERIAL ACERO, NORMA DEL MATERIAL GRADO 8.8, TRATAMIENTO SUPERFICIAL CINCADO, BULON CABEZA HEXAGONAL ROSCA MA DE ACERO M8 X 16 MM PASO 1,25 MM GRADO 8.8 GB/T5783-2000 MARCAS/FABRICANTES: GB/T5783-2000</v>
      </c>
      <c r="H855" s="194">
        <f>VLOOKUP(C855,'Completar SOFSE'!$A$19:$F$501,6,0)</f>
        <v>0</v>
      </c>
      <c r="I855" s="103"/>
      <c r="J855" s="53"/>
      <c r="K855" s="65"/>
      <c r="L855" s="65"/>
      <c r="M855" s="42">
        <f t="shared" si="176"/>
        <v>0</v>
      </c>
    </row>
    <row r="856" spans="2:13" ht="13.5" thickBot="1">
      <c r="B856" s="59" t="s">
        <v>41</v>
      </c>
      <c r="C856" s="198"/>
      <c r="D856" s="189"/>
      <c r="E856" s="189"/>
      <c r="F856" s="189"/>
      <c r="G856" s="192"/>
      <c r="H856" s="195"/>
      <c r="I856" s="103"/>
      <c r="J856" s="53"/>
      <c r="K856" s="65"/>
      <c r="L856" s="65"/>
      <c r="M856" s="42">
        <f t="shared" si="176"/>
        <v>0</v>
      </c>
    </row>
    <row r="857" spans="2:13" ht="13.5" thickBot="1">
      <c r="B857" s="59" t="s">
        <v>42</v>
      </c>
      <c r="C857" s="198"/>
      <c r="D857" s="189"/>
      <c r="E857" s="189"/>
      <c r="F857" s="189"/>
      <c r="G857" s="192"/>
      <c r="H857" s="195"/>
      <c r="I857" s="103"/>
      <c r="J857" s="53"/>
      <c r="K857" s="65"/>
      <c r="L857" s="65"/>
      <c r="M857" s="42">
        <f t="shared" si="176"/>
        <v>0</v>
      </c>
    </row>
    <row r="858" spans="2:13" ht="13.5" thickBot="1">
      <c r="B858" s="59" t="s">
        <v>43</v>
      </c>
      <c r="C858" s="198"/>
      <c r="D858" s="189"/>
      <c r="E858" s="189"/>
      <c r="F858" s="189"/>
      <c r="G858" s="192"/>
      <c r="H858" s="195"/>
      <c r="I858" s="103"/>
      <c r="J858" s="53"/>
      <c r="K858" s="43"/>
      <c r="L858" s="65"/>
      <c r="M858" s="42">
        <f t="shared" si="176"/>
        <v>0</v>
      </c>
    </row>
    <row r="859" spans="2:13" ht="13.5" thickBot="1">
      <c r="B859" s="89" t="s">
        <v>44</v>
      </c>
      <c r="C859" s="199"/>
      <c r="D859" s="190"/>
      <c r="E859" s="190"/>
      <c r="F859" s="190"/>
      <c r="G859" s="193"/>
      <c r="H859" s="196"/>
      <c r="I859" s="104"/>
      <c r="J859" s="53"/>
      <c r="K859" s="46"/>
      <c r="L859" s="54"/>
      <c r="M859" s="47">
        <f t="shared" si="176"/>
        <v>0</v>
      </c>
    </row>
    <row r="860" spans="2:13" ht="13.5" thickBot="1">
      <c r="B860" s="58" t="s">
        <v>40</v>
      </c>
      <c r="C860" s="197">
        <f t="shared" ref="C860" si="179">+C855+1</f>
        <v>170</v>
      </c>
      <c r="D860" s="188">
        <f>VLOOKUP(C860,'Completar SOFSE'!$A$19:$E$501,2,0)</f>
        <v>100</v>
      </c>
      <c r="E860" s="188" t="str">
        <f>VLOOKUP(C860,'Completar SOFSE'!$A$19:$E$501,3,0)</f>
        <v>C/U</v>
      </c>
      <c r="F860" s="188">
        <f>VLOOKUP(C860,'Completar SOFSE'!$A$19:$E$501,4,0)</f>
        <v>3000022763</v>
      </c>
      <c r="G860" s="191" t="str">
        <f>VLOOKUP(C860,'Completar SOFSE'!$A$19:$E$501,5,0)</f>
        <v>TORNILLO PARA AJUSTE, TIPO DE CABEZA HEXAGONAL, TIPO DE ROSCA METRICA MB, DIAMETRO NOMINAL 10MM, PASO 1MM, LONGITUD 30MM, MATERIAL ACERO, NORMA DEL MATERIAL GRADO 8.8 MARCAS/FABRICANTES: GB/T5783-2000</v>
      </c>
      <c r="H860" s="194">
        <f>VLOOKUP(C860,'Completar SOFSE'!$A$19:$F$501,6,0)</f>
        <v>0</v>
      </c>
      <c r="I860" s="103"/>
      <c r="J860" s="53"/>
      <c r="K860" s="65"/>
      <c r="L860" s="65"/>
      <c r="M860" s="42">
        <f t="shared" si="176"/>
        <v>0</v>
      </c>
    </row>
    <row r="861" spans="2:13" ht="13.5" thickBot="1">
      <c r="B861" s="59" t="s">
        <v>41</v>
      </c>
      <c r="C861" s="198"/>
      <c r="D861" s="189"/>
      <c r="E861" s="189"/>
      <c r="F861" s="189"/>
      <c r="G861" s="192"/>
      <c r="H861" s="195"/>
      <c r="I861" s="103"/>
      <c r="J861" s="53"/>
      <c r="K861" s="65"/>
      <c r="L861" s="65"/>
      <c r="M861" s="42">
        <f t="shared" si="176"/>
        <v>0</v>
      </c>
    </row>
    <row r="862" spans="2:13" ht="13.5" thickBot="1">
      <c r="B862" s="59" t="s">
        <v>42</v>
      </c>
      <c r="C862" s="198"/>
      <c r="D862" s="189"/>
      <c r="E862" s="189"/>
      <c r="F862" s="189"/>
      <c r="G862" s="192"/>
      <c r="H862" s="195"/>
      <c r="I862" s="103"/>
      <c r="J862" s="53"/>
      <c r="K862" s="65"/>
      <c r="L862" s="65"/>
      <c r="M862" s="42">
        <f t="shared" si="176"/>
        <v>0</v>
      </c>
    </row>
    <row r="863" spans="2:13" ht="13.5" thickBot="1">
      <c r="B863" s="59" t="s">
        <v>43</v>
      </c>
      <c r="C863" s="198"/>
      <c r="D863" s="189"/>
      <c r="E863" s="189"/>
      <c r="F863" s="189"/>
      <c r="G863" s="192"/>
      <c r="H863" s="195"/>
      <c r="I863" s="103"/>
      <c r="J863" s="53"/>
      <c r="K863" s="43"/>
      <c r="L863" s="65"/>
      <c r="M863" s="42">
        <f t="shared" si="176"/>
        <v>0</v>
      </c>
    </row>
    <row r="864" spans="2:13" ht="13.5" thickBot="1">
      <c r="B864" s="89" t="s">
        <v>44</v>
      </c>
      <c r="C864" s="199"/>
      <c r="D864" s="190"/>
      <c r="E864" s="190"/>
      <c r="F864" s="190"/>
      <c r="G864" s="193"/>
      <c r="H864" s="196"/>
      <c r="I864" s="104"/>
      <c r="J864" s="53"/>
      <c r="K864" s="46"/>
      <c r="L864" s="54"/>
      <c r="M864" s="47">
        <f t="shared" si="176"/>
        <v>0</v>
      </c>
    </row>
    <row r="865" spans="2:13" ht="13.5" thickBot="1">
      <c r="B865" s="58" t="s">
        <v>40</v>
      </c>
      <c r="C865" s="197">
        <f>+C860+1</f>
        <v>171</v>
      </c>
      <c r="D865" s="188">
        <f>VLOOKUP(C865,'Completar SOFSE'!$A$19:$E$501,2,0)</f>
        <v>100</v>
      </c>
      <c r="E865" s="188" t="str">
        <f>VLOOKUP(C865,'Completar SOFSE'!$A$19:$E$501,3,0)</f>
        <v>C/U</v>
      </c>
      <c r="F865" s="188">
        <f>VLOOKUP(C865,'Completar SOFSE'!$A$19:$E$501,4,0)</f>
        <v>3000022766</v>
      </c>
      <c r="G865" s="191" t="str">
        <f>VLOOKUP(C865,'Completar SOFSE'!$A$19:$E$501,5,0)</f>
        <v>TORNILLO PARA AJUSTE, TIPO DE CABEZA AVELLANADA PLANA RANURADA, TIPO DE ROSCA METRICA, DIAMETRO NOMINAL 6MM, PASO 1MM, LONGITUD 12MM, NORMA DEL MATERIAL GRADO 8.8, GB/T68-2000</v>
      </c>
      <c r="H865" s="194">
        <f>VLOOKUP(C865,'Completar SOFSE'!$A$19:$F$501,6,0)</f>
        <v>0</v>
      </c>
      <c r="I865" s="103"/>
      <c r="J865" s="53"/>
      <c r="K865" s="65"/>
      <c r="L865" s="65"/>
      <c r="M865" s="42">
        <f>J865*$D$60+K865*$D$60+L865*$D$60</f>
        <v>0</v>
      </c>
    </row>
    <row r="866" spans="2:13" ht="13.5" thickBot="1">
      <c r="B866" s="59" t="s">
        <v>41</v>
      </c>
      <c r="C866" s="198"/>
      <c r="D866" s="189"/>
      <c r="E866" s="189"/>
      <c r="F866" s="189"/>
      <c r="G866" s="192"/>
      <c r="H866" s="195"/>
      <c r="I866" s="103"/>
      <c r="J866" s="53"/>
      <c r="K866" s="65"/>
      <c r="L866" s="65"/>
      <c r="M866" s="42">
        <f t="shared" ref="M866:M884" si="180">J866*$D$60+K866*$D$60+L866*$D$60</f>
        <v>0</v>
      </c>
    </row>
    <row r="867" spans="2:13" ht="13.5" thickBot="1">
      <c r="B867" s="59" t="s">
        <v>42</v>
      </c>
      <c r="C867" s="198"/>
      <c r="D867" s="189"/>
      <c r="E867" s="189"/>
      <c r="F867" s="189"/>
      <c r="G867" s="192"/>
      <c r="H867" s="195"/>
      <c r="I867" s="103"/>
      <c r="J867" s="53"/>
      <c r="K867" s="65"/>
      <c r="L867" s="65"/>
      <c r="M867" s="42">
        <f t="shared" si="180"/>
        <v>0</v>
      </c>
    </row>
    <row r="868" spans="2:13" ht="13.5" thickBot="1">
      <c r="B868" s="59" t="s">
        <v>43</v>
      </c>
      <c r="C868" s="198"/>
      <c r="D868" s="189"/>
      <c r="E868" s="189"/>
      <c r="F868" s="189"/>
      <c r="G868" s="192"/>
      <c r="H868" s="195"/>
      <c r="I868" s="103"/>
      <c r="J868" s="53"/>
      <c r="K868" s="43"/>
      <c r="L868" s="65"/>
      <c r="M868" s="42">
        <f t="shared" si="180"/>
        <v>0</v>
      </c>
    </row>
    <row r="869" spans="2:13" ht="13.5" thickBot="1">
      <c r="B869" s="89" t="s">
        <v>44</v>
      </c>
      <c r="C869" s="199"/>
      <c r="D869" s="190"/>
      <c r="E869" s="190"/>
      <c r="F869" s="190"/>
      <c r="G869" s="193"/>
      <c r="H869" s="196"/>
      <c r="I869" s="104"/>
      <c r="J869" s="53"/>
      <c r="K869" s="46"/>
      <c r="L869" s="54"/>
      <c r="M869" s="47">
        <f t="shared" si="180"/>
        <v>0</v>
      </c>
    </row>
    <row r="870" spans="2:13" ht="13.5" thickBot="1">
      <c r="B870" s="58" t="s">
        <v>40</v>
      </c>
      <c r="C870" s="197">
        <f t="shared" ref="C870" si="181">+C865+1</f>
        <v>172</v>
      </c>
      <c r="D870" s="188">
        <f>VLOOKUP(C870,'Completar SOFSE'!$A$19:$E$501,2,0)</f>
        <v>60</v>
      </c>
      <c r="E870" s="188" t="str">
        <f>VLOOKUP(C870,'Completar SOFSE'!$A$19:$E$501,3,0)</f>
        <v>C/U</v>
      </c>
      <c r="F870" s="188">
        <f>VLOOKUP(C870,'Completar SOFSE'!$A$19:$E$501,4,0)</f>
        <v>3000022768</v>
      </c>
      <c r="G870" s="191" t="str">
        <f>VLOOKUP(C870,'Completar SOFSE'!$A$19:$E$501,5,0)</f>
        <v>TORNILLO PARA AJUSTE, TIPO DE CABEZA HEXAGONAL, TIPO DE ROSCA METRICA MA, DIAMETRO NOMINAL 12MM, PASO 1,75MM, LONGITUD 16MM, MATERIAL ACERO, NORMA DEL MATERIAL GRADO 8.8 MARCAS/FABRICANTES: GB/T5783-2000</v>
      </c>
      <c r="H870" s="194">
        <f>VLOOKUP(C870,'Completar SOFSE'!$A$19:$F$501,6,0)</f>
        <v>0</v>
      </c>
      <c r="I870" s="103"/>
      <c r="J870" s="53"/>
      <c r="K870" s="65"/>
      <c r="L870" s="65"/>
      <c r="M870" s="42">
        <f t="shared" si="180"/>
        <v>0</v>
      </c>
    </row>
    <row r="871" spans="2:13" ht="13.5" thickBot="1">
      <c r="B871" s="59" t="s">
        <v>41</v>
      </c>
      <c r="C871" s="198"/>
      <c r="D871" s="189"/>
      <c r="E871" s="189"/>
      <c r="F871" s="189"/>
      <c r="G871" s="192"/>
      <c r="H871" s="195"/>
      <c r="I871" s="103"/>
      <c r="J871" s="53"/>
      <c r="K871" s="65"/>
      <c r="L871" s="65"/>
      <c r="M871" s="42">
        <f t="shared" si="180"/>
        <v>0</v>
      </c>
    </row>
    <row r="872" spans="2:13" ht="13.5" thickBot="1">
      <c r="B872" s="59" t="s">
        <v>42</v>
      </c>
      <c r="C872" s="198"/>
      <c r="D872" s="189"/>
      <c r="E872" s="189"/>
      <c r="F872" s="189"/>
      <c r="G872" s="192"/>
      <c r="H872" s="195"/>
      <c r="I872" s="103"/>
      <c r="J872" s="53"/>
      <c r="K872" s="65"/>
      <c r="L872" s="65"/>
      <c r="M872" s="42">
        <f t="shared" si="180"/>
        <v>0</v>
      </c>
    </row>
    <row r="873" spans="2:13" ht="13.5" thickBot="1">
      <c r="B873" s="59" t="s">
        <v>43</v>
      </c>
      <c r="C873" s="198"/>
      <c r="D873" s="189"/>
      <c r="E873" s="189"/>
      <c r="F873" s="189"/>
      <c r="G873" s="192"/>
      <c r="H873" s="195"/>
      <c r="I873" s="103"/>
      <c r="J873" s="53"/>
      <c r="K873" s="43"/>
      <c r="L873" s="65"/>
      <c r="M873" s="42">
        <f t="shared" si="180"/>
        <v>0</v>
      </c>
    </row>
    <row r="874" spans="2:13" ht="13.5" thickBot="1">
      <c r="B874" s="89" t="s">
        <v>44</v>
      </c>
      <c r="C874" s="199"/>
      <c r="D874" s="190"/>
      <c r="E874" s="190"/>
      <c r="F874" s="190"/>
      <c r="G874" s="193"/>
      <c r="H874" s="196"/>
      <c r="I874" s="104"/>
      <c r="J874" s="53"/>
      <c r="K874" s="46"/>
      <c r="L874" s="54"/>
      <c r="M874" s="47">
        <f t="shared" si="180"/>
        <v>0</v>
      </c>
    </row>
    <row r="875" spans="2:13" ht="13.5" thickBot="1">
      <c r="B875" s="58" t="s">
        <v>40</v>
      </c>
      <c r="C875" s="197">
        <f t="shared" ref="C875" si="182">+C870+1</f>
        <v>173</v>
      </c>
      <c r="D875" s="188">
        <f>VLOOKUP(C875,'Completar SOFSE'!$A$19:$E$501,2,0)</f>
        <v>50</v>
      </c>
      <c r="E875" s="188" t="str">
        <f>VLOOKUP(C875,'Completar SOFSE'!$A$19:$E$501,3,0)</f>
        <v>C/U</v>
      </c>
      <c r="F875" s="188">
        <f>VLOOKUP(C875,'Completar SOFSE'!$A$19:$E$501,4,0)</f>
        <v>3000022769</v>
      </c>
      <c r="G875" s="191" t="str">
        <f>VLOOKUP(C875,'Completar SOFSE'!$A$19:$E$501,5,0)</f>
        <v>TORNILLO PARA AJUSTE, TIPO DE CABEZA HEXAGONAL, TIPO DE ROSCA METRICA MA, DIAMETRO NOMINAL 12MM, PASO 1,75MM, LONGITUD 35MM, MATERIAL ACERO, NORMA DEL MATERIAL GRADO 8.8</v>
      </c>
      <c r="H875" s="194">
        <f>VLOOKUP(C875,'Completar SOFSE'!$A$19:$F$501,6,0)</f>
        <v>0</v>
      </c>
      <c r="I875" s="103"/>
      <c r="J875" s="53"/>
      <c r="K875" s="65"/>
      <c r="L875" s="65"/>
      <c r="M875" s="42">
        <f t="shared" si="180"/>
        <v>0</v>
      </c>
    </row>
    <row r="876" spans="2:13" ht="13.5" thickBot="1">
      <c r="B876" s="59" t="s">
        <v>41</v>
      </c>
      <c r="C876" s="198"/>
      <c r="D876" s="189"/>
      <c r="E876" s="189"/>
      <c r="F876" s="189"/>
      <c r="G876" s="192"/>
      <c r="H876" s="195"/>
      <c r="I876" s="103"/>
      <c r="J876" s="53"/>
      <c r="K876" s="65"/>
      <c r="L876" s="65"/>
      <c r="M876" s="42">
        <f t="shared" si="180"/>
        <v>0</v>
      </c>
    </row>
    <row r="877" spans="2:13" ht="13.5" thickBot="1">
      <c r="B877" s="59" t="s">
        <v>42</v>
      </c>
      <c r="C877" s="198"/>
      <c r="D877" s="189"/>
      <c r="E877" s="189"/>
      <c r="F877" s="189"/>
      <c r="G877" s="192"/>
      <c r="H877" s="195"/>
      <c r="I877" s="103"/>
      <c r="J877" s="53"/>
      <c r="K877" s="65"/>
      <c r="L877" s="65"/>
      <c r="M877" s="42">
        <f t="shared" si="180"/>
        <v>0</v>
      </c>
    </row>
    <row r="878" spans="2:13" ht="13.5" thickBot="1">
      <c r="B878" s="59" t="s">
        <v>43</v>
      </c>
      <c r="C878" s="198"/>
      <c r="D878" s="189"/>
      <c r="E878" s="189"/>
      <c r="F878" s="189"/>
      <c r="G878" s="192"/>
      <c r="H878" s="195"/>
      <c r="I878" s="103"/>
      <c r="J878" s="53"/>
      <c r="K878" s="43"/>
      <c r="L878" s="65"/>
      <c r="M878" s="42">
        <f t="shared" si="180"/>
        <v>0</v>
      </c>
    </row>
    <row r="879" spans="2:13" ht="13.5" thickBot="1">
      <c r="B879" s="89" t="s">
        <v>44</v>
      </c>
      <c r="C879" s="199"/>
      <c r="D879" s="190"/>
      <c r="E879" s="190"/>
      <c r="F879" s="190"/>
      <c r="G879" s="193"/>
      <c r="H879" s="196"/>
      <c r="I879" s="104"/>
      <c r="J879" s="53"/>
      <c r="K879" s="46"/>
      <c r="L879" s="54"/>
      <c r="M879" s="47">
        <f t="shared" si="180"/>
        <v>0</v>
      </c>
    </row>
    <row r="880" spans="2:13" ht="13.5" thickBot="1">
      <c r="B880" s="58" t="s">
        <v>40</v>
      </c>
      <c r="C880" s="197">
        <f t="shared" ref="C880" si="183">+C875+1</f>
        <v>174</v>
      </c>
      <c r="D880" s="188">
        <f>VLOOKUP(C880,'Completar SOFSE'!$A$19:$E$501,2,0)</f>
        <v>738</v>
      </c>
      <c r="E880" s="188" t="str">
        <f>VLOOKUP(C880,'Completar SOFSE'!$A$19:$E$501,3,0)</f>
        <v>C/U</v>
      </c>
      <c r="F880" s="188">
        <f>VLOOKUP(C880,'Completar SOFSE'!$A$19:$E$501,4,0)</f>
        <v>3000022772</v>
      </c>
      <c r="G880" s="191" t="str">
        <f>VLOOKUP(C880,'Completar SOFSE'!$A$19:$E$501,5,0)</f>
        <v>TUERCA, TIPO DE TUERCA HEXAGONAL, TIPO DE ROSCA METRICA MA, DIAMETRO 10MM, PASO 1,5MM, MATERIAL ACERO INOXIDABLE</v>
      </c>
      <c r="H880" s="194">
        <f>VLOOKUP(C880,'Completar SOFSE'!$A$19:$F$501,6,0)</f>
        <v>0</v>
      </c>
      <c r="I880" s="103"/>
      <c r="J880" s="53"/>
      <c r="K880" s="65"/>
      <c r="L880" s="65"/>
      <c r="M880" s="42">
        <f t="shared" si="180"/>
        <v>0</v>
      </c>
    </row>
    <row r="881" spans="2:13" ht="13.5" thickBot="1">
      <c r="B881" s="59" t="s">
        <v>41</v>
      </c>
      <c r="C881" s="198"/>
      <c r="D881" s="189"/>
      <c r="E881" s="189"/>
      <c r="F881" s="189"/>
      <c r="G881" s="192"/>
      <c r="H881" s="195"/>
      <c r="I881" s="103"/>
      <c r="J881" s="53"/>
      <c r="K881" s="65"/>
      <c r="L881" s="65"/>
      <c r="M881" s="42">
        <f t="shared" si="180"/>
        <v>0</v>
      </c>
    </row>
    <row r="882" spans="2:13" ht="13.5" thickBot="1">
      <c r="B882" s="59" t="s">
        <v>42</v>
      </c>
      <c r="C882" s="198"/>
      <c r="D882" s="189"/>
      <c r="E882" s="189"/>
      <c r="F882" s="189"/>
      <c r="G882" s="192"/>
      <c r="H882" s="195"/>
      <c r="I882" s="103"/>
      <c r="J882" s="53"/>
      <c r="K882" s="65"/>
      <c r="L882" s="65"/>
      <c r="M882" s="42">
        <f t="shared" si="180"/>
        <v>0</v>
      </c>
    </row>
    <row r="883" spans="2:13" ht="13.5" thickBot="1">
      <c r="B883" s="59" t="s">
        <v>43</v>
      </c>
      <c r="C883" s="198"/>
      <c r="D883" s="189"/>
      <c r="E883" s="189"/>
      <c r="F883" s="189"/>
      <c r="G883" s="192"/>
      <c r="H883" s="195"/>
      <c r="I883" s="103"/>
      <c r="J883" s="53"/>
      <c r="K883" s="43"/>
      <c r="L883" s="65"/>
      <c r="M883" s="42">
        <f t="shared" si="180"/>
        <v>0</v>
      </c>
    </row>
    <row r="884" spans="2:13" ht="13.5" thickBot="1">
      <c r="B884" s="89" t="s">
        <v>44</v>
      </c>
      <c r="C884" s="199"/>
      <c r="D884" s="190"/>
      <c r="E884" s="190"/>
      <c r="F884" s="190"/>
      <c r="G884" s="193"/>
      <c r="H884" s="196"/>
      <c r="I884" s="104"/>
      <c r="J884" s="53"/>
      <c r="K884" s="46"/>
      <c r="L884" s="54"/>
      <c r="M884" s="47">
        <f t="shared" si="180"/>
        <v>0</v>
      </c>
    </row>
    <row r="885" spans="2:13" ht="15" customHeight="1" thickBot="1">
      <c r="B885" s="58" t="s">
        <v>40</v>
      </c>
      <c r="C885" s="197">
        <f t="shared" ref="C885:C935" si="184">+C880+1</f>
        <v>175</v>
      </c>
      <c r="D885" s="188">
        <f>VLOOKUP(C885,'Completar SOFSE'!$A$19:$E$501,2,0)</f>
        <v>350</v>
      </c>
      <c r="E885" s="188" t="str">
        <f>VLOOKUP(C885,'Completar SOFSE'!$A$19:$E$501,3,0)</f>
        <v>C/U</v>
      </c>
      <c r="F885" s="188">
        <f>VLOOKUP(C885,'Completar SOFSE'!$A$19:$E$501,4,0)</f>
        <v>3000022777</v>
      </c>
      <c r="G885" s="191" t="str">
        <f>VLOOKUP(C885,'Completar SOFSE'!$A$19:$E$501,5,0)</f>
        <v>TORNILLO PARA AJUSTE, TIPO DE CABEZA HEXAGONAL RANURADA, TIPO DE ROSCA METRICA, DIAMETRO NOMINAL 5MM, PASO 0,8MM, LONGITUD 15MM, MATERIAL ACERO, TRATAMIENTO SUPERFICIAL CINCADO</v>
      </c>
      <c r="H885" s="194">
        <f>VLOOKUP(C885,'Completar SOFSE'!$A$19:$F$501,6,0)</f>
        <v>0</v>
      </c>
      <c r="I885" s="225"/>
      <c r="J885" s="53"/>
      <c r="K885" s="62"/>
      <c r="L885" s="63"/>
      <c r="M885" s="18">
        <f>J885*$D$15+K885*$D$15+L885*$D$15</f>
        <v>0</v>
      </c>
    </row>
    <row r="886" spans="2:13" ht="15" customHeight="1" thickBot="1">
      <c r="B886" s="59" t="s">
        <v>41</v>
      </c>
      <c r="C886" s="198"/>
      <c r="D886" s="189"/>
      <c r="E886" s="189"/>
      <c r="F886" s="189"/>
      <c r="G886" s="192"/>
      <c r="H886" s="195"/>
      <c r="I886" s="226"/>
      <c r="J886" s="53"/>
      <c r="K886" s="64"/>
      <c r="L886" s="65"/>
      <c r="M886" s="45">
        <f t="shared" ref="M886:M889" si="185">J886*$D$15+K886*$D$15+L886*$D$15</f>
        <v>0</v>
      </c>
    </row>
    <row r="887" spans="2:13" ht="15" customHeight="1" thickBot="1">
      <c r="B887" s="59" t="s">
        <v>42</v>
      </c>
      <c r="C887" s="198"/>
      <c r="D887" s="189"/>
      <c r="E887" s="189"/>
      <c r="F887" s="189"/>
      <c r="G887" s="192"/>
      <c r="H887" s="195"/>
      <c r="I887" s="226"/>
      <c r="J887" s="53"/>
      <c r="K887" s="64"/>
      <c r="L887" s="65"/>
      <c r="M887" s="45">
        <f t="shared" si="185"/>
        <v>0</v>
      </c>
    </row>
    <row r="888" spans="2:13" ht="15" customHeight="1" thickBot="1">
      <c r="B888" s="59" t="s">
        <v>43</v>
      </c>
      <c r="C888" s="198"/>
      <c r="D888" s="189"/>
      <c r="E888" s="189"/>
      <c r="F888" s="189"/>
      <c r="G888" s="192"/>
      <c r="H888" s="195"/>
      <c r="I888" s="226"/>
      <c r="J888" s="53"/>
      <c r="K888" s="43"/>
      <c r="L888" s="65"/>
      <c r="M888" s="45">
        <f t="shared" si="185"/>
        <v>0</v>
      </c>
    </row>
    <row r="889" spans="2:13" ht="15.75" customHeight="1" thickBot="1">
      <c r="B889" s="59" t="s">
        <v>44</v>
      </c>
      <c r="C889" s="199"/>
      <c r="D889" s="190"/>
      <c r="E889" s="190"/>
      <c r="F889" s="190"/>
      <c r="G889" s="193"/>
      <c r="H889" s="196"/>
      <c r="I889" s="227"/>
      <c r="J889" s="53"/>
      <c r="K889" s="46"/>
      <c r="L889" s="54"/>
      <c r="M889" s="45">
        <f t="shared" si="185"/>
        <v>0</v>
      </c>
    </row>
    <row r="890" spans="2:13" ht="15" customHeight="1" thickBot="1">
      <c r="B890" s="58" t="s">
        <v>40</v>
      </c>
      <c r="C890" s="197">
        <f t="shared" ref="C890" si="186">+C885+1</f>
        <v>176</v>
      </c>
      <c r="D890" s="188">
        <f>VLOOKUP(C890,'Completar SOFSE'!$A$19:$E$501,2,0)</f>
        <v>210</v>
      </c>
      <c r="E890" s="188" t="str">
        <f>VLOOKUP(C890,'Completar SOFSE'!$A$19:$E$501,3,0)</f>
        <v>C/U</v>
      </c>
      <c r="F890" s="188">
        <f>VLOOKUP(C890,'Completar SOFSE'!$A$19:$E$501,4,0)</f>
        <v>3000022794</v>
      </c>
      <c r="G890" s="191" t="str">
        <f>VLOOKUP(C890,'Completar SOFSE'!$A$19:$E$501,5,0)</f>
        <v>TORNILLO PARA AJUSTE, TIPO DE CABEZA HEXAGONAL, TIPO DE ROSCA METRICA MA, DIAMETRO NOMINAL 6MM, PASO 1MM, LONGITUD 25MM, MATERIAL ACERO INOXIDABLE, NORMA DEL MATERIAL GRADO 8.8, LONGITUD ROSCADA 22MM</v>
      </c>
      <c r="H890" s="194">
        <f>VLOOKUP(C890,'Completar SOFSE'!$A$19:$F$501,6,0)</f>
        <v>0</v>
      </c>
      <c r="I890" s="225"/>
      <c r="J890" s="53"/>
      <c r="K890" s="65"/>
      <c r="L890" s="65"/>
      <c r="M890" s="18">
        <f>J890*$D$20+K890*$D$20+L890*$D$20</f>
        <v>0</v>
      </c>
    </row>
    <row r="891" spans="2:13" ht="15" customHeight="1" thickBot="1">
      <c r="B891" s="59" t="s">
        <v>41</v>
      </c>
      <c r="C891" s="198"/>
      <c r="D891" s="189"/>
      <c r="E891" s="189"/>
      <c r="F891" s="189"/>
      <c r="G891" s="192"/>
      <c r="H891" s="195"/>
      <c r="I891" s="226"/>
      <c r="J891" s="53"/>
      <c r="K891" s="65"/>
      <c r="L891" s="65"/>
      <c r="M891" s="45">
        <f t="shared" ref="M891:M894" si="187">J891*$D$20+K891*$D$20+L891*$D$20</f>
        <v>0</v>
      </c>
    </row>
    <row r="892" spans="2:13" ht="15" customHeight="1" thickBot="1">
      <c r="B892" s="59" t="s">
        <v>42</v>
      </c>
      <c r="C892" s="198"/>
      <c r="D892" s="189"/>
      <c r="E892" s="189"/>
      <c r="F892" s="189"/>
      <c r="G892" s="192"/>
      <c r="H892" s="195"/>
      <c r="I892" s="226"/>
      <c r="J892" s="53"/>
      <c r="K892" s="65"/>
      <c r="L892" s="65"/>
      <c r="M892" s="45">
        <f t="shared" si="187"/>
        <v>0</v>
      </c>
    </row>
    <row r="893" spans="2:13" ht="15" customHeight="1" thickBot="1">
      <c r="B893" s="59" t="s">
        <v>43</v>
      </c>
      <c r="C893" s="198"/>
      <c r="D893" s="189"/>
      <c r="E893" s="189"/>
      <c r="F893" s="189"/>
      <c r="G893" s="192"/>
      <c r="H893" s="195"/>
      <c r="I893" s="226"/>
      <c r="J893" s="53"/>
      <c r="K893" s="43"/>
      <c r="L893" s="65"/>
      <c r="M893" s="45">
        <f t="shared" si="187"/>
        <v>0</v>
      </c>
    </row>
    <row r="894" spans="2:13" ht="15.75" customHeight="1" thickBot="1">
      <c r="B894" s="59" t="s">
        <v>44</v>
      </c>
      <c r="C894" s="199"/>
      <c r="D894" s="190"/>
      <c r="E894" s="190"/>
      <c r="F894" s="190"/>
      <c r="G894" s="193"/>
      <c r="H894" s="196"/>
      <c r="I894" s="227"/>
      <c r="J894" s="53"/>
      <c r="K894" s="46"/>
      <c r="L894" s="54"/>
      <c r="M894" s="47">
        <f t="shared" si="187"/>
        <v>0</v>
      </c>
    </row>
    <row r="895" spans="2:13" ht="15" customHeight="1" thickBot="1">
      <c r="B895" s="58" t="s">
        <v>40</v>
      </c>
      <c r="C895" s="197">
        <f t="shared" ref="C895:C945" si="188">+C890+1</f>
        <v>177</v>
      </c>
      <c r="D895" s="188">
        <f>VLOOKUP(C895,'Completar SOFSE'!$A$19:$E$501,2,0)</f>
        <v>300</v>
      </c>
      <c r="E895" s="188" t="str">
        <f>VLOOKUP(C895,'Completar SOFSE'!$A$19:$E$501,3,0)</f>
        <v>C/U</v>
      </c>
      <c r="F895" s="188">
        <f>VLOOKUP(C895,'Completar SOFSE'!$A$19:$E$501,4,0)</f>
        <v>3000022800</v>
      </c>
      <c r="G895" s="191" t="str">
        <f>VLOOKUP(C895,'Completar SOFSE'!$A$19:$E$501,5,0)</f>
        <v>TORNILLO PARA AJUSTE, TIPO DE CABEZA HEXAGONAL, TIPO DE ROSCA METRICA MB, DIAMETRO NOMINAL 20MM, PASO 1,5MM, LONGITUD 60MM, MATERIAL ACERO, NORMA DEL MATERIAL GRADO 8.8</v>
      </c>
      <c r="H895" s="194">
        <f>VLOOKUP(C895,'Completar SOFSE'!$A$19:$F$501,6,0)</f>
        <v>0</v>
      </c>
      <c r="I895" s="226"/>
      <c r="J895" s="53"/>
      <c r="K895" s="65"/>
      <c r="L895" s="65"/>
      <c r="M895" s="42">
        <f>J895*$D$25+K895*$D$25+L895*$D$25</f>
        <v>0</v>
      </c>
    </row>
    <row r="896" spans="2:13" ht="15" customHeight="1" thickBot="1">
      <c r="B896" s="59" t="s">
        <v>41</v>
      </c>
      <c r="C896" s="198"/>
      <c r="D896" s="189"/>
      <c r="E896" s="189"/>
      <c r="F896" s="189"/>
      <c r="G896" s="192"/>
      <c r="H896" s="195"/>
      <c r="I896" s="226"/>
      <c r="J896" s="53"/>
      <c r="K896" s="65"/>
      <c r="L896" s="65"/>
      <c r="M896" s="42">
        <f t="shared" ref="M896:M899" si="189">J896*$D$25+K896*$D$25+L896*$D$25</f>
        <v>0</v>
      </c>
    </row>
    <row r="897" spans="2:13" ht="15" customHeight="1" thickBot="1">
      <c r="B897" s="59" t="s">
        <v>42</v>
      </c>
      <c r="C897" s="198"/>
      <c r="D897" s="189"/>
      <c r="E897" s="189"/>
      <c r="F897" s="189"/>
      <c r="G897" s="192"/>
      <c r="H897" s="195"/>
      <c r="I897" s="226"/>
      <c r="J897" s="53"/>
      <c r="K897" s="65"/>
      <c r="L897" s="65"/>
      <c r="M897" s="42">
        <f t="shared" si="189"/>
        <v>0</v>
      </c>
    </row>
    <row r="898" spans="2:13" ht="15" customHeight="1" thickBot="1">
      <c r="B898" s="59" t="s">
        <v>43</v>
      </c>
      <c r="C898" s="198"/>
      <c r="D898" s="189"/>
      <c r="E898" s="189"/>
      <c r="F898" s="189"/>
      <c r="G898" s="192"/>
      <c r="H898" s="195"/>
      <c r="I898" s="226"/>
      <c r="J898" s="53"/>
      <c r="K898" s="43"/>
      <c r="L898" s="65"/>
      <c r="M898" s="42">
        <f t="shared" si="189"/>
        <v>0</v>
      </c>
    </row>
    <row r="899" spans="2:13" ht="15.75" customHeight="1" thickBot="1">
      <c r="B899" s="59" t="s">
        <v>44</v>
      </c>
      <c r="C899" s="199"/>
      <c r="D899" s="190"/>
      <c r="E899" s="190"/>
      <c r="F899" s="190"/>
      <c r="G899" s="193"/>
      <c r="H899" s="196"/>
      <c r="I899" s="227"/>
      <c r="J899" s="53"/>
      <c r="K899" s="46"/>
      <c r="L899" s="54"/>
      <c r="M899" s="47">
        <f t="shared" si="189"/>
        <v>0</v>
      </c>
    </row>
    <row r="900" spans="2:13" ht="15" customHeight="1" thickBot="1">
      <c r="B900" s="58" t="s">
        <v>40</v>
      </c>
      <c r="C900" s="197">
        <f t="shared" ref="C900:C950" si="190">+C895+1</f>
        <v>178</v>
      </c>
      <c r="D900" s="188">
        <f>VLOOKUP(C900,'Completar SOFSE'!$A$19:$E$501,2,0)</f>
        <v>180</v>
      </c>
      <c r="E900" s="188" t="str">
        <f>VLOOKUP(C900,'Completar SOFSE'!$A$19:$E$501,3,0)</f>
        <v>C/U</v>
      </c>
      <c r="F900" s="188">
        <f>VLOOKUP(C900,'Completar SOFSE'!$A$19:$E$501,4,0)</f>
        <v>3000022803</v>
      </c>
      <c r="G900" s="191" t="str">
        <f>VLOOKUP(C900,'Completar SOFSE'!$A$19:$E$501,5,0)</f>
        <v>TORNILLO PARA AJUSTE, TIPO DE CABEZA HEXAGONAL, TIPO DE ROSCA METRICA MA, DIAMETRO NOMINAL 20MM, PASO 2,5MM, LONGITUD 40MM, MATERIAL ACERO, NORMA DEL MATERIAL GRADO 8.8 MARCAS/FABRICANTES: GB/T5783-2000</v>
      </c>
      <c r="H900" s="194">
        <f>VLOOKUP(C900,'Completar SOFSE'!$A$19:$F$501,6,0)</f>
        <v>0</v>
      </c>
      <c r="I900" s="103"/>
      <c r="J900" s="53"/>
      <c r="K900" s="65"/>
      <c r="L900" s="65"/>
      <c r="M900" s="42">
        <f>J900*$D$30+K900*$D$30+L900*$D$30</f>
        <v>0</v>
      </c>
    </row>
    <row r="901" spans="2:13" ht="13.5" thickBot="1">
      <c r="B901" s="59" t="s">
        <v>41</v>
      </c>
      <c r="C901" s="198"/>
      <c r="D901" s="189"/>
      <c r="E901" s="189"/>
      <c r="F901" s="189"/>
      <c r="G901" s="192"/>
      <c r="H901" s="195"/>
      <c r="I901" s="103"/>
      <c r="J901" s="53"/>
      <c r="K901" s="65"/>
      <c r="L901" s="65"/>
      <c r="M901" s="42">
        <f t="shared" ref="M901:M904" si="191">J901*$D$30+K901*$D$30+L901*$D$30</f>
        <v>0</v>
      </c>
    </row>
    <row r="902" spans="2:13" ht="13.5" thickBot="1">
      <c r="B902" s="59" t="s">
        <v>42</v>
      </c>
      <c r="C902" s="198"/>
      <c r="D902" s="189"/>
      <c r="E902" s="189"/>
      <c r="F902" s="189"/>
      <c r="G902" s="192"/>
      <c r="H902" s="195"/>
      <c r="I902" s="103"/>
      <c r="J902" s="53"/>
      <c r="K902" s="65"/>
      <c r="L902" s="65"/>
      <c r="M902" s="42">
        <f t="shared" si="191"/>
        <v>0</v>
      </c>
    </row>
    <row r="903" spans="2:13" ht="13.5" thickBot="1">
      <c r="B903" s="59" t="s">
        <v>43</v>
      </c>
      <c r="C903" s="198"/>
      <c r="D903" s="189"/>
      <c r="E903" s="189"/>
      <c r="F903" s="189"/>
      <c r="G903" s="192"/>
      <c r="H903" s="195"/>
      <c r="I903" s="103"/>
      <c r="J903" s="53"/>
      <c r="K903" s="43"/>
      <c r="L903" s="65"/>
      <c r="M903" s="42">
        <f t="shared" si="191"/>
        <v>0</v>
      </c>
    </row>
    <row r="904" spans="2:13" ht="13.5" thickBot="1">
      <c r="B904" s="59" t="s">
        <v>44</v>
      </c>
      <c r="C904" s="199"/>
      <c r="D904" s="190"/>
      <c r="E904" s="190"/>
      <c r="F904" s="190"/>
      <c r="G904" s="193"/>
      <c r="H904" s="196"/>
      <c r="I904" s="104"/>
      <c r="J904" s="53"/>
      <c r="K904" s="46"/>
      <c r="L904" s="54"/>
      <c r="M904" s="47">
        <f t="shared" si="191"/>
        <v>0</v>
      </c>
    </row>
    <row r="905" spans="2:13" ht="15" customHeight="1" thickBot="1">
      <c r="B905" s="58" t="s">
        <v>40</v>
      </c>
      <c r="C905" s="197">
        <f t="shared" ref="C905:C955" si="192">+C900+1</f>
        <v>179</v>
      </c>
      <c r="D905" s="188">
        <f>VLOOKUP(C905,'Completar SOFSE'!$A$19:$E$501,2,0)</f>
        <v>632</v>
      </c>
      <c r="E905" s="188" t="str">
        <f>VLOOKUP(C905,'Completar SOFSE'!$A$19:$E$501,3,0)</f>
        <v>C/U</v>
      </c>
      <c r="F905" s="188">
        <f>VLOOKUP(C905,'Completar SOFSE'!$A$19:$E$501,4,0)</f>
        <v>3000022820</v>
      </c>
      <c r="G905" s="191" t="str">
        <f>VLOOKUP(C905,'Completar SOFSE'!$A$19:$E$501,5,0)</f>
        <v>TORNILLO PARA AJUSTE, TIPO DE CABEZA HEXAGONAL, TIPO DE ROSCA METRICA MA, DIAMETRO NOMINAL 10MM, PASO 1,5MM, LONGITUD 35MM, MATERIAL ACERO, NORMA DEL MATERIAL GRADO 8.8, NORMA CONSTRUCTIVA DIN 933, TRATAMIENTO SUPERFICIAL PAVONADO, BULON CABEZA HEXAGONAL ROSCA MA DE ACERO PAVONADO M10 X 35 MM PASO 1,5 MM GRADO 8.8 DIN 933</v>
      </c>
      <c r="H905" s="194">
        <f>VLOOKUP(C905,'Completar SOFSE'!$A$19:$F$501,6,0)</f>
        <v>0</v>
      </c>
      <c r="I905" s="103"/>
      <c r="J905" s="53"/>
      <c r="K905" s="65"/>
      <c r="L905" s="65"/>
      <c r="M905" s="42">
        <f>J905*$D$35+K905*$D$35+L905*$D$35</f>
        <v>0</v>
      </c>
    </row>
    <row r="906" spans="2:13" ht="13.5" thickBot="1">
      <c r="B906" s="59" t="s">
        <v>41</v>
      </c>
      <c r="C906" s="198"/>
      <c r="D906" s="189"/>
      <c r="E906" s="189"/>
      <c r="F906" s="189"/>
      <c r="G906" s="192"/>
      <c r="H906" s="195"/>
      <c r="I906" s="103"/>
      <c r="J906" s="53"/>
      <c r="K906" s="65"/>
      <c r="L906" s="65"/>
      <c r="M906" s="42">
        <f t="shared" ref="M906:M909" si="193">J906*$D$35+K906*$D$35+L906*$D$35</f>
        <v>0</v>
      </c>
    </row>
    <row r="907" spans="2:13" ht="13.5" thickBot="1">
      <c r="B907" s="59" t="s">
        <v>42</v>
      </c>
      <c r="C907" s="198"/>
      <c r="D907" s="189"/>
      <c r="E907" s="189"/>
      <c r="F907" s="189"/>
      <c r="G907" s="192"/>
      <c r="H907" s="195"/>
      <c r="I907" s="103"/>
      <c r="J907" s="53"/>
      <c r="K907" s="65"/>
      <c r="L907" s="65"/>
      <c r="M907" s="42">
        <f t="shared" si="193"/>
        <v>0</v>
      </c>
    </row>
    <row r="908" spans="2:13" ht="13.5" thickBot="1">
      <c r="B908" s="59" t="s">
        <v>43</v>
      </c>
      <c r="C908" s="198"/>
      <c r="D908" s="189"/>
      <c r="E908" s="189"/>
      <c r="F908" s="189"/>
      <c r="G908" s="192"/>
      <c r="H908" s="195"/>
      <c r="I908" s="103"/>
      <c r="J908" s="53"/>
      <c r="K908" s="43"/>
      <c r="L908" s="65"/>
      <c r="M908" s="42">
        <f t="shared" si="193"/>
        <v>0</v>
      </c>
    </row>
    <row r="909" spans="2:13" ht="13.5" thickBot="1">
      <c r="B909" s="59" t="s">
        <v>44</v>
      </c>
      <c r="C909" s="199"/>
      <c r="D909" s="190"/>
      <c r="E909" s="190"/>
      <c r="F909" s="190"/>
      <c r="G909" s="193"/>
      <c r="H909" s="196"/>
      <c r="I909" s="104"/>
      <c r="J909" s="53"/>
      <c r="K909" s="46"/>
      <c r="L909" s="54"/>
      <c r="M909" s="47">
        <f t="shared" si="193"/>
        <v>0</v>
      </c>
    </row>
    <row r="910" spans="2:13" ht="15" customHeight="1" thickBot="1">
      <c r="B910" s="58" t="s">
        <v>40</v>
      </c>
      <c r="C910" s="197">
        <f t="shared" si="184"/>
        <v>180</v>
      </c>
      <c r="D910" s="188">
        <f>VLOOKUP(C910,'Completar SOFSE'!$A$19:$E$501,2,0)</f>
        <v>420</v>
      </c>
      <c r="E910" s="188" t="str">
        <f>VLOOKUP(C910,'Completar SOFSE'!$A$19:$E$501,3,0)</f>
        <v>C/U</v>
      </c>
      <c r="F910" s="188">
        <f>VLOOKUP(C910,'Completar SOFSE'!$A$19:$E$501,4,0)</f>
        <v>3000022847</v>
      </c>
      <c r="G910" s="191" t="str">
        <f>VLOOKUP(C910,'Completar SOFSE'!$A$19:$E$501,5,0)</f>
        <v>TORNILLO PARA AJUSTE, TIPO DE CABEZA HEXAGONAL, TIPO DE ROSCA METRICA MA, DIAMETRO NOMINAL 12MM, LONGITUD 40MM, MATERIAL ACERO, NORMA CONSTRUCTIVA DIN 933, TRATAMIENTO SUPERFICIAL GALVANIZADO MARCAS/FABRICANTES: 11010260284</v>
      </c>
      <c r="H910" s="194">
        <f>VLOOKUP(C910,'Completar SOFSE'!$A$19:$F$501,6,0)</f>
        <v>0</v>
      </c>
      <c r="I910" s="103"/>
      <c r="J910" s="53"/>
      <c r="K910" s="65"/>
      <c r="L910" s="65"/>
      <c r="M910" s="42">
        <f>J910*$D$40+K910*$D$40+L910*$D$40</f>
        <v>0</v>
      </c>
    </row>
    <row r="911" spans="2:13" ht="13.5" thickBot="1">
      <c r="B911" s="59" t="s">
        <v>41</v>
      </c>
      <c r="C911" s="198"/>
      <c r="D911" s="189"/>
      <c r="E911" s="189"/>
      <c r="F911" s="189"/>
      <c r="G911" s="192"/>
      <c r="H911" s="195"/>
      <c r="I911" s="103"/>
      <c r="J911" s="53"/>
      <c r="K911" s="65"/>
      <c r="L911" s="65"/>
      <c r="M911" s="42">
        <f t="shared" ref="M911:M914" si="194">J911*$D$40+K911*$D$40+L911*$D$40</f>
        <v>0</v>
      </c>
    </row>
    <row r="912" spans="2:13" ht="13.5" thickBot="1">
      <c r="B912" s="59" t="s">
        <v>42</v>
      </c>
      <c r="C912" s="198"/>
      <c r="D912" s="189"/>
      <c r="E912" s="189"/>
      <c r="F912" s="189"/>
      <c r="G912" s="192"/>
      <c r="H912" s="195"/>
      <c r="I912" s="103"/>
      <c r="J912" s="53"/>
      <c r="K912" s="65"/>
      <c r="L912" s="65"/>
      <c r="M912" s="42">
        <f t="shared" si="194"/>
        <v>0</v>
      </c>
    </row>
    <row r="913" spans="2:13" ht="13.5" thickBot="1">
      <c r="B913" s="59" t="s">
        <v>43</v>
      </c>
      <c r="C913" s="198"/>
      <c r="D913" s="189"/>
      <c r="E913" s="189"/>
      <c r="F913" s="189"/>
      <c r="G913" s="192"/>
      <c r="H913" s="195"/>
      <c r="I913" s="103"/>
      <c r="J913" s="53"/>
      <c r="K913" s="43"/>
      <c r="L913" s="65"/>
      <c r="M913" s="42">
        <f t="shared" si="194"/>
        <v>0</v>
      </c>
    </row>
    <row r="914" spans="2:13" ht="13.5" thickBot="1">
      <c r="B914" s="59" t="s">
        <v>44</v>
      </c>
      <c r="C914" s="199"/>
      <c r="D914" s="190"/>
      <c r="E914" s="190"/>
      <c r="F914" s="190"/>
      <c r="G914" s="193"/>
      <c r="H914" s="196"/>
      <c r="I914" s="104"/>
      <c r="J914" s="53"/>
      <c r="K914" s="46"/>
      <c r="L914" s="54"/>
      <c r="M914" s="47">
        <f t="shared" si="194"/>
        <v>0</v>
      </c>
    </row>
    <row r="915" spans="2:13" ht="15" customHeight="1" thickBot="1">
      <c r="B915" s="58" t="s">
        <v>40</v>
      </c>
      <c r="C915" s="197">
        <f t="shared" ref="C915" si="195">+C910+1</f>
        <v>181</v>
      </c>
      <c r="D915" s="188">
        <f>VLOOKUP(C915,'Completar SOFSE'!$A$19:$E$501,2,0)</f>
        <v>806</v>
      </c>
      <c r="E915" s="188" t="str">
        <f>VLOOKUP(C915,'Completar SOFSE'!$A$19:$E$501,3,0)</f>
        <v>C/U</v>
      </c>
      <c r="F915" s="188">
        <f>VLOOKUP(C915,'Completar SOFSE'!$A$19:$E$501,4,0)</f>
        <v>3000022888</v>
      </c>
      <c r="G915" s="191" t="str">
        <f>VLOOKUP(C915,'Completar SOFSE'!$A$19:$E$501,5,0)</f>
        <v>CLAVO, DIAMETRO 2,2MM, LONGITUD 50MM, CABEZA CHATA, MATERIAL ACERO COMUN</v>
      </c>
      <c r="H915" s="194">
        <f>VLOOKUP(C915,'Completar SOFSE'!$A$19:$F$501,6,0)</f>
        <v>0</v>
      </c>
      <c r="I915" s="103"/>
      <c r="J915" s="53"/>
      <c r="K915" s="65"/>
      <c r="L915" s="65"/>
      <c r="M915" s="42">
        <f>J915*$D$45+K915*$D$45+L915*$D$45</f>
        <v>0</v>
      </c>
    </row>
    <row r="916" spans="2:13" ht="13.5" thickBot="1">
      <c r="B916" s="59" t="s">
        <v>41</v>
      </c>
      <c r="C916" s="198"/>
      <c r="D916" s="189"/>
      <c r="E916" s="189"/>
      <c r="F916" s="189"/>
      <c r="G916" s="192"/>
      <c r="H916" s="195"/>
      <c r="I916" s="103"/>
      <c r="J916" s="53"/>
      <c r="K916" s="65"/>
      <c r="L916" s="65"/>
      <c r="M916" s="42">
        <f t="shared" ref="M916:M919" si="196">J916*$D$45+K916*$D$45+L916*$D$45</f>
        <v>0</v>
      </c>
    </row>
    <row r="917" spans="2:13" ht="13.5" thickBot="1">
      <c r="B917" s="59" t="s">
        <v>42</v>
      </c>
      <c r="C917" s="198"/>
      <c r="D917" s="189"/>
      <c r="E917" s="189"/>
      <c r="F917" s="189"/>
      <c r="G917" s="192"/>
      <c r="H917" s="195"/>
      <c r="I917" s="103"/>
      <c r="J917" s="53"/>
      <c r="K917" s="65"/>
      <c r="L917" s="65"/>
      <c r="M917" s="42">
        <f t="shared" si="196"/>
        <v>0</v>
      </c>
    </row>
    <row r="918" spans="2:13" ht="13.5" thickBot="1">
      <c r="B918" s="59" t="s">
        <v>43</v>
      </c>
      <c r="C918" s="198"/>
      <c r="D918" s="189"/>
      <c r="E918" s="189"/>
      <c r="F918" s="189"/>
      <c r="G918" s="192"/>
      <c r="H918" s="195"/>
      <c r="I918" s="103"/>
      <c r="J918" s="53"/>
      <c r="K918" s="43"/>
      <c r="L918" s="65"/>
      <c r="M918" s="42">
        <f t="shared" si="196"/>
        <v>0</v>
      </c>
    </row>
    <row r="919" spans="2:13" ht="13.5" thickBot="1">
      <c r="B919" s="59" t="s">
        <v>44</v>
      </c>
      <c r="C919" s="199"/>
      <c r="D919" s="190"/>
      <c r="E919" s="190"/>
      <c r="F919" s="190"/>
      <c r="G919" s="193"/>
      <c r="H919" s="196"/>
      <c r="I919" s="104"/>
      <c r="J919" s="53"/>
      <c r="K919" s="46"/>
      <c r="L919" s="54"/>
      <c r="M919" s="47">
        <f t="shared" si="196"/>
        <v>0</v>
      </c>
    </row>
    <row r="920" spans="2:13" ht="15" customHeight="1" thickBot="1">
      <c r="B920" s="58" t="s">
        <v>40</v>
      </c>
      <c r="C920" s="197">
        <f t="shared" si="188"/>
        <v>182</v>
      </c>
      <c r="D920" s="188">
        <f>VLOOKUP(C920,'Completar SOFSE'!$A$19:$E$501,2,0)</f>
        <v>95</v>
      </c>
      <c r="E920" s="188" t="str">
        <f>VLOOKUP(C920,'Completar SOFSE'!$A$19:$E$501,3,0)</f>
        <v>C/U</v>
      </c>
      <c r="F920" s="188">
        <f>VLOOKUP(C920,'Completar SOFSE'!$A$19:$E$501,4,0)</f>
        <v>3000022889</v>
      </c>
      <c r="G920" s="191" t="str">
        <f>VLOOKUP(C920,'Completar SOFSE'!$A$19:$E$501,5,0)</f>
        <v>SIN CLAVE, CLAVO CABEZA CHATA 63X2,7MM AC</v>
      </c>
      <c r="H920" s="194">
        <f>VLOOKUP(C920,'Completar SOFSE'!$A$19:$F$501,6,0)</f>
        <v>0</v>
      </c>
      <c r="I920" s="103"/>
      <c r="J920" s="53"/>
      <c r="K920" s="65"/>
      <c r="L920" s="65"/>
      <c r="M920" s="42">
        <f>J920*$D$50+K920*$D$50+L920*$D$50</f>
        <v>0</v>
      </c>
    </row>
    <row r="921" spans="2:13" ht="13.5" thickBot="1">
      <c r="B921" s="59" t="s">
        <v>41</v>
      </c>
      <c r="C921" s="198"/>
      <c r="D921" s="189"/>
      <c r="E921" s="189"/>
      <c r="F921" s="189"/>
      <c r="G921" s="192"/>
      <c r="H921" s="195"/>
      <c r="I921" s="103"/>
      <c r="J921" s="53"/>
      <c r="K921" s="65"/>
      <c r="L921" s="65"/>
      <c r="M921" s="42">
        <f t="shared" ref="M921:M924" si="197">J921*$D$50+K921*$D$50+L921*$D$50</f>
        <v>0</v>
      </c>
    </row>
    <row r="922" spans="2:13" ht="13.5" thickBot="1">
      <c r="B922" s="59" t="s">
        <v>42</v>
      </c>
      <c r="C922" s="198"/>
      <c r="D922" s="189"/>
      <c r="E922" s="189"/>
      <c r="F922" s="189"/>
      <c r="G922" s="192"/>
      <c r="H922" s="195"/>
      <c r="I922" s="103"/>
      <c r="J922" s="53"/>
      <c r="K922" s="65"/>
      <c r="L922" s="65"/>
      <c r="M922" s="42">
        <f t="shared" si="197"/>
        <v>0</v>
      </c>
    </row>
    <row r="923" spans="2:13" ht="13.5" thickBot="1">
      <c r="B923" s="59" t="s">
        <v>43</v>
      </c>
      <c r="C923" s="198"/>
      <c r="D923" s="189"/>
      <c r="E923" s="189"/>
      <c r="F923" s="189"/>
      <c r="G923" s="192"/>
      <c r="H923" s="195"/>
      <c r="I923" s="103"/>
      <c r="J923" s="53"/>
      <c r="K923" s="43"/>
      <c r="L923" s="65"/>
      <c r="M923" s="42">
        <f t="shared" si="197"/>
        <v>0</v>
      </c>
    </row>
    <row r="924" spans="2:13" ht="13.5" thickBot="1">
      <c r="B924" s="59" t="s">
        <v>44</v>
      </c>
      <c r="C924" s="199"/>
      <c r="D924" s="190"/>
      <c r="E924" s="190"/>
      <c r="F924" s="190"/>
      <c r="G924" s="193"/>
      <c r="H924" s="196"/>
      <c r="I924" s="104"/>
      <c r="J924" s="53"/>
      <c r="K924" s="46"/>
      <c r="L924" s="54"/>
      <c r="M924" s="47">
        <f t="shared" si="197"/>
        <v>0</v>
      </c>
    </row>
    <row r="925" spans="2:13" ht="15" customHeight="1" thickBot="1">
      <c r="B925" s="58" t="s">
        <v>40</v>
      </c>
      <c r="C925" s="197">
        <f t="shared" si="190"/>
        <v>183</v>
      </c>
      <c r="D925" s="188">
        <f>VLOOKUP(C925,'Completar SOFSE'!$A$19:$E$501,2,0)</f>
        <v>175</v>
      </c>
      <c r="E925" s="188" t="str">
        <f>VLOOKUP(C925,'Completar SOFSE'!$A$19:$E$501,3,0)</f>
        <v>C/U</v>
      </c>
      <c r="F925" s="188">
        <f>VLOOKUP(C925,'Completar SOFSE'!$A$19:$E$501,4,0)</f>
        <v>3000022898</v>
      </c>
      <c r="G925" s="191" t="str">
        <f>VLOOKUP(C925,'Completar SOFSE'!$A$19:$E$501,5,0)</f>
        <v>SIN CLAVE, CLAVO CON CABEZA 1 1/2 "</v>
      </c>
      <c r="H925" s="194">
        <f>VLOOKUP(C925,'Completar SOFSE'!$A$19:$F$501,6,0)</f>
        <v>0</v>
      </c>
      <c r="I925" s="103"/>
      <c r="J925" s="53"/>
      <c r="K925" s="65"/>
      <c r="L925" s="65"/>
      <c r="M925" s="42">
        <f>J925*$D$55+K925*$D$55+L925*$D$55</f>
        <v>0</v>
      </c>
    </row>
    <row r="926" spans="2:13" ht="13.5" thickBot="1">
      <c r="B926" s="59" t="s">
        <v>41</v>
      </c>
      <c r="C926" s="198"/>
      <c r="D926" s="189"/>
      <c r="E926" s="189"/>
      <c r="F926" s="189"/>
      <c r="G926" s="192"/>
      <c r="H926" s="195"/>
      <c r="I926" s="103"/>
      <c r="J926" s="53"/>
      <c r="K926" s="65"/>
      <c r="L926" s="65"/>
      <c r="M926" s="42">
        <f t="shared" ref="M926:M929" si="198">J926*$D$55+K926*$D$55+L926*$D$55</f>
        <v>0</v>
      </c>
    </row>
    <row r="927" spans="2:13" ht="13.5" thickBot="1">
      <c r="B927" s="59" t="s">
        <v>42</v>
      </c>
      <c r="C927" s="198"/>
      <c r="D927" s="189"/>
      <c r="E927" s="189"/>
      <c r="F927" s="189"/>
      <c r="G927" s="192"/>
      <c r="H927" s="195"/>
      <c r="I927" s="103"/>
      <c r="J927" s="53"/>
      <c r="K927" s="65"/>
      <c r="L927" s="65"/>
      <c r="M927" s="42">
        <f t="shared" si="198"/>
        <v>0</v>
      </c>
    </row>
    <row r="928" spans="2:13" ht="13.5" thickBot="1">
      <c r="B928" s="59" t="s">
        <v>43</v>
      </c>
      <c r="C928" s="198"/>
      <c r="D928" s="189"/>
      <c r="E928" s="189"/>
      <c r="F928" s="189"/>
      <c r="G928" s="192"/>
      <c r="H928" s="195"/>
      <c r="I928" s="103"/>
      <c r="J928" s="53"/>
      <c r="K928" s="43"/>
      <c r="L928" s="65"/>
      <c r="M928" s="42">
        <f t="shared" si="198"/>
        <v>0</v>
      </c>
    </row>
    <row r="929" spans="2:13" ht="13.5" thickBot="1">
      <c r="B929" s="59" t="s">
        <v>44</v>
      </c>
      <c r="C929" s="199"/>
      <c r="D929" s="190"/>
      <c r="E929" s="190"/>
      <c r="F929" s="190"/>
      <c r="G929" s="193"/>
      <c r="H929" s="196"/>
      <c r="I929" s="104"/>
      <c r="J929" s="53"/>
      <c r="K929" s="46"/>
      <c r="L929" s="54"/>
      <c r="M929" s="47">
        <f t="shared" si="198"/>
        <v>0</v>
      </c>
    </row>
    <row r="930" spans="2:13" ht="15" customHeight="1" thickBot="1">
      <c r="B930" s="58" t="s">
        <v>40</v>
      </c>
      <c r="C930" s="197">
        <f t="shared" si="192"/>
        <v>184</v>
      </c>
      <c r="D930" s="188">
        <f>VLOOKUP(C930,'Completar SOFSE'!$A$19:$E$501,2,0)</f>
        <v>220</v>
      </c>
      <c r="E930" s="188" t="str">
        <f>VLOOKUP(C930,'Completar SOFSE'!$A$19:$E$501,3,0)</f>
        <v>C/U</v>
      </c>
      <c r="F930" s="188">
        <f>VLOOKUP(C930,'Completar SOFSE'!$A$19:$E$501,4,0)</f>
        <v>3000022902</v>
      </c>
      <c r="G930" s="191" t="str">
        <f>VLOOKUP(C930,'Completar SOFSE'!$A$19:$E$501,5,0)</f>
        <v>SIN CLAVE, CLAVO CON CABEZA 2"</v>
      </c>
      <c r="H930" s="194">
        <f>VLOOKUP(C930,'Completar SOFSE'!$A$19:$F$501,6,0)</f>
        <v>0</v>
      </c>
      <c r="I930" s="103"/>
      <c r="J930" s="53"/>
      <c r="K930" s="65"/>
      <c r="L930" s="65"/>
      <c r="M930" s="42">
        <f>J930*$D$60+K930*$D$60+L930*$D$60</f>
        <v>0</v>
      </c>
    </row>
    <row r="931" spans="2:13" ht="13.5" thickBot="1">
      <c r="B931" s="59" t="s">
        <v>41</v>
      </c>
      <c r="C931" s="198"/>
      <c r="D931" s="189"/>
      <c r="E931" s="189"/>
      <c r="F931" s="189"/>
      <c r="G931" s="192"/>
      <c r="H931" s="195"/>
      <c r="I931" s="103"/>
      <c r="J931" s="53"/>
      <c r="K931" s="65"/>
      <c r="L931" s="65"/>
      <c r="M931" s="42">
        <f t="shared" ref="M931:M934" si="199">J931*$D$60+K931*$D$60+L931*$D$60</f>
        <v>0</v>
      </c>
    </row>
    <row r="932" spans="2:13" ht="13.5" thickBot="1">
      <c r="B932" s="59" t="s">
        <v>42</v>
      </c>
      <c r="C932" s="198"/>
      <c r="D932" s="189"/>
      <c r="E932" s="189"/>
      <c r="F932" s="189"/>
      <c r="G932" s="192"/>
      <c r="H932" s="195"/>
      <c r="I932" s="103"/>
      <c r="J932" s="53"/>
      <c r="K932" s="65"/>
      <c r="L932" s="65"/>
      <c r="M932" s="42">
        <f t="shared" si="199"/>
        <v>0</v>
      </c>
    </row>
    <row r="933" spans="2:13" ht="13.5" thickBot="1">
      <c r="B933" s="59" t="s">
        <v>43</v>
      </c>
      <c r="C933" s="198"/>
      <c r="D933" s="189"/>
      <c r="E933" s="189"/>
      <c r="F933" s="189"/>
      <c r="G933" s="192"/>
      <c r="H933" s="195"/>
      <c r="I933" s="103"/>
      <c r="J933" s="53"/>
      <c r="K933" s="43"/>
      <c r="L933" s="65"/>
      <c r="M933" s="42">
        <f t="shared" si="199"/>
        <v>0</v>
      </c>
    </row>
    <row r="934" spans="2:13" ht="13.5" thickBot="1">
      <c r="B934" s="59" t="s">
        <v>44</v>
      </c>
      <c r="C934" s="199"/>
      <c r="D934" s="190"/>
      <c r="E934" s="190"/>
      <c r="F934" s="190"/>
      <c r="G934" s="193"/>
      <c r="H934" s="196"/>
      <c r="I934" s="104"/>
      <c r="J934" s="53"/>
      <c r="K934" s="46"/>
      <c r="L934" s="54"/>
      <c r="M934" s="47">
        <f t="shared" si="199"/>
        <v>0</v>
      </c>
    </row>
    <row r="935" spans="2:13" ht="15" customHeight="1" thickBot="1">
      <c r="B935" s="58" t="s">
        <v>40</v>
      </c>
      <c r="C935" s="197">
        <f t="shared" si="184"/>
        <v>185</v>
      </c>
      <c r="D935" s="188">
        <f>VLOOKUP(C935,'Completar SOFSE'!$A$19:$E$501,2,0)</f>
        <v>80</v>
      </c>
      <c r="E935" s="188" t="str">
        <f>VLOOKUP(C935,'Completar SOFSE'!$A$19:$E$501,3,0)</f>
        <v>C/U</v>
      </c>
      <c r="F935" s="188">
        <f>VLOOKUP(C935,'Completar SOFSE'!$A$19:$E$501,4,0)</f>
        <v>3000022918</v>
      </c>
      <c r="G935" s="191" t="str">
        <f>VLOOKUP(C935,'Completar SOFSE'!$A$19:$E$501,5,0)</f>
        <v>SIN CLAVE, CLAVOS PUNTA PARIS 88 X 4,5MM. -</v>
      </c>
      <c r="H935" s="194">
        <f>VLOOKUP(C935,'Completar SOFSE'!$A$19:$F$501,6,0)</f>
        <v>0</v>
      </c>
      <c r="I935" s="103"/>
      <c r="J935" s="53"/>
      <c r="K935" s="65"/>
      <c r="L935" s="65"/>
      <c r="M935" s="42">
        <f>J935*$D$60+K935*$D$60+L935*$D$60</f>
        <v>0</v>
      </c>
    </row>
    <row r="936" spans="2:13" ht="13.5" thickBot="1">
      <c r="B936" s="59" t="s">
        <v>41</v>
      </c>
      <c r="C936" s="198"/>
      <c r="D936" s="189"/>
      <c r="E936" s="189"/>
      <c r="F936" s="189"/>
      <c r="G936" s="192"/>
      <c r="H936" s="195"/>
      <c r="I936" s="103"/>
      <c r="J936" s="53"/>
      <c r="K936" s="65"/>
      <c r="L936" s="65"/>
      <c r="M936" s="42">
        <f t="shared" ref="M936:M939" si="200">J936*$D$60+K936*$D$60+L936*$D$60</f>
        <v>0</v>
      </c>
    </row>
    <row r="937" spans="2:13" ht="13.5" thickBot="1">
      <c r="B937" s="59" t="s">
        <v>42</v>
      </c>
      <c r="C937" s="198"/>
      <c r="D937" s="189"/>
      <c r="E937" s="189"/>
      <c r="F937" s="189"/>
      <c r="G937" s="192"/>
      <c r="H937" s="195"/>
      <c r="I937" s="103"/>
      <c r="J937" s="53"/>
      <c r="K937" s="65"/>
      <c r="L937" s="65"/>
      <c r="M937" s="42">
        <f t="shared" si="200"/>
        <v>0</v>
      </c>
    </row>
    <row r="938" spans="2:13" ht="13.5" thickBot="1">
      <c r="B938" s="59" t="s">
        <v>43</v>
      </c>
      <c r="C938" s="198"/>
      <c r="D938" s="189"/>
      <c r="E938" s="189"/>
      <c r="F938" s="189"/>
      <c r="G938" s="192"/>
      <c r="H938" s="195"/>
      <c r="I938" s="103"/>
      <c r="J938" s="53"/>
      <c r="K938" s="43"/>
      <c r="L938" s="65"/>
      <c r="M938" s="42">
        <f t="shared" si="200"/>
        <v>0</v>
      </c>
    </row>
    <row r="939" spans="2:13" ht="13.5" thickBot="1">
      <c r="B939" s="59" t="s">
        <v>44</v>
      </c>
      <c r="C939" s="199"/>
      <c r="D939" s="190"/>
      <c r="E939" s="190"/>
      <c r="F939" s="190"/>
      <c r="G939" s="193"/>
      <c r="H939" s="196"/>
      <c r="I939" s="104"/>
      <c r="J939" s="53"/>
      <c r="K939" s="46"/>
      <c r="L939" s="54"/>
      <c r="M939" s="47">
        <f t="shared" si="200"/>
        <v>0</v>
      </c>
    </row>
    <row r="940" spans="2:13" ht="15" customHeight="1" thickBot="1">
      <c r="B940" s="58" t="s">
        <v>40</v>
      </c>
      <c r="C940" s="197">
        <f t="shared" ref="C940" si="201">+C935+1</f>
        <v>186</v>
      </c>
      <c r="D940" s="188">
        <f>VLOOKUP(C940,'Completar SOFSE'!$A$19:$E$501,2,0)</f>
        <v>60</v>
      </c>
      <c r="E940" s="188" t="str">
        <f>VLOOKUP(C940,'Completar SOFSE'!$A$19:$E$501,3,0)</f>
        <v>C/U</v>
      </c>
      <c r="F940" s="188">
        <f>VLOOKUP(C940,'Completar SOFSE'!$A$19:$E$501,4,0)</f>
        <v>3000022922</v>
      </c>
      <c r="G940" s="191" t="str">
        <f>VLOOKUP(C940,'Completar SOFSE'!$A$19:$E$501,5,0)</f>
        <v>CLAVO, DIAMETRO 4,1MM, LONGITUD 50MM, CABEZA DE PLOMO LISO, MATERIAL ACERO SAE 1010, PARA TECHO. PESO X 1000: 9KG</v>
      </c>
      <c r="H940" s="194">
        <f>VLOOKUP(C940,'Completar SOFSE'!$A$19:$F$501,6,0)</f>
        <v>0</v>
      </c>
      <c r="I940" s="103"/>
      <c r="J940" s="53"/>
      <c r="K940" s="65"/>
      <c r="L940" s="65"/>
      <c r="M940" s="42">
        <f>J940*$D$60+K940*$D$60+L940*$D$60</f>
        <v>0</v>
      </c>
    </row>
    <row r="941" spans="2:13" ht="13.5" thickBot="1">
      <c r="B941" s="59" t="s">
        <v>41</v>
      </c>
      <c r="C941" s="198"/>
      <c r="D941" s="189"/>
      <c r="E941" s="189"/>
      <c r="F941" s="189"/>
      <c r="G941" s="192"/>
      <c r="H941" s="195"/>
      <c r="I941" s="103"/>
      <c r="J941" s="53"/>
      <c r="K941" s="65"/>
      <c r="L941" s="65"/>
      <c r="M941" s="42">
        <f t="shared" ref="M941:M944" si="202">J941*$D$60+K941*$D$60+L941*$D$60</f>
        <v>0</v>
      </c>
    </row>
    <row r="942" spans="2:13" ht="13.5" thickBot="1">
      <c r="B942" s="59" t="s">
        <v>42</v>
      </c>
      <c r="C942" s="198"/>
      <c r="D942" s="189"/>
      <c r="E942" s="189"/>
      <c r="F942" s="189"/>
      <c r="G942" s="192"/>
      <c r="H942" s="195"/>
      <c r="I942" s="103"/>
      <c r="J942" s="53"/>
      <c r="K942" s="65"/>
      <c r="L942" s="65"/>
      <c r="M942" s="42">
        <f t="shared" si="202"/>
        <v>0</v>
      </c>
    </row>
    <row r="943" spans="2:13" ht="13.5" thickBot="1">
      <c r="B943" s="59" t="s">
        <v>43</v>
      </c>
      <c r="C943" s="198"/>
      <c r="D943" s="189"/>
      <c r="E943" s="189"/>
      <c r="F943" s="189"/>
      <c r="G943" s="192"/>
      <c r="H943" s="195"/>
      <c r="I943" s="103"/>
      <c r="J943" s="53"/>
      <c r="K943" s="43"/>
      <c r="L943" s="65"/>
      <c r="M943" s="42">
        <f t="shared" si="202"/>
        <v>0</v>
      </c>
    </row>
    <row r="944" spans="2:13" ht="13.5" thickBot="1">
      <c r="B944" s="89" t="s">
        <v>44</v>
      </c>
      <c r="C944" s="199"/>
      <c r="D944" s="190"/>
      <c r="E944" s="190"/>
      <c r="F944" s="190"/>
      <c r="G944" s="193"/>
      <c r="H944" s="196"/>
      <c r="I944" s="104"/>
      <c r="J944" s="53"/>
      <c r="K944" s="46"/>
      <c r="L944" s="54"/>
      <c r="M944" s="47">
        <f t="shared" si="202"/>
        <v>0</v>
      </c>
    </row>
    <row r="945" spans="2:13" ht="13.5" thickBot="1">
      <c r="B945" s="58" t="s">
        <v>40</v>
      </c>
      <c r="C945" s="197">
        <f t="shared" si="188"/>
        <v>187</v>
      </c>
      <c r="D945" s="188">
        <f>VLOOKUP(C945,'Completar SOFSE'!$A$19:$E$501,2,0)</f>
        <v>1150</v>
      </c>
      <c r="E945" s="188" t="str">
        <f>VLOOKUP(C945,'Completar SOFSE'!$A$19:$E$501,3,0)</f>
        <v>C/U</v>
      </c>
      <c r="F945" s="188">
        <f>VLOOKUP(C945,'Completar SOFSE'!$A$19:$E$501,4,0)</f>
        <v>3000022934</v>
      </c>
      <c r="G945" s="191" t="str">
        <f>VLOOKUP(C945,'Completar SOFSE'!$A$19:$E$501,5,0)</f>
        <v>PASADOR, DIAMETRO 2MM, LONGITUD 60MM, MATERIAL ACERO, TIPO D</v>
      </c>
      <c r="H945" s="194">
        <f>VLOOKUP(C945,'Completar SOFSE'!$A$19:$F$501,6,0)</f>
        <v>0</v>
      </c>
      <c r="I945" s="103"/>
      <c r="J945" s="53"/>
      <c r="K945" s="65"/>
      <c r="L945" s="65"/>
      <c r="M945" s="42">
        <f>J945*$D$60+K945*$D$60+L945*$D$60</f>
        <v>0</v>
      </c>
    </row>
    <row r="946" spans="2:13" ht="13.5" thickBot="1">
      <c r="B946" s="59" t="s">
        <v>41</v>
      </c>
      <c r="C946" s="198"/>
      <c r="D946" s="189"/>
      <c r="E946" s="189"/>
      <c r="F946" s="189"/>
      <c r="G946" s="192"/>
      <c r="H946" s="195"/>
      <c r="I946" s="103"/>
      <c r="J946" s="53"/>
      <c r="K946" s="65"/>
      <c r="L946" s="65"/>
      <c r="M946" s="42">
        <f t="shared" ref="M946:M949" si="203">J946*$D$60+K946*$D$60+L946*$D$60</f>
        <v>0</v>
      </c>
    </row>
    <row r="947" spans="2:13" ht="13.5" thickBot="1">
      <c r="B947" s="59" t="s">
        <v>42</v>
      </c>
      <c r="C947" s="198"/>
      <c r="D947" s="189"/>
      <c r="E947" s="189"/>
      <c r="F947" s="189"/>
      <c r="G947" s="192"/>
      <c r="H947" s="195"/>
      <c r="I947" s="103"/>
      <c r="J947" s="53"/>
      <c r="K947" s="65"/>
      <c r="L947" s="65"/>
      <c r="M947" s="42">
        <f t="shared" si="203"/>
        <v>0</v>
      </c>
    </row>
    <row r="948" spans="2:13" ht="13.5" thickBot="1">
      <c r="B948" s="59" t="s">
        <v>43</v>
      </c>
      <c r="C948" s="198"/>
      <c r="D948" s="189"/>
      <c r="E948" s="189"/>
      <c r="F948" s="189"/>
      <c r="G948" s="192"/>
      <c r="H948" s="195"/>
      <c r="I948" s="103"/>
      <c r="J948" s="53"/>
      <c r="K948" s="43"/>
      <c r="L948" s="65"/>
      <c r="M948" s="42">
        <f t="shared" si="203"/>
        <v>0</v>
      </c>
    </row>
    <row r="949" spans="2:13" ht="13.5" thickBot="1">
      <c r="B949" s="89" t="s">
        <v>44</v>
      </c>
      <c r="C949" s="199"/>
      <c r="D949" s="190"/>
      <c r="E949" s="190"/>
      <c r="F949" s="190"/>
      <c r="G949" s="193"/>
      <c r="H949" s="196"/>
      <c r="I949" s="104"/>
      <c r="J949" s="53"/>
      <c r="K949" s="46"/>
      <c r="L949" s="54"/>
      <c r="M949" s="47">
        <f t="shared" si="203"/>
        <v>0</v>
      </c>
    </row>
    <row r="950" spans="2:13" ht="13.5" thickBot="1">
      <c r="B950" s="58" t="s">
        <v>40</v>
      </c>
      <c r="C950" s="197">
        <f t="shared" si="190"/>
        <v>188</v>
      </c>
      <c r="D950" s="188">
        <f>VLOOKUP(C950,'Completar SOFSE'!$A$19:$E$501,2,0)</f>
        <v>500</v>
      </c>
      <c r="E950" s="188" t="str">
        <f>VLOOKUP(C950,'Completar SOFSE'!$A$19:$E$501,3,0)</f>
        <v>C/U</v>
      </c>
      <c r="F950" s="188">
        <f>VLOOKUP(C950,'Completar SOFSE'!$A$19:$E$501,4,0)</f>
        <v>3000022957</v>
      </c>
      <c r="G950" s="191" t="str">
        <f>VLOOKUP(C950,'Completar SOFSE'!$A$19:$E$501,5,0)</f>
        <v>PASADOR DE ALETAS, LONGITUD 28MM, DIAMETRO 5MM, MATERIAL ACERO, TIPO: D</v>
      </c>
      <c r="H950" s="194">
        <f>VLOOKUP(C950,'Completar SOFSE'!$A$19:$F$501,6,0)</f>
        <v>0</v>
      </c>
      <c r="I950" s="103"/>
      <c r="J950" s="53"/>
      <c r="K950" s="65"/>
      <c r="L950" s="65"/>
      <c r="M950" s="42">
        <f>J950*$D$60+K950*$D$60+L950*$D$60</f>
        <v>0</v>
      </c>
    </row>
    <row r="951" spans="2:13" ht="13.5" thickBot="1">
      <c r="B951" s="59" t="s">
        <v>41</v>
      </c>
      <c r="C951" s="198"/>
      <c r="D951" s="189"/>
      <c r="E951" s="189"/>
      <c r="F951" s="189"/>
      <c r="G951" s="192"/>
      <c r="H951" s="195"/>
      <c r="I951" s="103"/>
      <c r="J951" s="53"/>
      <c r="K951" s="65"/>
      <c r="L951" s="65"/>
      <c r="M951" s="42">
        <f t="shared" ref="M951:M954" si="204">J951*$D$60+K951*$D$60+L951*$D$60</f>
        <v>0</v>
      </c>
    </row>
    <row r="952" spans="2:13" ht="13.5" thickBot="1">
      <c r="B952" s="59" t="s">
        <v>42</v>
      </c>
      <c r="C952" s="198"/>
      <c r="D952" s="189"/>
      <c r="E952" s="189"/>
      <c r="F952" s="189"/>
      <c r="G952" s="192"/>
      <c r="H952" s="195"/>
      <c r="I952" s="103"/>
      <c r="J952" s="53"/>
      <c r="K952" s="65"/>
      <c r="L952" s="65"/>
      <c r="M952" s="42">
        <f t="shared" si="204"/>
        <v>0</v>
      </c>
    </row>
    <row r="953" spans="2:13" ht="13.5" thickBot="1">
      <c r="B953" s="59" t="s">
        <v>43</v>
      </c>
      <c r="C953" s="198"/>
      <c r="D953" s="189"/>
      <c r="E953" s="189"/>
      <c r="F953" s="189"/>
      <c r="G953" s="192"/>
      <c r="H953" s="195"/>
      <c r="I953" s="103"/>
      <c r="J953" s="53"/>
      <c r="K953" s="43"/>
      <c r="L953" s="65"/>
      <c r="M953" s="42">
        <f t="shared" si="204"/>
        <v>0</v>
      </c>
    </row>
    <row r="954" spans="2:13" ht="13.5" thickBot="1">
      <c r="B954" s="89" t="s">
        <v>44</v>
      </c>
      <c r="C954" s="199"/>
      <c r="D954" s="190"/>
      <c r="E954" s="190"/>
      <c r="F954" s="190"/>
      <c r="G954" s="193"/>
      <c r="H954" s="196"/>
      <c r="I954" s="104"/>
      <c r="J954" s="53"/>
      <c r="K954" s="46"/>
      <c r="L954" s="54"/>
      <c r="M954" s="47">
        <f t="shared" si="204"/>
        <v>0</v>
      </c>
    </row>
    <row r="955" spans="2:13" ht="13.5" thickBot="1">
      <c r="B955" s="58" t="s">
        <v>40</v>
      </c>
      <c r="C955" s="197">
        <f t="shared" si="192"/>
        <v>189</v>
      </c>
      <c r="D955" s="188">
        <f>VLOOKUP(C955,'Completar SOFSE'!$A$19:$E$501,2,0)</f>
        <v>1700</v>
      </c>
      <c r="E955" s="188" t="str">
        <f>VLOOKUP(C955,'Completar SOFSE'!$A$19:$E$501,3,0)</f>
        <v>C/U</v>
      </c>
      <c r="F955" s="188">
        <f>VLOOKUP(C955,'Completar SOFSE'!$A$19:$E$501,4,0)</f>
        <v>3000022964</v>
      </c>
      <c r="G955" s="191" t="str">
        <f>VLOOKUP(C955,'Completar SOFSE'!$A$19:$E$501,5,0)</f>
        <v>PASADOR, DIAMETRO 5MM, LONGITUD 70MM, MATERIAL ACERO, TIPO D</v>
      </c>
      <c r="H955" s="194">
        <f>VLOOKUP(C955,'Completar SOFSE'!$A$19:$F$501,6,0)</f>
        <v>0</v>
      </c>
      <c r="I955" s="103"/>
      <c r="J955" s="53"/>
      <c r="K955" s="65"/>
      <c r="L955" s="65"/>
      <c r="M955" s="42">
        <f>J955*$D$60+K955*$D$60+L955*$D$60</f>
        <v>0</v>
      </c>
    </row>
    <row r="956" spans="2:13" ht="13.5" thickBot="1">
      <c r="B956" s="59" t="s">
        <v>41</v>
      </c>
      <c r="C956" s="198"/>
      <c r="D956" s="189"/>
      <c r="E956" s="189"/>
      <c r="F956" s="189"/>
      <c r="G956" s="192"/>
      <c r="H956" s="195"/>
      <c r="I956" s="103"/>
      <c r="J956" s="53"/>
      <c r="K956" s="65"/>
      <c r="L956" s="65"/>
      <c r="M956" s="42">
        <f t="shared" ref="M956:M959" si="205">J956*$D$60+K956*$D$60+L956*$D$60</f>
        <v>0</v>
      </c>
    </row>
    <row r="957" spans="2:13" ht="13.5" thickBot="1">
      <c r="B957" s="59" t="s">
        <v>42</v>
      </c>
      <c r="C957" s="198"/>
      <c r="D957" s="189"/>
      <c r="E957" s="189"/>
      <c r="F957" s="189"/>
      <c r="G957" s="192"/>
      <c r="H957" s="195"/>
      <c r="I957" s="103"/>
      <c r="J957" s="53"/>
      <c r="K957" s="65"/>
      <c r="L957" s="65"/>
      <c r="M957" s="42">
        <f t="shared" si="205"/>
        <v>0</v>
      </c>
    </row>
    <row r="958" spans="2:13" ht="13.5" thickBot="1">
      <c r="B958" s="59" t="s">
        <v>43</v>
      </c>
      <c r="C958" s="198"/>
      <c r="D958" s="189"/>
      <c r="E958" s="189"/>
      <c r="F958" s="189"/>
      <c r="G958" s="192"/>
      <c r="H958" s="195"/>
      <c r="I958" s="103"/>
      <c r="J958" s="53"/>
      <c r="K958" s="43"/>
      <c r="L958" s="65"/>
      <c r="M958" s="42">
        <f t="shared" si="205"/>
        <v>0</v>
      </c>
    </row>
    <row r="959" spans="2:13" ht="13.5" thickBot="1">
      <c r="B959" s="89" t="s">
        <v>44</v>
      </c>
      <c r="C959" s="199"/>
      <c r="D959" s="190"/>
      <c r="E959" s="190"/>
      <c r="F959" s="190"/>
      <c r="G959" s="193"/>
      <c r="H959" s="196"/>
      <c r="I959" s="104"/>
      <c r="J959" s="53"/>
      <c r="K959" s="46"/>
      <c r="L959" s="54"/>
      <c r="M959" s="47">
        <f t="shared" si="205"/>
        <v>0</v>
      </c>
    </row>
    <row r="960" spans="2:13" ht="13.5" thickBot="1">
      <c r="B960" s="58" t="s">
        <v>40</v>
      </c>
      <c r="C960" s="197">
        <f t="shared" ref="C960:C1010" si="206">+C955+1</f>
        <v>190</v>
      </c>
      <c r="D960" s="188">
        <f>VLOOKUP(C960,'Completar SOFSE'!$A$19:$E$501,2,0)</f>
        <v>1100</v>
      </c>
      <c r="E960" s="188" t="str">
        <f>VLOOKUP(C960,'Completar SOFSE'!$A$19:$E$501,3,0)</f>
        <v>C/U</v>
      </c>
      <c r="F960" s="188">
        <f>VLOOKUP(C960,'Completar SOFSE'!$A$19:$E$501,4,0)</f>
        <v>3000022995</v>
      </c>
      <c r="G960" s="191" t="str">
        <f>VLOOKUP(C960,'Completar SOFSE'!$A$19:$E$501,5,0)</f>
        <v>PASADOR DE ALETAS, LONGITUD 16MM, DIAMETRO 2,7MM, MATERIAL ACERO F20, IRAM-IAS U500-503, DESIGNACION IRAM: 3, TRATAMIENTO SUPERFICIAL CINCADO PASIVADO, NORMA IRAM 5146, TIPO: D, EN CUÑA DESIGUAL, COLOR: AMARILLO, 28/01/02</v>
      </c>
      <c r="H960" s="194">
        <f>VLOOKUP(C960,'Completar SOFSE'!$A$19:$F$501,6,0)</f>
        <v>0</v>
      </c>
      <c r="I960" s="103"/>
      <c r="J960" s="53"/>
      <c r="K960" s="65"/>
      <c r="L960" s="65"/>
      <c r="M960" s="42">
        <f>J960*$D$60+K960*$D$60+L960*$D$60</f>
        <v>0</v>
      </c>
    </row>
    <row r="961" spans="2:13" ht="13.5" thickBot="1">
      <c r="B961" s="59" t="s">
        <v>41</v>
      </c>
      <c r="C961" s="198"/>
      <c r="D961" s="189"/>
      <c r="E961" s="189"/>
      <c r="F961" s="189"/>
      <c r="G961" s="192"/>
      <c r="H961" s="195"/>
      <c r="I961" s="103"/>
      <c r="J961" s="53"/>
      <c r="K961" s="65"/>
      <c r="L961" s="65"/>
      <c r="M961" s="42">
        <f t="shared" ref="M961:M964" si="207">J961*$D$60+K961*$D$60+L961*$D$60</f>
        <v>0</v>
      </c>
    </row>
    <row r="962" spans="2:13" ht="13.5" thickBot="1">
      <c r="B962" s="59" t="s">
        <v>42</v>
      </c>
      <c r="C962" s="198"/>
      <c r="D962" s="189"/>
      <c r="E962" s="189"/>
      <c r="F962" s="189"/>
      <c r="G962" s="192"/>
      <c r="H962" s="195"/>
      <c r="I962" s="103"/>
      <c r="J962" s="53"/>
      <c r="K962" s="65"/>
      <c r="L962" s="65"/>
      <c r="M962" s="42">
        <f t="shared" si="207"/>
        <v>0</v>
      </c>
    </row>
    <row r="963" spans="2:13" ht="13.5" thickBot="1">
      <c r="B963" s="59" t="s">
        <v>43</v>
      </c>
      <c r="C963" s="198"/>
      <c r="D963" s="189"/>
      <c r="E963" s="189"/>
      <c r="F963" s="189"/>
      <c r="G963" s="192"/>
      <c r="H963" s="195"/>
      <c r="I963" s="103"/>
      <c r="J963" s="53"/>
      <c r="K963" s="43"/>
      <c r="L963" s="65"/>
      <c r="M963" s="42">
        <f t="shared" si="207"/>
        <v>0</v>
      </c>
    </row>
    <row r="964" spans="2:13" ht="13.5" thickBot="1">
      <c r="B964" s="89" t="s">
        <v>44</v>
      </c>
      <c r="C964" s="199"/>
      <c r="D964" s="190"/>
      <c r="E964" s="190"/>
      <c r="F964" s="190"/>
      <c r="G964" s="193"/>
      <c r="H964" s="196"/>
      <c r="I964" s="104"/>
      <c r="J964" s="53"/>
      <c r="K964" s="46"/>
      <c r="L964" s="54"/>
      <c r="M964" s="47">
        <f t="shared" si="207"/>
        <v>0</v>
      </c>
    </row>
    <row r="965" spans="2:13" ht="13.5" thickBot="1">
      <c r="B965" s="58" t="s">
        <v>40</v>
      </c>
      <c r="C965" s="197">
        <f t="shared" ref="C965" si="208">+C960+1</f>
        <v>191</v>
      </c>
      <c r="D965" s="188">
        <f>VLOOKUP(C965,'Completar SOFSE'!$A$19:$E$501,2,0)</f>
        <v>450</v>
      </c>
      <c r="E965" s="188" t="str">
        <f>VLOOKUP(C965,'Completar SOFSE'!$A$19:$E$501,3,0)</f>
        <v>C/U</v>
      </c>
      <c r="F965" s="188">
        <f>VLOOKUP(C965,'Completar SOFSE'!$A$19:$E$501,4,0)</f>
        <v>3000023014</v>
      </c>
      <c r="G965" s="191" t="str">
        <f>VLOOKUP(C965,'Completar SOFSE'!$A$19:$E$501,5,0)</f>
        <v>PASADOR DE ALETAS, LONGITUD 32MM, DIAMETRO 5,7MM, MATERIAL ACERO F20, IRAM-IAS U500-503, DESIGNACION IRAM: 6, TRATAMIENTO SUPERFICIAL CINCADO PASIVADO, NORMA IRAM 5146, TIPO: D, EN CUÑA DESIGUAL, COLOR: AMARILLO</v>
      </c>
      <c r="H965" s="194">
        <f>VLOOKUP(C965,'Completar SOFSE'!$A$19:$F$501,6,0)</f>
        <v>0</v>
      </c>
      <c r="I965" s="103"/>
      <c r="J965" s="53"/>
      <c r="K965" s="65"/>
      <c r="L965" s="65"/>
      <c r="M965" s="42">
        <f>J965*$D$60+K965*$D$60+L965*$D$60</f>
        <v>0</v>
      </c>
    </row>
    <row r="966" spans="2:13" ht="13.5" thickBot="1">
      <c r="B966" s="59" t="s">
        <v>41</v>
      </c>
      <c r="C966" s="198"/>
      <c r="D966" s="189"/>
      <c r="E966" s="189"/>
      <c r="F966" s="189"/>
      <c r="G966" s="192"/>
      <c r="H966" s="195"/>
      <c r="I966" s="103"/>
      <c r="J966" s="53"/>
      <c r="K966" s="65"/>
      <c r="L966" s="65"/>
      <c r="M966" s="42">
        <f t="shared" ref="M966:M969" si="209">J966*$D$60+K966*$D$60+L966*$D$60</f>
        <v>0</v>
      </c>
    </row>
    <row r="967" spans="2:13" ht="13.5" thickBot="1">
      <c r="B967" s="59" t="s">
        <v>42</v>
      </c>
      <c r="C967" s="198"/>
      <c r="D967" s="189"/>
      <c r="E967" s="189"/>
      <c r="F967" s="189"/>
      <c r="G967" s="192"/>
      <c r="H967" s="195"/>
      <c r="I967" s="103"/>
      <c r="J967" s="53"/>
      <c r="K967" s="65"/>
      <c r="L967" s="65"/>
      <c r="M967" s="42">
        <f t="shared" si="209"/>
        <v>0</v>
      </c>
    </row>
    <row r="968" spans="2:13" ht="13.5" thickBot="1">
      <c r="B968" s="59" t="s">
        <v>43</v>
      </c>
      <c r="C968" s="198"/>
      <c r="D968" s="189"/>
      <c r="E968" s="189"/>
      <c r="F968" s="189"/>
      <c r="G968" s="192"/>
      <c r="H968" s="195"/>
      <c r="I968" s="103"/>
      <c r="J968" s="53"/>
      <c r="K968" s="43"/>
      <c r="L968" s="65"/>
      <c r="M968" s="42">
        <f t="shared" si="209"/>
        <v>0</v>
      </c>
    </row>
    <row r="969" spans="2:13" ht="13.5" thickBot="1">
      <c r="B969" s="89" t="s">
        <v>44</v>
      </c>
      <c r="C969" s="199"/>
      <c r="D969" s="190"/>
      <c r="E969" s="190"/>
      <c r="F969" s="190"/>
      <c r="G969" s="193"/>
      <c r="H969" s="196"/>
      <c r="I969" s="104"/>
      <c r="J969" s="53"/>
      <c r="K969" s="46"/>
      <c r="L969" s="54"/>
      <c r="M969" s="47">
        <f t="shared" si="209"/>
        <v>0</v>
      </c>
    </row>
    <row r="970" spans="2:13" ht="13.5" thickBot="1">
      <c r="B970" s="58" t="s">
        <v>40</v>
      </c>
      <c r="C970" s="197">
        <f t="shared" ref="C970:C1020" si="210">+C965+1</f>
        <v>192</v>
      </c>
      <c r="D970" s="188">
        <f>VLOOKUP(C970,'Completar SOFSE'!$A$19:$E$501,2,0)</f>
        <v>600</v>
      </c>
      <c r="E970" s="188" t="str">
        <f>VLOOKUP(C970,'Completar SOFSE'!$A$19:$E$501,3,0)</f>
        <v>C/U</v>
      </c>
      <c r="F970" s="188">
        <f>VLOOKUP(C970,'Completar SOFSE'!$A$19:$E$501,4,0)</f>
        <v>3000023022</v>
      </c>
      <c r="G970" s="191" t="str">
        <f>VLOOKUP(C970,'Completar SOFSE'!$A$19:$E$501,5,0)</f>
        <v>PASADOR DE ALETAS, LONGITUD 12MM, DIAMETRO 1,5MM, MATERIAL ACERO SAE 1020, TRATAMIENTO SUPERFICIAL CINCADO, NORMA DIN 94, TIPO: D</v>
      </c>
      <c r="H970" s="194">
        <f>VLOOKUP(C970,'Completar SOFSE'!$A$19:$F$501,6,0)</f>
        <v>0</v>
      </c>
      <c r="I970" s="103"/>
      <c r="J970" s="53"/>
      <c r="K970" s="65"/>
      <c r="L970" s="65"/>
      <c r="M970" s="42">
        <f>J970*$D$60+K970*$D$60+L970*$D$60</f>
        <v>0</v>
      </c>
    </row>
    <row r="971" spans="2:13" ht="13.5" thickBot="1">
      <c r="B971" s="59" t="s">
        <v>41</v>
      </c>
      <c r="C971" s="198"/>
      <c r="D971" s="189"/>
      <c r="E971" s="189"/>
      <c r="F971" s="189"/>
      <c r="G971" s="192"/>
      <c r="H971" s="195"/>
      <c r="I971" s="103"/>
      <c r="J971" s="53"/>
      <c r="K971" s="65"/>
      <c r="L971" s="65"/>
      <c r="M971" s="42">
        <f t="shared" ref="M971:M974" si="211">J971*$D$60+K971*$D$60+L971*$D$60</f>
        <v>0</v>
      </c>
    </row>
    <row r="972" spans="2:13" ht="13.5" thickBot="1">
      <c r="B972" s="59" t="s">
        <v>42</v>
      </c>
      <c r="C972" s="198"/>
      <c r="D972" s="189"/>
      <c r="E972" s="189"/>
      <c r="F972" s="189"/>
      <c r="G972" s="192"/>
      <c r="H972" s="195"/>
      <c r="I972" s="103"/>
      <c r="J972" s="53"/>
      <c r="K972" s="65"/>
      <c r="L972" s="65"/>
      <c r="M972" s="42">
        <f t="shared" si="211"/>
        <v>0</v>
      </c>
    </row>
    <row r="973" spans="2:13" ht="13.5" thickBot="1">
      <c r="B973" s="59" t="s">
        <v>43</v>
      </c>
      <c r="C973" s="198"/>
      <c r="D973" s="189"/>
      <c r="E973" s="189"/>
      <c r="F973" s="189"/>
      <c r="G973" s="192"/>
      <c r="H973" s="195"/>
      <c r="I973" s="103"/>
      <c r="J973" s="53"/>
      <c r="K973" s="43"/>
      <c r="L973" s="65"/>
      <c r="M973" s="42">
        <f t="shared" si="211"/>
        <v>0</v>
      </c>
    </row>
    <row r="974" spans="2:13" ht="13.5" thickBot="1">
      <c r="B974" s="89" t="s">
        <v>44</v>
      </c>
      <c r="C974" s="199"/>
      <c r="D974" s="190"/>
      <c r="E974" s="190"/>
      <c r="F974" s="190"/>
      <c r="G974" s="193"/>
      <c r="H974" s="196"/>
      <c r="I974" s="104"/>
      <c r="J974" s="53"/>
      <c r="K974" s="46"/>
      <c r="L974" s="54"/>
      <c r="M974" s="47">
        <f t="shared" si="211"/>
        <v>0</v>
      </c>
    </row>
    <row r="975" spans="2:13" ht="13.5" thickBot="1">
      <c r="B975" s="58" t="s">
        <v>40</v>
      </c>
      <c r="C975" s="197">
        <f t="shared" ref="C975:C1025" si="212">+C970+1</f>
        <v>193</v>
      </c>
      <c r="D975" s="188">
        <f>VLOOKUP(C975,'Completar SOFSE'!$A$19:$E$501,2,0)</f>
        <v>475</v>
      </c>
      <c r="E975" s="188" t="str">
        <f>VLOOKUP(C975,'Completar SOFSE'!$A$19:$E$501,3,0)</f>
        <v>C/U</v>
      </c>
      <c r="F975" s="188">
        <f>VLOOKUP(C975,'Completar SOFSE'!$A$19:$E$501,4,0)</f>
        <v>3000023057</v>
      </c>
      <c r="G975" s="191" t="str">
        <f>VLOOKUP(C975,'Completar SOFSE'!$A$19:$E$501,5,0)</f>
        <v>PASADOR, DIAMETRO 9MM, LONGITUD 130MM, MATERIAL ACERO</v>
      </c>
      <c r="H975" s="194">
        <f>VLOOKUP(C975,'Completar SOFSE'!$A$19:$F$501,6,0)</f>
        <v>0</v>
      </c>
      <c r="I975" s="103"/>
      <c r="J975" s="53"/>
      <c r="K975" s="65"/>
      <c r="L975" s="65"/>
      <c r="M975" s="42">
        <f>J975*$D$60+K975*$D$60+L975*$D$60</f>
        <v>0</v>
      </c>
    </row>
    <row r="976" spans="2:13" ht="13.5" thickBot="1">
      <c r="B976" s="59" t="s">
        <v>41</v>
      </c>
      <c r="C976" s="198"/>
      <c r="D976" s="189"/>
      <c r="E976" s="189"/>
      <c r="F976" s="189"/>
      <c r="G976" s="192"/>
      <c r="H976" s="195"/>
      <c r="I976" s="103"/>
      <c r="J976" s="53"/>
      <c r="K976" s="65"/>
      <c r="L976" s="65"/>
      <c r="M976" s="42">
        <f t="shared" ref="M976:M994" si="213">J976*$D$60+K976*$D$60+L976*$D$60</f>
        <v>0</v>
      </c>
    </row>
    <row r="977" spans="2:13" ht="13.5" thickBot="1">
      <c r="B977" s="59" t="s">
        <v>42</v>
      </c>
      <c r="C977" s="198"/>
      <c r="D977" s="189"/>
      <c r="E977" s="189"/>
      <c r="F977" s="189"/>
      <c r="G977" s="192"/>
      <c r="H977" s="195"/>
      <c r="I977" s="103"/>
      <c r="J977" s="53"/>
      <c r="K977" s="65"/>
      <c r="L977" s="65"/>
      <c r="M977" s="42">
        <f t="shared" si="213"/>
        <v>0</v>
      </c>
    </row>
    <row r="978" spans="2:13" ht="13.5" thickBot="1">
      <c r="B978" s="59" t="s">
        <v>43</v>
      </c>
      <c r="C978" s="198"/>
      <c r="D978" s="189"/>
      <c r="E978" s="189"/>
      <c r="F978" s="189"/>
      <c r="G978" s="192"/>
      <c r="H978" s="195"/>
      <c r="I978" s="103"/>
      <c r="J978" s="53"/>
      <c r="K978" s="43"/>
      <c r="L978" s="65"/>
      <c r="M978" s="42">
        <f t="shared" si="213"/>
        <v>0</v>
      </c>
    </row>
    <row r="979" spans="2:13" ht="13.5" thickBot="1">
      <c r="B979" s="89" t="s">
        <v>44</v>
      </c>
      <c r="C979" s="199"/>
      <c r="D979" s="190"/>
      <c r="E979" s="190"/>
      <c r="F979" s="190"/>
      <c r="G979" s="193"/>
      <c r="H979" s="196"/>
      <c r="I979" s="104"/>
      <c r="J979" s="53"/>
      <c r="K979" s="46"/>
      <c r="L979" s="54"/>
      <c r="M979" s="47">
        <f t="shared" si="213"/>
        <v>0</v>
      </c>
    </row>
    <row r="980" spans="2:13" ht="13.5" thickBot="1">
      <c r="B980" s="58" t="s">
        <v>40</v>
      </c>
      <c r="C980" s="197">
        <f t="shared" ref="C980:C1030" si="214">+C975+1</f>
        <v>194</v>
      </c>
      <c r="D980" s="188">
        <f>VLOOKUP(C980,'Completar SOFSE'!$A$19:$E$501,2,0)</f>
        <v>1850</v>
      </c>
      <c r="E980" s="188" t="str">
        <f>VLOOKUP(C980,'Completar SOFSE'!$A$19:$E$501,3,0)</f>
        <v>C/U</v>
      </c>
      <c r="F980" s="188">
        <f>VLOOKUP(C980,'Completar SOFSE'!$A$19:$E$501,4,0)</f>
        <v>3000023068</v>
      </c>
      <c r="G980" s="191" t="str">
        <f>VLOOKUP(C980,'Completar SOFSE'!$A$19:$E$501,5,0)</f>
        <v>PASADOR DE ALETAS, LONGITUD 32MM, DIAMETRO 2MM, MATERIAL ACERO, NORMA DIN 94</v>
      </c>
      <c r="H980" s="194">
        <f>VLOOKUP(C980,'Completar SOFSE'!$A$19:$F$501,6,0)</f>
        <v>0</v>
      </c>
      <c r="I980" s="103"/>
      <c r="J980" s="53"/>
      <c r="K980" s="65"/>
      <c r="L980" s="65"/>
      <c r="M980" s="42">
        <f t="shared" si="213"/>
        <v>0</v>
      </c>
    </row>
    <row r="981" spans="2:13" ht="13.5" thickBot="1">
      <c r="B981" s="59" t="s">
        <v>41</v>
      </c>
      <c r="C981" s="198"/>
      <c r="D981" s="189"/>
      <c r="E981" s="189"/>
      <c r="F981" s="189"/>
      <c r="G981" s="192"/>
      <c r="H981" s="195"/>
      <c r="I981" s="103"/>
      <c r="J981" s="53"/>
      <c r="K981" s="65"/>
      <c r="L981" s="65"/>
      <c r="M981" s="42">
        <f t="shared" si="213"/>
        <v>0</v>
      </c>
    </row>
    <row r="982" spans="2:13" ht="13.5" thickBot="1">
      <c r="B982" s="59" t="s">
        <v>42</v>
      </c>
      <c r="C982" s="198"/>
      <c r="D982" s="189"/>
      <c r="E982" s="189"/>
      <c r="F982" s="189"/>
      <c r="G982" s="192"/>
      <c r="H982" s="195"/>
      <c r="I982" s="103"/>
      <c r="J982" s="53"/>
      <c r="K982" s="65"/>
      <c r="L982" s="65"/>
      <c r="M982" s="42">
        <f t="shared" si="213"/>
        <v>0</v>
      </c>
    </row>
    <row r="983" spans="2:13" ht="13.5" thickBot="1">
      <c r="B983" s="59" t="s">
        <v>43</v>
      </c>
      <c r="C983" s="198"/>
      <c r="D983" s="189"/>
      <c r="E983" s="189"/>
      <c r="F983" s="189"/>
      <c r="G983" s="192"/>
      <c r="H983" s="195"/>
      <c r="I983" s="103"/>
      <c r="J983" s="53"/>
      <c r="K983" s="43"/>
      <c r="L983" s="65"/>
      <c r="M983" s="42">
        <f t="shared" si="213"/>
        <v>0</v>
      </c>
    </row>
    <row r="984" spans="2:13" ht="13.5" thickBot="1">
      <c r="B984" s="89" t="s">
        <v>44</v>
      </c>
      <c r="C984" s="199"/>
      <c r="D984" s="190"/>
      <c r="E984" s="190"/>
      <c r="F984" s="190"/>
      <c r="G984" s="193"/>
      <c r="H984" s="196"/>
      <c r="I984" s="104"/>
      <c r="J984" s="53"/>
      <c r="K984" s="46"/>
      <c r="L984" s="54"/>
      <c r="M984" s="47">
        <f t="shared" si="213"/>
        <v>0</v>
      </c>
    </row>
    <row r="985" spans="2:13" ht="13.5" thickBot="1">
      <c r="B985" s="58" t="s">
        <v>40</v>
      </c>
      <c r="C985" s="197">
        <f t="shared" si="206"/>
        <v>195</v>
      </c>
      <c r="D985" s="188">
        <f>VLOOKUP(C985,'Completar SOFSE'!$A$19:$E$501,2,0)</f>
        <v>1600</v>
      </c>
      <c r="E985" s="188" t="str">
        <f>VLOOKUP(C985,'Completar SOFSE'!$A$19:$E$501,3,0)</f>
        <v>C/U</v>
      </c>
      <c r="F985" s="188">
        <f>VLOOKUP(C985,'Completar SOFSE'!$A$19:$E$501,4,0)</f>
        <v>3000023069</v>
      </c>
      <c r="G985" s="191" t="str">
        <f>VLOOKUP(C985,'Completar SOFSE'!$A$19:$E$501,5,0)</f>
        <v>PASADOR DE ALETAS, LONGITUD 63MM, DIAMETRO 4MM, MATERIAL ACERO, NORMA DIN 94</v>
      </c>
      <c r="H985" s="194">
        <f>VLOOKUP(C985,'Completar SOFSE'!$A$19:$F$501,6,0)</f>
        <v>0</v>
      </c>
      <c r="I985" s="103"/>
      <c r="J985" s="53"/>
      <c r="K985" s="65"/>
      <c r="L985" s="65"/>
      <c r="M985" s="42">
        <f t="shared" si="213"/>
        <v>0</v>
      </c>
    </row>
    <row r="986" spans="2:13" ht="13.5" thickBot="1">
      <c r="B986" s="59" t="s">
        <v>41</v>
      </c>
      <c r="C986" s="198"/>
      <c r="D986" s="189"/>
      <c r="E986" s="189"/>
      <c r="F986" s="189"/>
      <c r="G986" s="192"/>
      <c r="H986" s="195"/>
      <c r="I986" s="103"/>
      <c r="J986" s="53"/>
      <c r="K986" s="65"/>
      <c r="L986" s="65"/>
      <c r="M986" s="42">
        <f t="shared" si="213"/>
        <v>0</v>
      </c>
    </row>
    <row r="987" spans="2:13" ht="13.5" thickBot="1">
      <c r="B987" s="59" t="s">
        <v>42</v>
      </c>
      <c r="C987" s="198"/>
      <c r="D987" s="189"/>
      <c r="E987" s="189"/>
      <c r="F987" s="189"/>
      <c r="G987" s="192"/>
      <c r="H987" s="195"/>
      <c r="I987" s="103"/>
      <c r="J987" s="53"/>
      <c r="K987" s="65"/>
      <c r="L987" s="65"/>
      <c r="M987" s="42">
        <f t="shared" si="213"/>
        <v>0</v>
      </c>
    </row>
    <row r="988" spans="2:13" ht="13.5" thickBot="1">
      <c r="B988" s="59" t="s">
        <v>43</v>
      </c>
      <c r="C988" s="198"/>
      <c r="D988" s="189"/>
      <c r="E988" s="189"/>
      <c r="F988" s="189"/>
      <c r="G988" s="192"/>
      <c r="H988" s="195"/>
      <c r="I988" s="103"/>
      <c r="J988" s="53"/>
      <c r="K988" s="43"/>
      <c r="L988" s="65"/>
      <c r="M988" s="42">
        <f t="shared" si="213"/>
        <v>0</v>
      </c>
    </row>
    <row r="989" spans="2:13" ht="13.5" thickBot="1">
      <c r="B989" s="89" t="s">
        <v>44</v>
      </c>
      <c r="C989" s="199"/>
      <c r="D989" s="190"/>
      <c r="E989" s="190"/>
      <c r="F989" s="190"/>
      <c r="G989" s="193"/>
      <c r="H989" s="196"/>
      <c r="I989" s="104"/>
      <c r="J989" s="53"/>
      <c r="K989" s="46"/>
      <c r="L989" s="54"/>
      <c r="M989" s="47">
        <f t="shared" si="213"/>
        <v>0</v>
      </c>
    </row>
    <row r="990" spans="2:13" ht="13.5" thickBot="1">
      <c r="B990" s="58" t="s">
        <v>40</v>
      </c>
      <c r="C990" s="197">
        <f t="shared" ref="C990" si="215">+C985+1</f>
        <v>196</v>
      </c>
      <c r="D990" s="188">
        <f>VLOOKUP(C990,'Completar SOFSE'!$A$19:$E$501,2,0)</f>
        <v>1600</v>
      </c>
      <c r="E990" s="188" t="str">
        <f>VLOOKUP(C990,'Completar SOFSE'!$A$19:$E$501,3,0)</f>
        <v>C/U</v>
      </c>
      <c r="F990" s="188">
        <f>VLOOKUP(C990,'Completar SOFSE'!$A$19:$E$501,4,0)</f>
        <v>3000023070</v>
      </c>
      <c r="G990" s="191" t="str">
        <f>VLOOKUP(C990,'Completar SOFSE'!$A$19:$E$501,5,0)</f>
        <v>PASADOR DE ALETAS, LONGITUD 50MM, DIAMETRO 5MM, MATERIAL ACERO, NORMA DIN 94</v>
      </c>
      <c r="H990" s="194">
        <f>VLOOKUP(C990,'Completar SOFSE'!$A$19:$F$501,6,0)</f>
        <v>0</v>
      </c>
      <c r="I990" s="103"/>
      <c r="J990" s="53"/>
      <c r="K990" s="65"/>
      <c r="L990" s="65"/>
      <c r="M990" s="42">
        <f t="shared" si="213"/>
        <v>0</v>
      </c>
    </row>
    <row r="991" spans="2:13" ht="13.5" thickBot="1">
      <c r="B991" s="59" t="s">
        <v>41</v>
      </c>
      <c r="C991" s="198"/>
      <c r="D991" s="189"/>
      <c r="E991" s="189"/>
      <c r="F991" s="189"/>
      <c r="G991" s="192"/>
      <c r="H991" s="195"/>
      <c r="I991" s="103"/>
      <c r="J991" s="53"/>
      <c r="K991" s="65"/>
      <c r="L991" s="65"/>
      <c r="M991" s="42">
        <f t="shared" si="213"/>
        <v>0</v>
      </c>
    </row>
    <row r="992" spans="2:13" ht="13.5" thickBot="1">
      <c r="B992" s="59" t="s">
        <v>42</v>
      </c>
      <c r="C992" s="198"/>
      <c r="D992" s="189"/>
      <c r="E992" s="189"/>
      <c r="F992" s="189"/>
      <c r="G992" s="192"/>
      <c r="H992" s="195"/>
      <c r="I992" s="103"/>
      <c r="J992" s="53"/>
      <c r="K992" s="65"/>
      <c r="L992" s="65"/>
      <c r="M992" s="42">
        <f t="shared" si="213"/>
        <v>0</v>
      </c>
    </row>
    <row r="993" spans="2:13" ht="13.5" thickBot="1">
      <c r="B993" s="59" t="s">
        <v>43</v>
      </c>
      <c r="C993" s="198"/>
      <c r="D993" s="189"/>
      <c r="E993" s="189"/>
      <c r="F993" s="189"/>
      <c r="G993" s="192"/>
      <c r="H993" s="195"/>
      <c r="I993" s="103"/>
      <c r="J993" s="53"/>
      <c r="K993" s="43"/>
      <c r="L993" s="65"/>
      <c r="M993" s="42">
        <f t="shared" si="213"/>
        <v>0</v>
      </c>
    </row>
    <row r="994" spans="2:13" ht="13.5" thickBot="1">
      <c r="B994" s="89" t="s">
        <v>44</v>
      </c>
      <c r="C994" s="199"/>
      <c r="D994" s="190"/>
      <c r="E994" s="190"/>
      <c r="F994" s="190"/>
      <c r="G994" s="193"/>
      <c r="H994" s="196"/>
      <c r="I994" s="104"/>
      <c r="J994" s="53"/>
      <c r="K994" s="46"/>
      <c r="L994" s="54"/>
      <c r="M994" s="47">
        <f t="shared" si="213"/>
        <v>0</v>
      </c>
    </row>
    <row r="995" spans="2:13" ht="13.5" thickBot="1">
      <c r="B995" s="58" t="s">
        <v>40</v>
      </c>
      <c r="C995" s="197">
        <f t="shared" si="210"/>
        <v>197</v>
      </c>
      <c r="D995" s="188">
        <f>VLOOKUP(C995,'Completar SOFSE'!$A$19:$E$501,2,0)</f>
        <v>600</v>
      </c>
      <c r="E995" s="188" t="str">
        <f>VLOOKUP(C995,'Completar SOFSE'!$A$19:$E$501,3,0)</f>
        <v>C/U</v>
      </c>
      <c r="F995" s="188">
        <f>VLOOKUP(C995,'Completar SOFSE'!$A$19:$E$501,4,0)</f>
        <v>3000023101</v>
      </c>
      <c r="G995" s="191" t="str">
        <f>VLOOKUP(C995,'Completar SOFSE'!$A$19:$E$501,5,0)</f>
        <v>PASADOR DE ALETAS, LONGITUD 35MM, DIAMETRO 2,5MM, TRATAMIENTO SUPERFICIAL GALVANIZADO, NORMA DIN 94</v>
      </c>
      <c r="H995" s="194">
        <f>VLOOKUP(C995,'Completar SOFSE'!$A$19:$F$501,6,0)</f>
        <v>0</v>
      </c>
      <c r="I995" s="103"/>
      <c r="J995" s="53"/>
      <c r="K995" s="65"/>
      <c r="L995" s="65"/>
      <c r="M995" s="42">
        <f>J995*$D$60+K995*$D$60+L995*$D$60</f>
        <v>0</v>
      </c>
    </row>
    <row r="996" spans="2:13" ht="13.5" thickBot="1">
      <c r="B996" s="59" t="s">
        <v>41</v>
      </c>
      <c r="C996" s="198"/>
      <c r="D996" s="189"/>
      <c r="E996" s="189"/>
      <c r="F996" s="189"/>
      <c r="G996" s="192"/>
      <c r="H996" s="195"/>
      <c r="I996" s="103"/>
      <c r="J996" s="53"/>
      <c r="K996" s="65"/>
      <c r="L996" s="65"/>
      <c r="M996" s="42">
        <f t="shared" ref="M996:M1014" si="216">J996*$D$60+K996*$D$60+L996*$D$60</f>
        <v>0</v>
      </c>
    </row>
    <row r="997" spans="2:13" ht="13.5" thickBot="1">
      <c r="B997" s="59" t="s">
        <v>42</v>
      </c>
      <c r="C997" s="198"/>
      <c r="D997" s="189"/>
      <c r="E997" s="189"/>
      <c r="F997" s="189"/>
      <c r="G997" s="192"/>
      <c r="H997" s="195"/>
      <c r="I997" s="103"/>
      <c r="J997" s="53"/>
      <c r="K997" s="65"/>
      <c r="L997" s="65"/>
      <c r="M997" s="42">
        <f t="shared" si="216"/>
        <v>0</v>
      </c>
    </row>
    <row r="998" spans="2:13" ht="13.5" thickBot="1">
      <c r="B998" s="59" t="s">
        <v>43</v>
      </c>
      <c r="C998" s="198"/>
      <c r="D998" s="189"/>
      <c r="E998" s="189"/>
      <c r="F998" s="189"/>
      <c r="G998" s="192"/>
      <c r="H998" s="195"/>
      <c r="I998" s="103"/>
      <c r="J998" s="53"/>
      <c r="K998" s="43"/>
      <c r="L998" s="65"/>
      <c r="M998" s="42">
        <f t="shared" si="216"/>
        <v>0</v>
      </c>
    </row>
    <row r="999" spans="2:13" ht="13.5" thickBot="1">
      <c r="B999" s="89" t="s">
        <v>44</v>
      </c>
      <c r="C999" s="199"/>
      <c r="D999" s="190"/>
      <c r="E999" s="190"/>
      <c r="F999" s="190"/>
      <c r="G999" s="193"/>
      <c r="H999" s="196"/>
      <c r="I999" s="104"/>
      <c r="J999" s="53"/>
      <c r="K999" s="46"/>
      <c r="L999" s="54"/>
      <c r="M999" s="47">
        <f t="shared" si="216"/>
        <v>0</v>
      </c>
    </row>
    <row r="1000" spans="2:13" ht="13.5" thickBot="1">
      <c r="B1000" s="58" t="s">
        <v>40</v>
      </c>
      <c r="C1000" s="197">
        <f t="shared" si="212"/>
        <v>198</v>
      </c>
      <c r="D1000" s="188">
        <f>VLOOKUP(C1000,'Completar SOFSE'!$A$19:$E$501,2,0)</f>
        <v>600</v>
      </c>
      <c r="E1000" s="188" t="str">
        <f>VLOOKUP(C1000,'Completar SOFSE'!$A$19:$E$501,3,0)</f>
        <v>C/U</v>
      </c>
      <c r="F1000" s="188">
        <f>VLOOKUP(C1000,'Completar SOFSE'!$A$19:$E$501,4,0)</f>
        <v>3000023102</v>
      </c>
      <c r="G1000" s="191" t="str">
        <f>VLOOKUP(C1000,'Completar SOFSE'!$A$19:$E$501,5,0)</f>
        <v>PASADOR DE ALETAS, LONGITUD 35MM, DIAMETRO 2M, TRATAMIENTO SUPERFICIAL GALVANIZADO, NORMA DIN 94</v>
      </c>
      <c r="H1000" s="194">
        <f>VLOOKUP(C1000,'Completar SOFSE'!$A$19:$F$501,6,0)</f>
        <v>0</v>
      </c>
      <c r="I1000" s="103"/>
      <c r="J1000" s="53"/>
      <c r="K1000" s="65"/>
      <c r="L1000" s="65"/>
      <c r="M1000" s="42">
        <f t="shared" si="216"/>
        <v>0</v>
      </c>
    </row>
    <row r="1001" spans="2:13" ht="13.5" thickBot="1">
      <c r="B1001" s="59" t="s">
        <v>41</v>
      </c>
      <c r="C1001" s="198"/>
      <c r="D1001" s="189"/>
      <c r="E1001" s="189"/>
      <c r="F1001" s="189"/>
      <c r="G1001" s="192"/>
      <c r="H1001" s="195"/>
      <c r="I1001" s="103"/>
      <c r="J1001" s="53"/>
      <c r="K1001" s="65"/>
      <c r="L1001" s="65"/>
      <c r="M1001" s="42">
        <f t="shared" si="216"/>
        <v>0</v>
      </c>
    </row>
    <row r="1002" spans="2:13" ht="13.5" thickBot="1">
      <c r="B1002" s="59" t="s">
        <v>42</v>
      </c>
      <c r="C1002" s="198"/>
      <c r="D1002" s="189"/>
      <c r="E1002" s="189"/>
      <c r="F1002" s="189"/>
      <c r="G1002" s="192"/>
      <c r="H1002" s="195"/>
      <c r="I1002" s="103"/>
      <c r="J1002" s="53"/>
      <c r="K1002" s="65"/>
      <c r="L1002" s="65"/>
      <c r="M1002" s="42">
        <f t="shared" si="216"/>
        <v>0</v>
      </c>
    </row>
    <row r="1003" spans="2:13" ht="13.5" thickBot="1">
      <c r="B1003" s="59" t="s">
        <v>43</v>
      </c>
      <c r="C1003" s="198"/>
      <c r="D1003" s="189"/>
      <c r="E1003" s="189"/>
      <c r="F1003" s="189"/>
      <c r="G1003" s="192"/>
      <c r="H1003" s="195"/>
      <c r="I1003" s="103"/>
      <c r="J1003" s="53"/>
      <c r="K1003" s="43"/>
      <c r="L1003" s="65"/>
      <c r="M1003" s="42">
        <f t="shared" si="216"/>
        <v>0</v>
      </c>
    </row>
    <row r="1004" spans="2:13" ht="13.5" thickBot="1">
      <c r="B1004" s="89" t="s">
        <v>44</v>
      </c>
      <c r="C1004" s="199"/>
      <c r="D1004" s="190"/>
      <c r="E1004" s="190"/>
      <c r="F1004" s="190"/>
      <c r="G1004" s="193"/>
      <c r="H1004" s="196"/>
      <c r="I1004" s="104"/>
      <c r="J1004" s="53"/>
      <c r="K1004" s="46"/>
      <c r="L1004" s="54"/>
      <c r="M1004" s="47">
        <f t="shared" si="216"/>
        <v>0</v>
      </c>
    </row>
    <row r="1005" spans="2:13" ht="13.5" thickBot="1">
      <c r="B1005" s="58" t="s">
        <v>40</v>
      </c>
      <c r="C1005" s="197">
        <f t="shared" si="214"/>
        <v>199</v>
      </c>
      <c r="D1005" s="188">
        <f>VLOOKUP(C1005,'Completar SOFSE'!$A$19:$E$501,2,0)</f>
        <v>1700</v>
      </c>
      <c r="E1005" s="188" t="str">
        <f>VLOOKUP(C1005,'Completar SOFSE'!$A$19:$E$501,3,0)</f>
        <v>C/U</v>
      </c>
      <c r="F1005" s="188">
        <f>VLOOKUP(C1005,'Completar SOFSE'!$A$19:$E$501,4,0)</f>
        <v>3000023121</v>
      </c>
      <c r="G1005" s="191" t="str">
        <f>VLOOKUP(C1005,'Completar SOFSE'!$A$19:$E$501,5,0)</f>
        <v>REMACHE, TIPO DE CABEZA REDONDA, MATERIAL ACERO, DIAMETRO 12MM, LONGITUD 68MM, DIN 124</v>
      </c>
      <c r="H1005" s="194">
        <f>VLOOKUP(C1005,'Completar SOFSE'!$A$19:$F$501,6,0)</f>
        <v>0</v>
      </c>
      <c r="I1005" s="103"/>
      <c r="J1005" s="53"/>
      <c r="K1005" s="65"/>
      <c r="L1005" s="65"/>
      <c r="M1005" s="42">
        <f t="shared" si="216"/>
        <v>0</v>
      </c>
    </row>
    <row r="1006" spans="2:13" ht="13.5" thickBot="1">
      <c r="B1006" s="59" t="s">
        <v>41</v>
      </c>
      <c r="C1006" s="198"/>
      <c r="D1006" s="189"/>
      <c r="E1006" s="189"/>
      <c r="F1006" s="189"/>
      <c r="G1006" s="192"/>
      <c r="H1006" s="195"/>
      <c r="I1006" s="103"/>
      <c r="J1006" s="53"/>
      <c r="K1006" s="65"/>
      <c r="L1006" s="65"/>
      <c r="M1006" s="42">
        <f t="shared" si="216"/>
        <v>0</v>
      </c>
    </row>
    <row r="1007" spans="2:13" ht="13.5" thickBot="1">
      <c r="B1007" s="59" t="s">
        <v>42</v>
      </c>
      <c r="C1007" s="198"/>
      <c r="D1007" s="189"/>
      <c r="E1007" s="189"/>
      <c r="F1007" s="189"/>
      <c r="G1007" s="192"/>
      <c r="H1007" s="195"/>
      <c r="I1007" s="103"/>
      <c r="J1007" s="53"/>
      <c r="K1007" s="65"/>
      <c r="L1007" s="65"/>
      <c r="M1007" s="42">
        <f t="shared" si="216"/>
        <v>0</v>
      </c>
    </row>
    <row r="1008" spans="2:13" ht="13.5" thickBot="1">
      <c r="B1008" s="59" t="s">
        <v>43</v>
      </c>
      <c r="C1008" s="198"/>
      <c r="D1008" s="189"/>
      <c r="E1008" s="189"/>
      <c r="F1008" s="189"/>
      <c r="G1008" s="192"/>
      <c r="H1008" s="195"/>
      <c r="I1008" s="103"/>
      <c r="J1008" s="53"/>
      <c r="K1008" s="43"/>
      <c r="L1008" s="65"/>
      <c r="M1008" s="42">
        <f t="shared" si="216"/>
        <v>0</v>
      </c>
    </row>
    <row r="1009" spans="2:13" ht="13.5" thickBot="1">
      <c r="B1009" s="89" t="s">
        <v>44</v>
      </c>
      <c r="C1009" s="199"/>
      <c r="D1009" s="190"/>
      <c r="E1009" s="190"/>
      <c r="F1009" s="190"/>
      <c r="G1009" s="193"/>
      <c r="H1009" s="196"/>
      <c r="I1009" s="104"/>
      <c r="J1009" s="53"/>
      <c r="K1009" s="46"/>
      <c r="L1009" s="54"/>
      <c r="M1009" s="47">
        <f t="shared" si="216"/>
        <v>0</v>
      </c>
    </row>
    <row r="1010" spans="2:13" ht="13.5" thickBot="1">
      <c r="B1010" s="58" t="s">
        <v>40</v>
      </c>
      <c r="C1010" s="197">
        <f t="shared" si="206"/>
        <v>200</v>
      </c>
      <c r="D1010" s="188">
        <f>VLOOKUP(C1010,'Completar SOFSE'!$A$19:$E$501,2,0)</f>
        <v>1700</v>
      </c>
      <c r="E1010" s="188" t="str">
        <f>VLOOKUP(C1010,'Completar SOFSE'!$A$19:$E$501,3,0)</f>
        <v>C/U</v>
      </c>
      <c r="F1010" s="188">
        <f>VLOOKUP(C1010,'Completar SOFSE'!$A$19:$E$501,4,0)</f>
        <v>3000023122</v>
      </c>
      <c r="G1010" s="191" t="str">
        <f>VLOOKUP(C1010,'Completar SOFSE'!$A$19:$E$501,5,0)</f>
        <v>REMACHE, TIPO DE CABEZA REDONDA, MATERIAL ACERO, DIAMETRO 14MM, LONGITUD 80MM, DIN 124</v>
      </c>
      <c r="H1010" s="194">
        <f>VLOOKUP(C1010,'Completar SOFSE'!$A$19:$F$501,6,0)</f>
        <v>0</v>
      </c>
      <c r="I1010" s="103"/>
      <c r="J1010" s="53"/>
      <c r="K1010" s="65"/>
      <c r="L1010" s="65"/>
      <c r="M1010" s="42">
        <f t="shared" si="216"/>
        <v>0</v>
      </c>
    </row>
    <row r="1011" spans="2:13" ht="13.5" thickBot="1">
      <c r="B1011" s="59" t="s">
        <v>41</v>
      </c>
      <c r="C1011" s="198"/>
      <c r="D1011" s="189"/>
      <c r="E1011" s="189"/>
      <c r="F1011" s="189"/>
      <c r="G1011" s="192"/>
      <c r="H1011" s="195"/>
      <c r="I1011" s="103"/>
      <c r="J1011" s="53"/>
      <c r="K1011" s="65"/>
      <c r="L1011" s="65"/>
      <c r="M1011" s="42">
        <f t="shared" si="216"/>
        <v>0</v>
      </c>
    </row>
    <row r="1012" spans="2:13" ht="13.5" thickBot="1">
      <c r="B1012" s="59" t="s">
        <v>42</v>
      </c>
      <c r="C1012" s="198"/>
      <c r="D1012" s="189"/>
      <c r="E1012" s="189"/>
      <c r="F1012" s="189"/>
      <c r="G1012" s="192"/>
      <c r="H1012" s="195"/>
      <c r="I1012" s="103"/>
      <c r="J1012" s="53"/>
      <c r="K1012" s="65"/>
      <c r="L1012" s="65"/>
      <c r="M1012" s="42">
        <f t="shared" si="216"/>
        <v>0</v>
      </c>
    </row>
    <row r="1013" spans="2:13" ht="13.5" thickBot="1">
      <c r="B1013" s="59" t="s">
        <v>43</v>
      </c>
      <c r="C1013" s="198"/>
      <c r="D1013" s="189"/>
      <c r="E1013" s="189"/>
      <c r="F1013" s="189"/>
      <c r="G1013" s="192"/>
      <c r="H1013" s="195"/>
      <c r="I1013" s="103"/>
      <c r="J1013" s="53"/>
      <c r="K1013" s="43"/>
      <c r="L1013" s="65"/>
      <c r="M1013" s="42">
        <f t="shared" si="216"/>
        <v>0</v>
      </c>
    </row>
    <row r="1014" spans="2:13" ht="13.5" thickBot="1">
      <c r="B1014" s="89" t="s">
        <v>44</v>
      </c>
      <c r="C1014" s="199"/>
      <c r="D1014" s="190"/>
      <c r="E1014" s="190"/>
      <c r="F1014" s="190"/>
      <c r="G1014" s="193"/>
      <c r="H1014" s="196"/>
      <c r="I1014" s="104"/>
      <c r="J1014" s="53"/>
      <c r="K1014" s="46"/>
      <c r="L1014" s="54"/>
      <c r="M1014" s="47">
        <f t="shared" si="216"/>
        <v>0</v>
      </c>
    </row>
    <row r="1015" spans="2:13" ht="13.5" thickBot="1">
      <c r="B1015" s="58" t="s">
        <v>40</v>
      </c>
      <c r="C1015" s="197">
        <f t="shared" ref="C1015" si="217">+C1010+1</f>
        <v>201</v>
      </c>
      <c r="D1015" s="188">
        <f>VLOOKUP(C1015,'Completar SOFSE'!$A$19:$E$501,2,0)</f>
        <v>800</v>
      </c>
      <c r="E1015" s="188" t="str">
        <f>VLOOKUP(C1015,'Completar SOFSE'!$A$19:$E$501,3,0)</f>
        <v>C/U</v>
      </c>
      <c r="F1015" s="188">
        <f>VLOOKUP(C1015,'Completar SOFSE'!$A$19:$E$501,4,0)</f>
        <v>3000023123</v>
      </c>
      <c r="G1015" s="191" t="str">
        <f>VLOOKUP(C1015,'Completar SOFSE'!$A$19:$E$501,5,0)</f>
        <v>REMACHE, TIPO DE CABEZA AVELLANADA, MATERIAL ACERO INOXIDABLE, DIAMETRO 5MM, LONGITUD 25MM, DIN 661. DIAMETRO 2: 8,8MM. E MAXIMO 2,5MM. K=2,5MM</v>
      </c>
      <c r="H1015" s="194">
        <f>VLOOKUP(C1015,'Completar SOFSE'!$A$19:$F$501,6,0)</f>
        <v>0</v>
      </c>
      <c r="I1015" s="103"/>
      <c r="J1015" s="53"/>
      <c r="K1015" s="65"/>
      <c r="L1015" s="65"/>
      <c r="M1015" s="42">
        <f>J1015*$D$60+K1015*$D$60+L1015*$D$60</f>
        <v>0</v>
      </c>
    </row>
    <row r="1016" spans="2:13" ht="13.5" thickBot="1">
      <c r="B1016" s="59" t="s">
        <v>41</v>
      </c>
      <c r="C1016" s="198"/>
      <c r="D1016" s="189"/>
      <c r="E1016" s="189"/>
      <c r="F1016" s="189"/>
      <c r="G1016" s="192"/>
      <c r="H1016" s="195"/>
      <c r="I1016" s="103"/>
      <c r="J1016" s="53"/>
      <c r="K1016" s="65"/>
      <c r="L1016" s="65"/>
      <c r="M1016" s="42">
        <f t="shared" ref="M1016:M1034" si="218">J1016*$D$60+K1016*$D$60+L1016*$D$60</f>
        <v>0</v>
      </c>
    </row>
    <row r="1017" spans="2:13" ht="13.5" thickBot="1">
      <c r="B1017" s="59" t="s">
        <v>42</v>
      </c>
      <c r="C1017" s="198"/>
      <c r="D1017" s="189"/>
      <c r="E1017" s="189"/>
      <c r="F1017" s="189"/>
      <c r="G1017" s="192"/>
      <c r="H1017" s="195"/>
      <c r="I1017" s="103"/>
      <c r="J1017" s="53"/>
      <c r="K1017" s="65"/>
      <c r="L1017" s="65"/>
      <c r="M1017" s="42">
        <f t="shared" si="218"/>
        <v>0</v>
      </c>
    </row>
    <row r="1018" spans="2:13" ht="13.5" thickBot="1">
      <c r="B1018" s="59" t="s">
        <v>43</v>
      </c>
      <c r="C1018" s="198"/>
      <c r="D1018" s="189"/>
      <c r="E1018" s="189"/>
      <c r="F1018" s="189"/>
      <c r="G1018" s="192"/>
      <c r="H1018" s="195"/>
      <c r="I1018" s="103"/>
      <c r="J1018" s="53"/>
      <c r="K1018" s="43"/>
      <c r="L1018" s="65"/>
      <c r="M1018" s="42">
        <f t="shared" si="218"/>
        <v>0</v>
      </c>
    </row>
    <row r="1019" spans="2:13" ht="13.5" thickBot="1">
      <c r="B1019" s="89" t="s">
        <v>44</v>
      </c>
      <c r="C1019" s="199"/>
      <c r="D1019" s="190"/>
      <c r="E1019" s="190"/>
      <c r="F1019" s="190"/>
      <c r="G1019" s="193"/>
      <c r="H1019" s="196"/>
      <c r="I1019" s="104"/>
      <c r="J1019" s="53"/>
      <c r="K1019" s="46"/>
      <c r="L1019" s="54"/>
      <c r="M1019" s="47">
        <f t="shared" si="218"/>
        <v>0</v>
      </c>
    </row>
    <row r="1020" spans="2:13" ht="13.5" thickBot="1">
      <c r="B1020" s="58" t="s">
        <v>40</v>
      </c>
      <c r="C1020" s="197">
        <f t="shared" si="210"/>
        <v>202</v>
      </c>
      <c r="D1020" s="188">
        <f>VLOOKUP(C1020,'Completar SOFSE'!$A$19:$E$501,2,0)</f>
        <v>2000</v>
      </c>
      <c r="E1020" s="188" t="str">
        <f>VLOOKUP(C1020,'Completar SOFSE'!$A$19:$E$501,3,0)</f>
        <v>C/U</v>
      </c>
      <c r="F1020" s="188">
        <f>VLOOKUP(C1020,'Completar SOFSE'!$A$19:$E$501,4,0)</f>
        <v>3000023128</v>
      </c>
      <c r="G1020" s="191" t="str">
        <f>VLOOKUP(C1020,'Completar SOFSE'!$A$19:$E$501,5,0)</f>
        <v>REMACHE, TIPO POP RAPIDO, TIPO DE CABEZA ABIERTA CHATA, MATERIAL ALUMINIO, DIAMETRO 3,5MM, LONGITUD 10MM</v>
      </c>
      <c r="H1020" s="194">
        <f>VLOOKUP(C1020,'Completar SOFSE'!$A$19:$F$501,6,0)</f>
        <v>0</v>
      </c>
      <c r="I1020" s="103"/>
      <c r="J1020" s="53"/>
      <c r="K1020" s="65"/>
      <c r="L1020" s="65"/>
      <c r="M1020" s="42">
        <f t="shared" si="218"/>
        <v>0</v>
      </c>
    </row>
    <row r="1021" spans="2:13" ht="13.5" thickBot="1">
      <c r="B1021" s="59" t="s">
        <v>41</v>
      </c>
      <c r="C1021" s="198"/>
      <c r="D1021" s="189"/>
      <c r="E1021" s="189"/>
      <c r="F1021" s="189"/>
      <c r="G1021" s="192"/>
      <c r="H1021" s="195"/>
      <c r="I1021" s="103"/>
      <c r="J1021" s="53"/>
      <c r="K1021" s="65"/>
      <c r="L1021" s="65"/>
      <c r="M1021" s="42">
        <f t="shared" si="218"/>
        <v>0</v>
      </c>
    </row>
    <row r="1022" spans="2:13" ht="13.5" thickBot="1">
      <c r="B1022" s="59" t="s">
        <v>42</v>
      </c>
      <c r="C1022" s="198"/>
      <c r="D1022" s="189"/>
      <c r="E1022" s="189"/>
      <c r="F1022" s="189"/>
      <c r="G1022" s="192"/>
      <c r="H1022" s="195"/>
      <c r="I1022" s="103"/>
      <c r="J1022" s="53"/>
      <c r="K1022" s="65"/>
      <c r="L1022" s="65"/>
      <c r="M1022" s="42">
        <f t="shared" si="218"/>
        <v>0</v>
      </c>
    </row>
    <row r="1023" spans="2:13" ht="13.5" thickBot="1">
      <c r="B1023" s="59" t="s">
        <v>43</v>
      </c>
      <c r="C1023" s="198"/>
      <c r="D1023" s="189"/>
      <c r="E1023" s="189"/>
      <c r="F1023" s="189"/>
      <c r="G1023" s="192"/>
      <c r="H1023" s="195"/>
      <c r="I1023" s="103"/>
      <c r="J1023" s="53"/>
      <c r="K1023" s="43"/>
      <c r="L1023" s="65"/>
      <c r="M1023" s="42">
        <f t="shared" si="218"/>
        <v>0</v>
      </c>
    </row>
    <row r="1024" spans="2:13" ht="13.5" thickBot="1">
      <c r="B1024" s="89" t="s">
        <v>44</v>
      </c>
      <c r="C1024" s="199"/>
      <c r="D1024" s="190"/>
      <c r="E1024" s="190"/>
      <c r="F1024" s="190"/>
      <c r="G1024" s="193"/>
      <c r="H1024" s="196"/>
      <c r="I1024" s="104"/>
      <c r="J1024" s="53"/>
      <c r="K1024" s="46"/>
      <c r="L1024" s="54"/>
      <c r="M1024" s="47">
        <f t="shared" si="218"/>
        <v>0</v>
      </c>
    </row>
    <row r="1025" spans="2:13" ht="13.5" thickBot="1">
      <c r="B1025" s="58" t="s">
        <v>40</v>
      </c>
      <c r="C1025" s="197">
        <f t="shared" si="212"/>
        <v>203</v>
      </c>
      <c r="D1025" s="188">
        <f>VLOOKUP(C1025,'Completar SOFSE'!$A$19:$E$501,2,0)</f>
        <v>3300</v>
      </c>
      <c r="E1025" s="188" t="str">
        <f>VLOOKUP(C1025,'Completar SOFSE'!$A$19:$E$501,3,0)</f>
        <v>C/U</v>
      </c>
      <c r="F1025" s="188">
        <f>VLOOKUP(C1025,'Completar SOFSE'!$A$19:$E$501,4,0)</f>
        <v>3000023131</v>
      </c>
      <c r="G1025" s="191" t="str">
        <f>VLOOKUP(C1025,'Completar SOFSE'!$A$19:$E$501,5,0)</f>
        <v>REMACHE, TIPO POP, TIPO DE CABEZA ABIERTA, MATERIAL ALUMINIO, DIAMETRO 3,5MM, LONGITUD 14MM</v>
      </c>
      <c r="H1025" s="194">
        <f>VLOOKUP(C1025,'Completar SOFSE'!$A$19:$F$501,6,0)</f>
        <v>0</v>
      </c>
      <c r="I1025" s="103"/>
      <c r="J1025" s="53"/>
      <c r="K1025" s="65"/>
      <c r="L1025" s="65"/>
      <c r="M1025" s="42">
        <f t="shared" si="218"/>
        <v>0</v>
      </c>
    </row>
    <row r="1026" spans="2:13" ht="13.5" thickBot="1">
      <c r="B1026" s="59" t="s">
        <v>41</v>
      </c>
      <c r="C1026" s="198"/>
      <c r="D1026" s="189"/>
      <c r="E1026" s="189"/>
      <c r="F1026" s="189"/>
      <c r="G1026" s="192"/>
      <c r="H1026" s="195"/>
      <c r="I1026" s="103"/>
      <c r="J1026" s="53"/>
      <c r="K1026" s="65"/>
      <c r="L1026" s="65"/>
      <c r="M1026" s="42">
        <f t="shared" si="218"/>
        <v>0</v>
      </c>
    </row>
    <row r="1027" spans="2:13" ht="13.5" thickBot="1">
      <c r="B1027" s="59" t="s">
        <v>42</v>
      </c>
      <c r="C1027" s="198"/>
      <c r="D1027" s="189"/>
      <c r="E1027" s="189"/>
      <c r="F1027" s="189"/>
      <c r="G1027" s="192"/>
      <c r="H1027" s="195"/>
      <c r="I1027" s="103"/>
      <c r="J1027" s="53"/>
      <c r="K1027" s="65"/>
      <c r="L1027" s="65"/>
      <c r="M1027" s="42">
        <f t="shared" si="218"/>
        <v>0</v>
      </c>
    </row>
    <row r="1028" spans="2:13" ht="13.5" thickBot="1">
      <c r="B1028" s="59" t="s">
        <v>43</v>
      </c>
      <c r="C1028" s="198"/>
      <c r="D1028" s="189"/>
      <c r="E1028" s="189"/>
      <c r="F1028" s="189"/>
      <c r="G1028" s="192"/>
      <c r="H1028" s="195"/>
      <c r="I1028" s="103"/>
      <c r="J1028" s="53"/>
      <c r="K1028" s="43"/>
      <c r="L1028" s="65"/>
      <c r="M1028" s="42">
        <f t="shared" si="218"/>
        <v>0</v>
      </c>
    </row>
    <row r="1029" spans="2:13" ht="13.5" thickBot="1">
      <c r="B1029" s="89" t="s">
        <v>44</v>
      </c>
      <c r="C1029" s="199"/>
      <c r="D1029" s="190"/>
      <c r="E1029" s="190"/>
      <c r="F1029" s="190"/>
      <c r="G1029" s="193"/>
      <c r="H1029" s="196"/>
      <c r="I1029" s="104"/>
      <c r="J1029" s="53"/>
      <c r="K1029" s="46"/>
      <c r="L1029" s="54"/>
      <c r="M1029" s="47">
        <f t="shared" si="218"/>
        <v>0</v>
      </c>
    </row>
    <row r="1030" spans="2:13" ht="13.5" thickBot="1">
      <c r="B1030" s="58" t="s">
        <v>40</v>
      </c>
      <c r="C1030" s="197">
        <f t="shared" si="214"/>
        <v>204</v>
      </c>
      <c r="D1030" s="188">
        <f>VLOOKUP(C1030,'Completar SOFSE'!$A$19:$E$501,2,0)</f>
        <v>3100</v>
      </c>
      <c r="E1030" s="188" t="str">
        <f>VLOOKUP(C1030,'Completar SOFSE'!$A$19:$E$501,3,0)</f>
        <v>C/U</v>
      </c>
      <c r="F1030" s="188">
        <f>VLOOKUP(C1030,'Completar SOFSE'!$A$19:$E$501,4,0)</f>
        <v>3000023166</v>
      </c>
      <c r="G1030" s="191" t="str">
        <f>VLOOKUP(C1030,'Completar SOFSE'!$A$19:$E$501,5,0)</f>
        <v>TORNILLO PARA FIJACION, TIPO DE CABEZA CUADRADA, MEDIDA 1/2", LONGITUD 90MM, MATERIAL ACERO, NORMA DEL MATERIAL IRAM 5210, TRATAMIENTO SUPERFICIAL CINCADO, TIRAFONDO</v>
      </c>
      <c r="H1030" s="194">
        <f>VLOOKUP(C1030,'Completar SOFSE'!$A$19:$F$501,6,0)</f>
        <v>0</v>
      </c>
      <c r="I1030" s="103"/>
      <c r="J1030" s="53"/>
      <c r="K1030" s="65"/>
      <c r="L1030" s="65"/>
      <c r="M1030" s="42">
        <f t="shared" si="218"/>
        <v>0</v>
      </c>
    </row>
    <row r="1031" spans="2:13" ht="13.5" thickBot="1">
      <c r="B1031" s="59" t="s">
        <v>41</v>
      </c>
      <c r="C1031" s="198"/>
      <c r="D1031" s="189"/>
      <c r="E1031" s="189"/>
      <c r="F1031" s="189"/>
      <c r="G1031" s="192"/>
      <c r="H1031" s="195"/>
      <c r="I1031" s="103"/>
      <c r="J1031" s="53"/>
      <c r="K1031" s="65"/>
      <c r="L1031" s="65"/>
      <c r="M1031" s="42">
        <f t="shared" si="218"/>
        <v>0</v>
      </c>
    </row>
    <row r="1032" spans="2:13" ht="13.5" thickBot="1">
      <c r="B1032" s="59" t="s">
        <v>42</v>
      </c>
      <c r="C1032" s="198"/>
      <c r="D1032" s="189"/>
      <c r="E1032" s="189"/>
      <c r="F1032" s="189"/>
      <c r="G1032" s="192"/>
      <c r="H1032" s="195"/>
      <c r="I1032" s="103"/>
      <c r="J1032" s="53"/>
      <c r="K1032" s="65"/>
      <c r="L1032" s="65"/>
      <c r="M1032" s="42">
        <f t="shared" si="218"/>
        <v>0</v>
      </c>
    </row>
    <row r="1033" spans="2:13" ht="13.5" thickBot="1">
      <c r="B1033" s="59" t="s">
        <v>43</v>
      </c>
      <c r="C1033" s="198"/>
      <c r="D1033" s="189"/>
      <c r="E1033" s="189"/>
      <c r="F1033" s="189"/>
      <c r="G1033" s="192"/>
      <c r="H1033" s="195"/>
      <c r="I1033" s="103"/>
      <c r="J1033" s="53"/>
      <c r="K1033" s="43"/>
      <c r="L1033" s="65"/>
      <c r="M1033" s="42">
        <f t="shared" si="218"/>
        <v>0</v>
      </c>
    </row>
    <row r="1034" spans="2:13" ht="13.5" thickBot="1">
      <c r="B1034" s="89" t="s">
        <v>44</v>
      </c>
      <c r="C1034" s="199"/>
      <c r="D1034" s="190"/>
      <c r="E1034" s="190"/>
      <c r="F1034" s="190"/>
      <c r="G1034" s="193"/>
      <c r="H1034" s="196"/>
      <c r="I1034" s="104"/>
      <c r="J1034" s="53"/>
      <c r="K1034" s="46"/>
      <c r="L1034" s="54"/>
      <c r="M1034" s="47">
        <f t="shared" si="218"/>
        <v>0</v>
      </c>
    </row>
    <row r="1035" spans="2:13" ht="13.5" thickBot="1">
      <c r="B1035" s="58" t="s">
        <v>40</v>
      </c>
      <c r="C1035" s="197">
        <f t="shared" ref="C1035:C1085" si="219">+C1030+1</f>
        <v>205</v>
      </c>
      <c r="D1035" s="188">
        <f>VLOOKUP(C1035,'Completar SOFSE'!$A$19:$E$501,2,0)</f>
        <v>3100</v>
      </c>
      <c r="E1035" s="188" t="str">
        <f>VLOOKUP(C1035,'Completar SOFSE'!$A$19:$E$501,3,0)</f>
        <v>C/U</v>
      </c>
      <c r="F1035" s="188">
        <f>VLOOKUP(C1035,'Completar SOFSE'!$A$19:$E$501,4,0)</f>
        <v>3000023167</v>
      </c>
      <c r="G1035" s="191" t="str">
        <f>VLOOKUP(C1035,'Completar SOFSE'!$A$19:$E$501,5,0)</f>
        <v>TORNILLO PARA FIJACION, TIPO DE CABEZA CUADRADA, MEDIDA 1/2", LONGITUD 63MM, MATERIAL ACERO, NORMA DEL MATERIAL GRADO 5 SAE J429, TRATAMIENTO SUPERFICIAL CINCADO, TIRAFONDO</v>
      </c>
      <c r="H1035" s="194">
        <f>VLOOKUP(C1035,'Completar SOFSE'!$A$19:$F$501,6,0)</f>
        <v>0</v>
      </c>
      <c r="I1035" s="103"/>
      <c r="J1035" s="53"/>
      <c r="K1035" s="65"/>
      <c r="L1035" s="65"/>
      <c r="M1035" s="42">
        <f>J1035*$D$60+K1035*$D$60+L1035*$D$60</f>
        <v>0</v>
      </c>
    </row>
    <row r="1036" spans="2:13" ht="13.5" thickBot="1">
      <c r="B1036" s="59" t="s">
        <v>41</v>
      </c>
      <c r="C1036" s="198"/>
      <c r="D1036" s="189"/>
      <c r="E1036" s="189"/>
      <c r="F1036" s="189"/>
      <c r="G1036" s="192"/>
      <c r="H1036" s="195"/>
      <c r="I1036" s="103"/>
      <c r="J1036" s="53"/>
      <c r="K1036" s="65"/>
      <c r="L1036" s="65"/>
      <c r="M1036" s="42">
        <f t="shared" ref="M1036:M1054" si="220">J1036*$D$60+K1036*$D$60+L1036*$D$60</f>
        <v>0</v>
      </c>
    </row>
    <row r="1037" spans="2:13" ht="13.5" thickBot="1">
      <c r="B1037" s="59" t="s">
        <v>42</v>
      </c>
      <c r="C1037" s="198"/>
      <c r="D1037" s="189"/>
      <c r="E1037" s="189"/>
      <c r="F1037" s="189"/>
      <c r="G1037" s="192"/>
      <c r="H1037" s="195"/>
      <c r="I1037" s="103"/>
      <c r="J1037" s="53"/>
      <c r="K1037" s="65"/>
      <c r="L1037" s="65"/>
      <c r="M1037" s="42">
        <f t="shared" si="220"/>
        <v>0</v>
      </c>
    </row>
    <row r="1038" spans="2:13" ht="13.5" thickBot="1">
      <c r="B1038" s="59" t="s">
        <v>43</v>
      </c>
      <c r="C1038" s="198"/>
      <c r="D1038" s="189"/>
      <c r="E1038" s="189"/>
      <c r="F1038" s="189"/>
      <c r="G1038" s="192"/>
      <c r="H1038" s="195"/>
      <c r="I1038" s="103"/>
      <c r="J1038" s="53"/>
      <c r="K1038" s="43"/>
      <c r="L1038" s="65"/>
      <c r="M1038" s="42">
        <f t="shared" si="220"/>
        <v>0</v>
      </c>
    </row>
    <row r="1039" spans="2:13" ht="13.5" thickBot="1">
      <c r="B1039" s="89" t="s">
        <v>44</v>
      </c>
      <c r="C1039" s="199"/>
      <c r="D1039" s="190"/>
      <c r="E1039" s="190"/>
      <c r="F1039" s="190"/>
      <c r="G1039" s="193"/>
      <c r="H1039" s="196"/>
      <c r="I1039" s="104"/>
      <c r="J1039" s="53"/>
      <c r="K1039" s="46"/>
      <c r="L1039" s="54"/>
      <c r="M1039" s="47">
        <f t="shared" si="220"/>
        <v>0</v>
      </c>
    </row>
    <row r="1040" spans="2:13" ht="13.5" thickBot="1">
      <c r="B1040" s="58" t="s">
        <v>40</v>
      </c>
      <c r="C1040" s="197">
        <f t="shared" ref="C1040" si="221">+C1035+1</f>
        <v>206</v>
      </c>
      <c r="D1040" s="188">
        <f>VLOOKUP(C1040,'Completar SOFSE'!$A$19:$E$501,2,0)</f>
        <v>930</v>
      </c>
      <c r="E1040" s="188" t="str">
        <f>VLOOKUP(C1040,'Completar SOFSE'!$A$19:$E$501,3,0)</f>
        <v>C/U</v>
      </c>
      <c r="F1040" s="188">
        <f>VLOOKUP(C1040,'Completar SOFSE'!$A$19:$E$501,4,0)</f>
        <v>3000023169</v>
      </c>
      <c r="G1040" s="191" t="str">
        <f>VLOOKUP(C1040,'Completar SOFSE'!$A$19:$E$501,5,0)</f>
        <v>TORNILLO PARA FIJACION, TIPO DE CABEZA CUADRADA, MEDIDA 3/4", LONGITUD 160MM, MATERIAL ACERO, TIRAFONDO</v>
      </c>
      <c r="H1040" s="194">
        <f>VLOOKUP(C1040,'Completar SOFSE'!$A$19:$F$501,6,0)</f>
        <v>0</v>
      </c>
      <c r="I1040" s="103"/>
      <c r="J1040" s="53"/>
      <c r="K1040" s="65"/>
      <c r="L1040" s="65"/>
      <c r="M1040" s="42">
        <f t="shared" si="220"/>
        <v>0</v>
      </c>
    </row>
    <row r="1041" spans="2:13" ht="13.5" thickBot="1">
      <c r="B1041" s="59" t="s">
        <v>41</v>
      </c>
      <c r="C1041" s="198"/>
      <c r="D1041" s="189"/>
      <c r="E1041" s="189"/>
      <c r="F1041" s="189"/>
      <c r="G1041" s="192"/>
      <c r="H1041" s="195"/>
      <c r="I1041" s="103"/>
      <c r="J1041" s="53"/>
      <c r="K1041" s="65"/>
      <c r="L1041" s="65"/>
      <c r="M1041" s="42">
        <f t="shared" si="220"/>
        <v>0</v>
      </c>
    </row>
    <row r="1042" spans="2:13" ht="13.5" thickBot="1">
      <c r="B1042" s="59" t="s">
        <v>42</v>
      </c>
      <c r="C1042" s="198"/>
      <c r="D1042" s="189"/>
      <c r="E1042" s="189"/>
      <c r="F1042" s="189"/>
      <c r="G1042" s="192"/>
      <c r="H1042" s="195"/>
      <c r="I1042" s="103"/>
      <c r="J1042" s="53"/>
      <c r="K1042" s="65"/>
      <c r="L1042" s="65"/>
      <c r="M1042" s="42">
        <f t="shared" si="220"/>
        <v>0</v>
      </c>
    </row>
    <row r="1043" spans="2:13" ht="13.5" thickBot="1">
      <c r="B1043" s="59" t="s">
        <v>43</v>
      </c>
      <c r="C1043" s="198"/>
      <c r="D1043" s="189"/>
      <c r="E1043" s="189"/>
      <c r="F1043" s="189"/>
      <c r="G1043" s="192"/>
      <c r="H1043" s="195"/>
      <c r="I1043" s="103"/>
      <c r="J1043" s="53"/>
      <c r="K1043" s="43"/>
      <c r="L1043" s="65"/>
      <c r="M1043" s="42">
        <f t="shared" si="220"/>
        <v>0</v>
      </c>
    </row>
    <row r="1044" spans="2:13" ht="13.5" thickBot="1">
      <c r="B1044" s="89" t="s">
        <v>44</v>
      </c>
      <c r="C1044" s="199"/>
      <c r="D1044" s="190"/>
      <c r="E1044" s="190"/>
      <c r="F1044" s="190"/>
      <c r="G1044" s="193"/>
      <c r="H1044" s="196"/>
      <c r="I1044" s="104"/>
      <c r="J1044" s="53"/>
      <c r="K1044" s="46"/>
      <c r="L1044" s="54"/>
      <c r="M1044" s="47">
        <f t="shared" si="220"/>
        <v>0</v>
      </c>
    </row>
    <row r="1045" spans="2:13" ht="13.5" thickBot="1">
      <c r="B1045" s="58" t="s">
        <v>40</v>
      </c>
      <c r="C1045" s="197">
        <f t="shared" ref="C1045:C1095" si="222">+C1040+1</f>
        <v>207</v>
      </c>
      <c r="D1045" s="188">
        <f>VLOOKUP(C1045,'Completar SOFSE'!$A$19:$E$501,2,0)</f>
        <v>3100</v>
      </c>
      <c r="E1045" s="188" t="str">
        <f>VLOOKUP(C1045,'Completar SOFSE'!$A$19:$E$501,3,0)</f>
        <v>C/U</v>
      </c>
      <c r="F1045" s="188">
        <f>VLOOKUP(C1045,'Completar SOFSE'!$A$19:$E$501,4,0)</f>
        <v>3000023171</v>
      </c>
      <c r="G1045" s="191" t="str">
        <f>VLOOKUP(C1045,'Completar SOFSE'!$A$19:$E$501,5,0)</f>
        <v>TORNILLO PARA FIJACION, TIPO DE CABEZA HEXAGONAL, MEDIDA 1/2", LONGITUD 63MM, NORMA DEL MATERIAL DIN 571, TRATAMIENTO SUPERFICIAL CINCADO, TIRAFONDO</v>
      </c>
      <c r="H1045" s="194">
        <f>VLOOKUP(C1045,'Completar SOFSE'!$A$19:$F$501,6,0)</f>
        <v>0</v>
      </c>
      <c r="I1045" s="103"/>
      <c r="J1045" s="53"/>
      <c r="K1045" s="65"/>
      <c r="L1045" s="65"/>
      <c r="M1045" s="42">
        <f t="shared" si="220"/>
        <v>0</v>
      </c>
    </row>
    <row r="1046" spans="2:13" ht="13.5" thickBot="1">
      <c r="B1046" s="59" t="s">
        <v>41</v>
      </c>
      <c r="C1046" s="198"/>
      <c r="D1046" s="189"/>
      <c r="E1046" s="189"/>
      <c r="F1046" s="189"/>
      <c r="G1046" s="192"/>
      <c r="H1046" s="195"/>
      <c r="I1046" s="103"/>
      <c r="J1046" s="53"/>
      <c r="K1046" s="65"/>
      <c r="L1046" s="65"/>
      <c r="M1046" s="42">
        <f t="shared" si="220"/>
        <v>0</v>
      </c>
    </row>
    <row r="1047" spans="2:13" ht="13.5" thickBot="1">
      <c r="B1047" s="59" t="s">
        <v>42</v>
      </c>
      <c r="C1047" s="198"/>
      <c r="D1047" s="189"/>
      <c r="E1047" s="189"/>
      <c r="F1047" s="189"/>
      <c r="G1047" s="192"/>
      <c r="H1047" s="195"/>
      <c r="I1047" s="103"/>
      <c r="J1047" s="53"/>
      <c r="K1047" s="65"/>
      <c r="L1047" s="65"/>
      <c r="M1047" s="42">
        <f t="shared" si="220"/>
        <v>0</v>
      </c>
    </row>
    <row r="1048" spans="2:13" ht="13.5" thickBot="1">
      <c r="B1048" s="59" t="s">
        <v>43</v>
      </c>
      <c r="C1048" s="198"/>
      <c r="D1048" s="189"/>
      <c r="E1048" s="189"/>
      <c r="F1048" s="189"/>
      <c r="G1048" s="192"/>
      <c r="H1048" s="195"/>
      <c r="I1048" s="103"/>
      <c r="J1048" s="53"/>
      <c r="K1048" s="43"/>
      <c r="L1048" s="65"/>
      <c r="M1048" s="42">
        <f t="shared" si="220"/>
        <v>0</v>
      </c>
    </row>
    <row r="1049" spans="2:13" ht="13.5" thickBot="1">
      <c r="B1049" s="89" t="s">
        <v>44</v>
      </c>
      <c r="C1049" s="199"/>
      <c r="D1049" s="190"/>
      <c r="E1049" s="190"/>
      <c r="F1049" s="190"/>
      <c r="G1049" s="193"/>
      <c r="H1049" s="196"/>
      <c r="I1049" s="104"/>
      <c r="J1049" s="53"/>
      <c r="K1049" s="46"/>
      <c r="L1049" s="54"/>
      <c r="M1049" s="47">
        <f t="shared" si="220"/>
        <v>0</v>
      </c>
    </row>
    <row r="1050" spans="2:13" ht="13.5" thickBot="1">
      <c r="B1050" s="58" t="s">
        <v>40</v>
      </c>
      <c r="C1050" s="197">
        <f t="shared" ref="C1050:C1100" si="223">+C1045+1</f>
        <v>208</v>
      </c>
      <c r="D1050" s="188">
        <f>VLOOKUP(C1050,'Completar SOFSE'!$A$19:$E$501,2,0)</f>
        <v>3100</v>
      </c>
      <c r="E1050" s="188" t="str">
        <f>VLOOKUP(C1050,'Completar SOFSE'!$A$19:$E$501,3,0)</f>
        <v>C/U</v>
      </c>
      <c r="F1050" s="188">
        <f>VLOOKUP(C1050,'Completar SOFSE'!$A$19:$E$501,4,0)</f>
        <v>3000023181</v>
      </c>
      <c r="G1050" s="191" t="str">
        <f>VLOOKUP(C1050,'Completar SOFSE'!$A$19:$E$501,5,0)</f>
        <v>TORNILLO PARA FIJACION, TIPO DE CABEZA HEXAGONAL, MEDIDA 10MM, LONGITUD 50,8MM (2"), MATERIAL ACERO, NORMA DEL MATERIAL A-34 IRAM 503, TRATAMIENTO SUPERFICIAL GALVANIZADO, TIRAFONDO</v>
      </c>
      <c r="H1050" s="194">
        <f>VLOOKUP(C1050,'Completar SOFSE'!$A$19:$F$501,6,0)</f>
        <v>0</v>
      </c>
      <c r="I1050" s="103"/>
      <c r="J1050" s="53"/>
      <c r="K1050" s="65"/>
      <c r="L1050" s="65"/>
      <c r="M1050" s="42">
        <f t="shared" si="220"/>
        <v>0</v>
      </c>
    </row>
    <row r="1051" spans="2:13" ht="13.5" thickBot="1">
      <c r="B1051" s="59" t="s">
        <v>41</v>
      </c>
      <c r="C1051" s="198"/>
      <c r="D1051" s="189"/>
      <c r="E1051" s="189"/>
      <c r="F1051" s="189"/>
      <c r="G1051" s="192"/>
      <c r="H1051" s="195"/>
      <c r="I1051" s="103"/>
      <c r="J1051" s="53"/>
      <c r="K1051" s="65"/>
      <c r="L1051" s="65"/>
      <c r="M1051" s="42">
        <f t="shared" si="220"/>
        <v>0</v>
      </c>
    </row>
    <row r="1052" spans="2:13" ht="13.5" thickBot="1">
      <c r="B1052" s="59" t="s">
        <v>42</v>
      </c>
      <c r="C1052" s="198"/>
      <c r="D1052" s="189"/>
      <c r="E1052" s="189"/>
      <c r="F1052" s="189"/>
      <c r="G1052" s="192"/>
      <c r="H1052" s="195"/>
      <c r="I1052" s="103"/>
      <c r="J1052" s="53"/>
      <c r="K1052" s="65"/>
      <c r="L1052" s="65"/>
      <c r="M1052" s="42">
        <f t="shared" si="220"/>
        <v>0</v>
      </c>
    </row>
    <row r="1053" spans="2:13" ht="13.5" thickBot="1">
      <c r="B1053" s="59" t="s">
        <v>43</v>
      </c>
      <c r="C1053" s="198"/>
      <c r="D1053" s="189"/>
      <c r="E1053" s="189"/>
      <c r="F1053" s="189"/>
      <c r="G1053" s="192"/>
      <c r="H1053" s="195"/>
      <c r="I1053" s="103"/>
      <c r="J1053" s="53"/>
      <c r="K1053" s="43"/>
      <c r="L1053" s="65"/>
      <c r="M1053" s="42">
        <f t="shared" si="220"/>
        <v>0</v>
      </c>
    </row>
    <row r="1054" spans="2:13" ht="13.5" thickBot="1">
      <c r="B1054" s="89" t="s">
        <v>44</v>
      </c>
      <c r="C1054" s="199"/>
      <c r="D1054" s="190"/>
      <c r="E1054" s="190"/>
      <c r="F1054" s="190"/>
      <c r="G1054" s="193"/>
      <c r="H1054" s="196"/>
      <c r="I1054" s="104"/>
      <c r="J1054" s="53"/>
      <c r="K1054" s="46"/>
      <c r="L1054" s="54"/>
      <c r="M1054" s="47">
        <f t="shared" si="220"/>
        <v>0</v>
      </c>
    </row>
    <row r="1055" spans="2:13" ht="13.5" thickBot="1">
      <c r="B1055" s="58" t="s">
        <v>40</v>
      </c>
      <c r="C1055" s="197">
        <f t="shared" ref="C1055:C1105" si="224">+C1050+1</f>
        <v>209</v>
      </c>
      <c r="D1055" s="188">
        <f>VLOOKUP(C1055,'Completar SOFSE'!$A$19:$E$501,2,0)</f>
        <v>3100</v>
      </c>
      <c r="E1055" s="188" t="str">
        <f>VLOOKUP(C1055,'Completar SOFSE'!$A$19:$E$501,3,0)</f>
        <v>C/U</v>
      </c>
      <c r="F1055" s="188">
        <f>VLOOKUP(C1055,'Completar SOFSE'!$A$19:$E$501,4,0)</f>
        <v>3000023182</v>
      </c>
      <c r="G1055" s="191" t="str">
        <f>VLOOKUP(C1055,'Completar SOFSE'!$A$19:$E$501,5,0)</f>
        <v>TORNILLO PARA FIJACION, TIPO DE CABEZA HEXAGONAL, MEDIDA 10MM, LONGITUD 63,5MM (2.1/2"), MATERIAL ACERO A-34, NORMA DEL MATERIAL IRAM 503, TRATAMIENTO SUPERFICIAL GALVANIZADO, TIRAFONDO</v>
      </c>
      <c r="H1055" s="194">
        <f>VLOOKUP(C1055,'Completar SOFSE'!$A$19:$F$501,6,0)</f>
        <v>0</v>
      </c>
      <c r="I1055" s="103"/>
      <c r="J1055" s="53"/>
      <c r="K1055" s="65"/>
      <c r="L1055" s="65"/>
      <c r="M1055" s="42">
        <f>J1055*$D$60+K1055*$D$60+L1055*$D$60</f>
        <v>0</v>
      </c>
    </row>
    <row r="1056" spans="2:13" ht="13.5" thickBot="1">
      <c r="B1056" s="59" t="s">
        <v>41</v>
      </c>
      <c r="C1056" s="198"/>
      <c r="D1056" s="189"/>
      <c r="E1056" s="189"/>
      <c r="F1056" s="189"/>
      <c r="G1056" s="192"/>
      <c r="H1056" s="195"/>
      <c r="I1056" s="103"/>
      <c r="J1056" s="53"/>
      <c r="K1056" s="65"/>
      <c r="L1056" s="65"/>
      <c r="M1056" s="42">
        <f t="shared" ref="M1056:M1074" si="225">J1056*$D$60+K1056*$D$60+L1056*$D$60</f>
        <v>0</v>
      </c>
    </row>
    <row r="1057" spans="2:13" ht="13.5" thickBot="1">
      <c r="B1057" s="59" t="s">
        <v>42</v>
      </c>
      <c r="C1057" s="198"/>
      <c r="D1057" s="189"/>
      <c r="E1057" s="189"/>
      <c r="F1057" s="189"/>
      <c r="G1057" s="192"/>
      <c r="H1057" s="195"/>
      <c r="I1057" s="103"/>
      <c r="J1057" s="53"/>
      <c r="K1057" s="65"/>
      <c r="L1057" s="65"/>
      <c r="M1057" s="42">
        <f t="shared" si="225"/>
        <v>0</v>
      </c>
    </row>
    <row r="1058" spans="2:13" ht="13.5" thickBot="1">
      <c r="B1058" s="59" t="s">
        <v>43</v>
      </c>
      <c r="C1058" s="198"/>
      <c r="D1058" s="189"/>
      <c r="E1058" s="189"/>
      <c r="F1058" s="189"/>
      <c r="G1058" s="192"/>
      <c r="H1058" s="195"/>
      <c r="I1058" s="103"/>
      <c r="J1058" s="53"/>
      <c r="K1058" s="43"/>
      <c r="L1058" s="65"/>
      <c r="M1058" s="42">
        <f t="shared" si="225"/>
        <v>0</v>
      </c>
    </row>
    <row r="1059" spans="2:13" ht="13.5" thickBot="1">
      <c r="B1059" s="89" t="s">
        <v>44</v>
      </c>
      <c r="C1059" s="199"/>
      <c r="D1059" s="190"/>
      <c r="E1059" s="190"/>
      <c r="F1059" s="190"/>
      <c r="G1059" s="193"/>
      <c r="H1059" s="196"/>
      <c r="I1059" s="104"/>
      <c r="J1059" s="53"/>
      <c r="K1059" s="46"/>
      <c r="L1059" s="54"/>
      <c r="M1059" s="47">
        <f t="shared" si="225"/>
        <v>0</v>
      </c>
    </row>
    <row r="1060" spans="2:13" ht="13.5" thickBot="1">
      <c r="B1060" s="58" t="s">
        <v>40</v>
      </c>
      <c r="C1060" s="197">
        <f t="shared" si="219"/>
        <v>210</v>
      </c>
      <c r="D1060" s="188">
        <f>VLOOKUP(C1060,'Completar SOFSE'!$A$19:$E$501,2,0)</f>
        <v>2250</v>
      </c>
      <c r="E1060" s="188" t="str">
        <f>VLOOKUP(C1060,'Completar SOFSE'!$A$19:$E$501,3,0)</f>
        <v>C/U</v>
      </c>
      <c r="F1060" s="188">
        <f>VLOOKUP(C1060,'Completar SOFSE'!$A$19:$E$501,4,0)</f>
        <v>3000023183</v>
      </c>
      <c r="G1060" s="191" t="str">
        <f>VLOOKUP(C1060,'Completar SOFSE'!$A$19:$E$501,5,0)</f>
        <v>TORNILLO PARA FIJACION, TIPO DE CABEZA HEXAGONAL, MEDIDA 1/4", LONGITUD 2", NORMA DEL MATERIAL DIN 571, TRATAMIENTO SUPERFICIAL CINCADO, TIRAFONDO</v>
      </c>
      <c r="H1060" s="194">
        <f>VLOOKUP(C1060,'Completar SOFSE'!$A$19:$F$501,6,0)</f>
        <v>0</v>
      </c>
      <c r="I1060" s="103"/>
      <c r="J1060" s="53"/>
      <c r="K1060" s="65"/>
      <c r="L1060" s="65"/>
      <c r="M1060" s="42">
        <f t="shared" si="225"/>
        <v>0</v>
      </c>
    </row>
    <row r="1061" spans="2:13" ht="13.5" thickBot="1">
      <c r="B1061" s="59" t="s">
        <v>41</v>
      </c>
      <c r="C1061" s="198"/>
      <c r="D1061" s="189"/>
      <c r="E1061" s="189"/>
      <c r="F1061" s="189"/>
      <c r="G1061" s="192"/>
      <c r="H1061" s="195"/>
      <c r="I1061" s="103"/>
      <c r="J1061" s="53"/>
      <c r="K1061" s="65"/>
      <c r="L1061" s="65"/>
      <c r="M1061" s="42">
        <f t="shared" si="225"/>
        <v>0</v>
      </c>
    </row>
    <row r="1062" spans="2:13" ht="13.5" thickBot="1">
      <c r="B1062" s="59" t="s">
        <v>42</v>
      </c>
      <c r="C1062" s="198"/>
      <c r="D1062" s="189"/>
      <c r="E1062" s="189"/>
      <c r="F1062" s="189"/>
      <c r="G1062" s="192"/>
      <c r="H1062" s="195"/>
      <c r="I1062" s="103"/>
      <c r="J1062" s="53"/>
      <c r="K1062" s="65"/>
      <c r="L1062" s="65"/>
      <c r="M1062" s="42">
        <f t="shared" si="225"/>
        <v>0</v>
      </c>
    </row>
    <row r="1063" spans="2:13" ht="13.5" thickBot="1">
      <c r="B1063" s="59" t="s">
        <v>43</v>
      </c>
      <c r="C1063" s="198"/>
      <c r="D1063" s="189"/>
      <c r="E1063" s="189"/>
      <c r="F1063" s="189"/>
      <c r="G1063" s="192"/>
      <c r="H1063" s="195"/>
      <c r="I1063" s="103"/>
      <c r="J1063" s="53"/>
      <c r="K1063" s="43"/>
      <c r="L1063" s="65"/>
      <c r="M1063" s="42">
        <f t="shared" si="225"/>
        <v>0</v>
      </c>
    </row>
    <row r="1064" spans="2:13" ht="13.5" thickBot="1">
      <c r="B1064" s="89" t="s">
        <v>44</v>
      </c>
      <c r="C1064" s="199"/>
      <c r="D1064" s="190"/>
      <c r="E1064" s="190"/>
      <c r="F1064" s="190"/>
      <c r="G1064" s="193"/>
      <c r="H1064" s="196"/>
      <c r="I1064" s="104"/>
      <c r="J1064" s="53"/>
      <c r="K1064" s="46"/>
      <c r="L1064" s="54"/>
      <c r="M1064" s="47">
        <f t="shared" si="225"/>
        <v>0</v>
      </c>
    </row>
    <row r="1065" spans="2:13" ht="13.5" thickBot="1">
      <c r="B1065" s="58" t="s">
        <v>40</v>
      </c>
      <c r="C1065" s="197">
        <f t="shared" ref="C1065" si="226">+C1060+1</f>
        <v>211</v>
      </c>
      <c r="D1065" s="188">
        <f>VLOOKUP(C1065,'Completar SOFSE'!$A$19:$E$501,2,0)</f>
        <v>930</v>
      </c>
      <c r="E1065" s="188" t="str">
        <f>VLOOKUP(C1065,'Completar SOFSE'!$A$19:$E$501,3,0)</f>
        <v>C/U</v>
      </c>
      <c r="F1065" s="188">
        <f>VLOOKUP(C1065,'Completar SOFSE'!$A$19:$E$501,4,0)</f>
        <v>3000023184</v>
      </c>
      <c r="G1065" s="191" t="str">
        <f>VLOOKUP(C1065,'Completar SOFSE'!$A$19:$E$501,5,0)</f>
        <v>TORNILLO PARA FIJACION, TIPO DE CABEZA HEXAGONAL, MEDIDA 3/16", LONGITUD 1.1/4", NORMA DEL MATERIAL DIN 571, TRATAMIENTO SUPERFICIAL CINCADO, TIRAFONDO</v>
      </c>
      <c r="H1065" s="194">
        <f>VLOOKUP(C1065,'Completar SOFSE'!$A$19:$F$501,6,0)</f>
        <v>0</v>
      </c>
      <c r="I1065" s="103"/>
      <c r="J1065" s="53"/>
      <c r="K1065" s="65"/>
      <c r="L1065" s="65"/>
      <c r="M1065" s="42">
        <f t="shared" si="225"/>
        <v>0</v>
      </c>
    </row>
    <row r="1066" spans="2:13" ht="13.5" thickBot="1">
      <c r="B1066" s="59" t="s">
        <v>41</v>
      </c>
      <c r="C1066" s="198"/>
      <c r="D1066" s="189"/>
      <c r="E1066" s="189"/>
      <c r="F1066" s="189"/>
      <c r="G1066" s="192"/>
      <c r="H1066" s="195"/>
      <c r="I1066" s="103"/>
      <c r="J1066" s="53"/>
      <c r="K1066" s="65"/>
      <c r="L1066" s="65"/>
      <c r="M1066" s="42">
        <f t="shared" si="225"/>
        <v>0</v>
      </c>
    </row>
    <row r="1067" spans="2:13" ht="13.5" thickBot="1">
      <c r="B1067" s="59" t="s">
        <v>42</v>
      </c>
      <c r="C1067" s="198"/>
      <c r="D1067" s="189"/>
      <c r="E1067" s="189"/>
      <c r="F1067" s="189"/>
      <c r="G1067" s="192"/>
      <c r="H1067" s="195"/>
      <c r="I1067" s="103"/>
      <c r="J1067" s="53"/>
      <c r="K1067" s="65"/>
      <c r="L1067" s="65"/>
      <c r="M1067" s="42">
        <f t="shared" si="225"/>
        <v>0</v>
      </c>
    </row>
    <row r="1068" spans="2:13" ht="13.5" thickBot="1">
      <c r="B1068" s="59" t="s">
        <v>43</v>
      </c>
      <c r="C1068" s="198"/>
      <c r="D1068" s="189"/>
      <c r="E1068" s="189"/>
      <c r="F1068" s="189"/>
      <c r="G1068" s="192"/>
      <c r="H1068" s="195"/>
      <c r="I1068" s="103"/>
      <c r="J1068" s="53"/>
      <c r="K1068" s="43"/>
      <c r="L1068" s="65"/>
      <c r="M1068" s="42">
        <f t="shared" si="225"/>
        <v>0</v>
      </c>
    </row>
    <row r="1069" spans="2:13" ht="13.5" thickBot="1">
      <c r="B1069" s="89" t="s">
        <v>44</v>
      </c>
      <c r="C1069" s="199"/>
      <c r="D1069" s="190"/>
      <c r="E1069" s="190"/>
      <c r="F1069" s="190"/>
      <c r="G1069" s="193"/>
      <c r="H1069" s="196"/>
      <c r="I1069" s="104"/>
      <c r="J1069" s="53"/>
      <c r="K1069" s="46"/>
      <c r="L1069" s="54"/>
      <c r="M1069" s="47">
        <f t="shared" si="225"/>
        <v>0</v>
      </c>
    </row>
    <row r="1070" spans="2:13" ht="13.5" thickBot="1">
      <c r="B1070" s="58" t="s">
        <v>40</v>
      </c>
      <c r="C1070" s="197">
        <f t="shared" si="222"/>
        <v>212</v>
      </c>
      <c r="D1070" s="188">
        <f>VLOOKUP(C1070,'Completar SOFSE'!$A$19:$E$501,2,0)</f>
        <v>930</v>
      </c>
      <c r="E1070" s="188" t="str">
        <f>VLOOKUP(C1070,'Completar SOFSE'!$A$19:$E$501,3,0)</f>
        <v>C/U</v>
      </c>
      <c r="F1070" s="188">
        <f>VLOOKUP(C1070,'Completar SOFSE'!$A$19:$E$501,4,0)</f>
        <v>3000023185</v>
      </c>
      <c r="G1070" s="191" t="str">
        <f>VLOOKUP(C1070,'Completar SOFSE'!$A$19:$E$501,5,0)</f>
        <v>TORNILLO PARA FIJACION, TIPO DE CABEZA HEXAGONAL, MEDIDA 3/8", LONGITUD 63,5MM, TRATAMIENTO SUPERFICIAL CINCADO, TIRAFONDO</v>
      </c>
      <c r="H1070" s="194">
        <f>VLOOKUP(C1070,'Completar SOFSE'!$A$19:$F$501,6,0)</f>
        <v>0</v>
      </c>
      <c r="I1070" s="103"/>
      <c r="J1070" s="53"/>
      <c r="K1070" s="65"/>
      <c r="L1070" s="65"/>
      <c r="M1070" s="42">
        <f t="shared" si="225"/>
        <v>0</v>
      </c>
    </row>
    <row r="1071" spans="2:13" ht="13.5" thickBot="1">
      <c r="B1071" s="59" t="s">
        <v>41</v>
      </c>
      <c r="C1071" s="198"/>
      <c r="D1071" s="189"/>
      <c r="E1071" s="189"/>
      <c r="F1071" s="189"/>
      <c r="G1071" s="192"/>
      <c r="H1071" s="195"/>
      <c r="I1071" s="103"/>
      <c r="J1071" s="53"/>
      <c r="K1071" s="65"/>
      <c r="L1071" s="65"/>
      <c r="M1071" s="42">
        <f t="shared" si="225"/>
        <v>0</v>
      </c>
    </row>
    <row r="1072" spans="2:13" ht="13.5" thickBot="1">
      <c r="B1072" s="59" t="s">
        <v>42</v>
      </c>
      <c r="C1072" s="198"/>
      <c r="D1072" s="189"/>
      <c r="E1072" s="189"/>
      <c r="F1072" s="189"/>
      <c r="G1072" s="192"/>
      <c r="H1072" s="195"/>
      <c r="I1072" s="103"/>
      <c r="J1072" s="53"/>
      <c r="K1072" s="65"/>
      <c r="L1072" s="65"/>
      <c r="M1072" s="42">
        <f t="shared" si="225"/>
        <v>0</v>
      </c>
    </row>
    <row r="1073" spans="2:13" ht="13.5" thickBot="1">
      <c r="B1073" s="59" t="s">
        <v>43</v>
      </c>
      <c r="C1073" s="198"/>
      <c r="D1073" s="189"/>
      <c r="E1073" s="189"/>
      <c r="F1073" s="189"/>
      <c r="G1073" s="192"/>
      <c r="H1073" s="195"/>
      <c r="I1073" s="103"/>
      <c r="J1073" s="53"/>
      <c r="K1073" s="43"/>
      <c r="L1073" s="65"/>
      <c r="M1073" s="42">
        <f t="shared" si="225"/>
        <v>0</v>
      </c>
    </row>
    <row r="1074" spans="2:13" ht="13.5" thickBot="1">
      <c r="B1074" s="89" t="s">
        <v>44</v>
      </c>
      <c r="C1074" s="199"/>
      <c r="D1074" s="190"/>
      <c r="E1074" s="190"/>
      <c r="F1074" s="190"/>
      <c r="G1074" s="193"/>
      <c r="H1074" s="196"/>
      <c r="I1074" s="104"/>
      <c r="J1074" s="53"/>
      <c r="K1074" s="46"/>
      <c r="L1074" s="54"/>
      <c r="M1074" s="47">
        <f t="shared" si="225"/>
        <v>0</v>
      </c>
    </row>
    <row r="1075" spans="2:13" ht="13.5" thickBot="1">
      <c r="B1075" s="58" t="s">
        <v>40</v>
      </c>
      <c r="C1075" s="197">
        <f t="shared" si="223"/>
        <v>213</v>
      </c>
      <c r="D1075" s="188">
        <f>VLOOKUP(C1075,'Completar SOFSE'!$A$19:$E$501,2,0)</f>
        <v>6200</v>
      </c>
      <c r="E1075" s="188" t="str">
        <f>VLOOKUP(C1075,'Completar SOFSE'!$A$19:$E$501,3,0)</f>
        <v>C/U</v>
      </c>
      <c r="F1075" s="188">
        <f>VLOOKUP(C1075,'Completar SOFSE'!$A$19:$E$501,4,0)</f>
        <v>3000023186</v>
      </c>
      <c r="G1075" s="191" t="str">
        <f>VLOOKUP(C1075,'Completar SOFSE'!$A$19:$E$501,5,0)</f>
        <v>TORNILLO PARA FIJACION, TIPO DE CABEZA HEXAGONAL, MEDIDA 5/16", LONGITUD 44,5MM, NORMA DEL MATERIAL DIN 571, TRATAMIENTO SUPERFICIAL CINCADO, TIRAFONDO</v>
      </c>
      <c r="H1075" s="194">
        <f>VLOOKUP(C1075,'Completar SOFSE'!$A$19:$F$501,6,0)</f>
        <v>0</v>
      </c>
      <c r="I1075" s="103"/>
      <c r="J1075" s="53"/>
      <c r="K1075" s="65"/>
      <c r="L1075" s="65"/>
      <c r="M1075" s="42">
        <f>J1075*$D$60+K1075*$D$60+L1075*$D$60</f>
        <v>0</v>
      </c>
    </row>
    <row r="1076" spans="2:13" ht="13.5" thickBot="1">
      <c r="B1076" s="59" t="s">
        <v>41</v>
      </c>
      <c r="C1076" s="198"/>
      <c r="D1076" s="189"/>
      <c r="E1076" s="189"/>
      <c r="F1076" s="189"/>
      <c r="G1076" s="192"/>
      <c r="H1076" s="195"/>
      <c r="I1076" s="103"/>
      <c r="J1076" s="53"/>
      <c r="K1076" s="65"/>
      <c r="L1076" s="65"/>
      <c r="M1076" s="42">
        <f t="shared" ref="M1076:M1094" si="227">J1076*$D$60+K1076*$D$60+L1076*$D$60</f>
        <v>0</v>
      </c>
    </row>
    <row r="1077" spans="2:13" ht="13.5" thickBot="1">
      <c r="B1077" s="59" t="s">
        <v>42</v>
      </c>
      <c r="C1077" s="198"/>
      <c r="D1077" s="189"/>
      <c r="E1077" s="189"/>
      <c r="F1077" s="189"/>
      <c r="G1077" s="192"/>
      <c r="H1077" s="195"/>
      <c r="I1077" s="103"/>
      <c r="J1077" s="53"/>
      <c r="K1077" s="65"/>
      <c r="L1077" s="65"/>
      <c r="M1077" s="42">
        <f t="shared" si="227"/>
        <v>0</v>
      </c>
    </row>
    <row r="1078" spans="2:13" ht="13.5" thickBot="1">
      <c r="B1078" s="59" t="s">
        <v>43</v>
      </c>
      <c r="C1078" s="198"/>
      <c r="D1078" s="189"/>
      <c r="E1078" s="189"/>
      <c r="F1078" s="189"/>
      <c r="G1078" s="192"/>
      <c r="H1078" s="195"/>
      <c r="I1078" s="103"/>
      <c r="J1078" s="53"/>
      <c r="K1078" s="43"/>
      <c r="L1078" s="65"/>
      <c r="M1078" s="42">
        <f t="shared" si="227"/>
        <v>0</v>
      </c>
    </row>
    <row r="1079" spans="2:13" ht="13.5" thickBot="1">
      <c r="B1079" s="89" t="s">
        <v>44</v>
      </c>
      <c r="C1079" s="199"/>
      <c r="D1079" s="190"/>
      <c r="E1079" s="190"/>
      <c r="F1079" s="190"/>
      <c r="G1079" s="193"/>
      <c r="H1079" s="196"/>
      <c r="I1079" s="104"/>
      <c r="J1079" s="53"/>
      <c r="K1079" s="46"/>
      <c r="L1079" s="54"/>
      <c r="M1079" s="47">
        <f t="shared" si="227"/>
        <v>0</v>
      </c>
    </row>
    <row r="1080" spans="2:13" ht="13.5" thickBot="1">
      <c r="B1080" s="58" t="s">
        <v>40</v>
      </c>
      <c r="C1080" s="197">
        <f t="shared" si="224"/>
        <v>214</v>
      </c>
      <c r="D1080" s="188">
        <f>VLOOKUP(C1080,'Completar SOFSE'!$A$19:$E$501,2,0)</f>
        <v>10500</v>
      </c>
      <c r="E1080" s="188" t="str">
        <f>VLOOKUP(C1080,'Completar SOFSE'!$A$19:$E$501,3,0)</f>
        <v>C/U</v>
      </c>
      <c r="F1080" s="188">
        <f>VLOOKUP(C1080,'Completar SOFSE'!$A$19:$E$501,4,0)</f>
        <v>3000023190</v>
      </c>
      <c r="G1080" s="191" t="str">
        <f>VLOOKUP(C1080,'Completar SOFSE'!$A$19:$E$501,5,0)</f>
        <v>TORNILLO PARA FIJACION, TIPO DE CABEZA HEXAGONAL, MEDIDA 5/16", LONGITUD 25,4MM, MATERIAL ACERO, TIRAFONDO</v>
      </c>
      <c r="H1080" s="194">
        <f>VLOOKUP(C1080,'Completar SOFSE'!$A$19:$F$501,6,0)</f>
        <v>0</v>
      </c>
      <c r="I1080" s="103"/>
      <c r="J1080" s="53"/>
      <c r="K1080" s="65"/>
      <c r="L1080" s="65"/>
      <c r="M1080" s="42">
        <f t="shared" si="227"/>
        <v>0</v>
      </c>
    </row>
    <row r="1081" spans="2:13" ht="13.5" thickBot="1">
      <c r="B1081" s="59" t="s">
        <v>41</v>
      </c>
      <c r="C1081" s="198"/>
      <c r="D1081" s="189"/>
      <c r="E1081" s="189"/>
      <c r="F1081" s="189"/>
      <c r="G1081" s="192"/>
      <c r="H1081" s="195"/>
      <c r="I1081" s="103"/>
      <c r="J1081" s="53"/>
      <c r="K1081" s="65"/>
      <c r="L1081" s="65"/>
      <c r="M1081" s="42">
        <f t="shared" si="227"/>
        <v>0</v>
      </c>
    </row>
    <row r="1082" spans="2:13" ht="13.5" thickBot="1">
      <c r="B1082" s="59" t="s">
        <v>42</v>
      </c>
      <c r="C1082" s="198"/>
      <c r="D1082" s="189"/>
      <c r="E1082" s="189"/>
      <c r="F1082" s="189"/>
      <c r="G1082" s="192"/>
      <c r="H1082" s="195"/>
      <c r="I1082" s="103"/>
      <c r="J1082" s="53"/>
      <c r="K1082" s="65"/>
      <c r="L1082" s="65"/>
      <c r="M1082" s="42">
        <f t="shared" si="227"/>
        <v>0</v>
      </c>
    </row>
    <row r="1083" spans="2:13" ht="13.5" thickBot="1">
      <c r="B1083" s="59" t="s">
        <v>43</v>
      </c>
      <c r="C1083" s="198"/>
      <c r="D1083" s="189"/>
      <c r="E1083" s="189"/>
      <c r="F1083" s="189"/>
      <c r="G1083" s="192"/>
      <c r="H1083" s="195"/>
      <c r="I1083" s="103"/>
      <c r="J1083" s="53"/>
      <c r="K1083" s="43"/>
      <c r="L1083" s="65"/>
      <c r="M1083" s="42">
        <f t="shared" si="227"/>
        <v>0</v>
      </c>
    </row>
    <row r="1084" spans="2:13" ht="13.5" thickBot="1">
      <c r="B1084" s="89" t="s">
        <v>44</v>
      </c>
      <c r="C1084" s="199"/>
      <c r="D1084" s="190"/>
      <c r="E1084" s="190"/>
      <c r="F1084" s="190"/>
      <c r="G1084" s="193"/>
      <c r="H1084" s="196"/>
      <c r="I1084" s="104"/>
      <c r="J1084" s="53"/>
      <c r="K1084" s="46"/>
      <c r="L1084" s="54"/>
      <c r="M1084" s="47">
        <f t="shared" si="227"/>
        <v>0</v>
      </c>
    </row>
    <row r="1085" spans="2:13" ht="13.5" thickBot="1">
      <c r="B1085" s="58" t="s">
        <v>40</v>
      </c>
      <c r="C1085" s="197">
        <f t="shared" si="219"/>
        <v>215</v>
      </c>
      <c r="D1085" s="188">
        <f>VLOOKUP(C1085,'Completar SOFSE'!$A$19:$E$501,2,0)</f>
        <v>3000</v>
      </c>
      <c r="E1085" s="188" t="str">
        <f>VLOOKUP(C1085,'Completar SOFSE'!$A$19:$E$501,3,0)</f>
        <v>C/U</v>
      </c>
      <c r="F1085" s="188">
        <f>VLOOKUP(C1085,'Completar SOFSE'!$A$19:$E$501,4,0)</f>
        <v>3000023192</v>
      </c>
      <c r="G1085" s="191" t="str">
        <f>VLOOKUP(C1085,'Completar SOFSE'!$A$19:$E$501,5,0)</f>
        <v>TORNILLO PARA FIJACION, TIPO DE CABEZA HEXAGONAL, MEDIDA 5/16", LONGITUD 44,5MM, MATERIAL ACERO, TIRAFONDO</v>
      </c>
      <c r="H1085" s="194">
        <f>VLOOKUP(C1085,'Completar SOFSE'!$A$19:$F$501,6,0)</f>
        <v>0</v>
      </c>
      <c r="I1085" s="103"/>
      <c r="J1085" s="53"/>
      <c r="K1085" s="65"/>
      <c r="L1085" s="65"/>
      <c r="M1085" s="42">
        <f t="shared" si="227"/>
        <v>0</v>
      </c>
    </row>
    <row r="1086" spans="2:13" ht="13.5" thickBot="1">
      <c r="B1086" s="59" t="s">
        <v>41</v>
      </c>
      <c r="C1086" s="198"/>
      <c r="D1086" s="189"/>
      <c r="E1086" s="189"/>
      <c r="F1086" s="189"/>
      <c r="G1086" s="192"/>
      <c r="H1086" s="195"/>
      <c r="I1086" s="103"/>
      <c r="J1086" s="53"/>
      <c r="K1086" s="65"/>
      <c r="L1086" s="65"/>
      <c r="M1086" s="42">
        <f t="shared" si="227"/>
        <v>0</v>
      </c>
    </row>
    <row r="1087" spans="2:13" ht="13.5" thickBot="1">
      <c r="B1087" s="59" t="s">
        <v>42</v>
      </c>
      <c r="C1087" s="198"/>
      <c r="D1087" s="189"/>
      <c r="E1087" s="189"/>
      <c r="F1087" s="189"/>
      <c r="G1087" s="192"/>
      <c r="H1087" s="195"/>
      <c r="I1087" s="103"/>
      <c r="J1087" s="53"/>
      <c r="K1087" s="65"/>
      <c r="L1087" s="65"/>
      <c r="M1087" s="42">
        <f t="shared" si="227"/>
        <v>0</v>
      </c>
    </row>
    <row r="1088" spans="2:13" ht="13.5" thickBot="1">
      <c r="B1088" s="59" t="s">
        <v>43</v>
      </c>
      <c r="C1088" s="198"/>
      <c r="D1088" s="189"/>
      <c r="E1088" s="189"/>
      <c r="F1088" s="189"/>
      <c r="G1088" s="192"/>
      <c r="H1088" s="195"/>
      <c r="I1088" s="103"/>
      <c r="J1088" s="53"/>
      <c r="K1088" s="43"/>
      <c r="L1088" s="65"/>
      <c r="M1088" s="42">
        <f t="shared" si="227"/>
        <v>0</v>
      </c>
    </row>
    <row r="1089" spans="2:13" ht="13.5" thickBot="1">
      <c r="B1089" s="89" t="s">
        <v>44</v>
      </c>
      <c r="C1089" s="199"/>
      <c r="D1089" s="190"/>
      <c r="E1089" s="190"/>
      <c r="F1089" s="190"/>
      <c r="G1089" s="193"/>
      <c r="H1089" s="196"/>
      <c r="I1089" s="104"/>
      <c r="J1089" s="53"/>
      <c r="K1089" s="46"/>
      <c r="L1089" s="54"/>
      <c r="M1089" s="47">
        <f t="shared" si="227"/>
        <v>0</v>
      </c>
    </row>
    <row r="1090" spans="2:13" ht="13.5" thickBot="1">
      <c r="B1090" s="58" t="s">
        <v>40</v>
      </c>
      <c r="C1090" s="197">
        <f t="shared" ref="C1090" si="228">+C1085+1</f>
        <v>216</v>
      </c>
      <c r="D1090" s="188">
        <f>VLOOKUP(C1090,'Completar SOFSE'!$A$19:$E$501,2,0)</f>
        <v>1500</v>
      </c>
      <c r="E1090" s="188" t="str">
        <f>VLOOKUP(C1090,'Completar SOFSE'!$A$19:$E$501,3,0)</f>
        <v>C/U</v>
      </c>
      <c r="F1090" s="188">
        <f>VLOOKUP(C1090,'Completar SOFSE'!$A$19:$E$501,4,0)</f>
        <v>3000023194</v>
      </c>
      <c r="G1090" s="191" t="str">
        <f>VLOOKUP(C1090,'Completar SOFSE'!$A$19:$E$501,5,0)</f>
        <v>TORNILLO PARA FIJACION, TIPO DE CABEZA HEXAGONAL, MEDIDA 3/8", LONGITUD 76,2MM, MATERIAL ACERO, TIRAFONDO</v>
      </c>
      <c r="H1090" s="194">
        <f>VLOOKUP(C1090,'Completar SOFSE'!$A$19:$F$501,6,0)</f>
        <v>0</v>
      </c>
      <c r="I1090" s="103"/>
      <c r="J1090" s="53"/>
      <c r="K1090" s="65"/>
      <c r="L1090" s="65"/>
      <c r="M1090" s="42">
        <f t="shared" si="227"/>
        <v>0</v>
      </c>
    </row>
    <row r="1091" spans="2:13" ht="13.5" thickBot="1">
      <c r="B1091" s="59" t="s">
        <v>41</v>
      </c>
      <c r="C1091" s="198"/>
      <c r="D1091" s="189"/>
      <c r="E1091" s="189"/>
      <c r="F1091" s="189"/>
      <c r="G1091" s="192"/>
      <c r="H1091" s="195"/>
      <c r="I1091" s="103"/>
      <c r="J1091" s="53"/>
      <c r="K1091" s="65"/>
      <c r="L1091" s="65"/>
      <c r="M1091" s="42">
        <f t="shared" si="227"/>
        <v>0</v>
      </c>
    </row>
    <row r="1092" spans="2:13" ht="13.5" thickBot="1">
      <c r="B1092" s="59" t="s">
        <v>42</v>
      </c>
      <c r="C1092" s="198"/>
      <c r="D1092" s="189"/>
      <c r="E1092" s="189"/>
      <c r="F1092" s="189"/>
      <c r="G1092" s="192"/>
      <c r="H1092" s="195"/>
      <c r="I1092" s="103"/>
      <c r="J1092" s="53"/>
      <c r="K1092" s="65"/>
      <c r="L1092" s="65"/>
      <c r="M1092" s="42">
        <f t="shared" si="227"/>
        <v>0</v>
      </c>
    </row>
    <row r="1093" spans="2:13" ht="13.5" thickBot="1">
      <c r="B1093" s="59" t="s">
        <v>43</v>
      </c>
      <c r="C1093" s="198"/>
      <c r="D1093" s="189"/>
      <c r="E1093" s="189"/>
      <c r="F1093" s="189"/>
      <c r="G1093" s="192"/>
      <c r="H1093" s="195"/>
      <c r="I1093" s="103"/>
      <c r="J1093" s="53"/>
      <c r="K1093" s="43"/>
      <c r="L1093" s="65"/>
      <c r="M1093" s="42">
        <f t="shared" si="227"/>
        <v>0</v>
      </c>
    </row>
    <row r="1094" spans="2:13" ht="13.5" thickBot="1">
      <c r="B1094" s="89" t="s">
        <v>44</v>
      </c>
      <c r="C1094" s="199"/>
      <c r="D1094" s="190"/>
      <c r="E1094" s="190"/>
      <c r="F1094" s="190"/>
      <c r="G1094" s="193"/>
      <c r="H1094" s="196"/>
      <c r="I1094" s="104"/>
      <c r="J1094" s="53"/>
      <c r="K1094" s="46"/>
      <c r="L1094" s="54"/>
      <c r="M1094" s="47">
        <f t="shared" si="227"/>
        <v>0</v>
      </c>
    </row>
    <row r="1095" spans="2:13" ht="13.5" thickBot="1">
      <c r="B1095" s="58" t="s">
        <v>40</v>
      </c>
      <c r="C1095" s="197">
        <f t="shared" si="222"/>
        <v>217</v>
      </c>
      <c r="D1095" s="188">
        <f>VLOOKUP(C1095,'Completar SOFSE'!$A$19:$E$501,2,0)</f>
        <v>3000</v>
      </c>
      <c r="E1095" s="188" t="str">
        <f>VLOOKUP(C1095,'Completar SOFSE'!$A$19:$E$501,3,0)</f>
        <v>C/U</v>
      </c>
      <c r="F1095" s="188">
        <f>VLOOKUP(C1095,'Completar SOFSE'!$A$19:$E$501,4,0)</f>
        <v>3000023198</v>
      </c>
      <c r="G1095" s="191" t="str">
        <f>VLOOKUP(C1095,'Completar SOFSE'!$A$19:$E$501,5,0)</f>
        <v>TORNILLO PARA FIJACION, TIPO DE CABEZA HEXAGONAL, MEDIDA 12MM, LONGITUD 100MM, MATERIAL ACERO, TIRAFONDO</v>
      </c>
      <c r="H1095" s="194">
        <f>VLOOKUP(C1095,'Completar SOFSE'!$A$19:$F$501,6,0)</f>
        <v>0</v>
      </c>
      <c r="I1095" s="103"/>
      <c r="J1095" s="53"/>
      <c r="K1095" s="65"/>
      <c r="L1095" s="65"/>
      <c r="M1095" s="42">
        <f>J1095*$D$60+K1095*$D$60+L1095*$D$60</f>
        <v>0</v>
      </c>
    </row>
    <row r="1096" spans="2:13" ht="13.5" thickBot="1">
      <c r="B1096" s="59" t="s">
        <v>41</v>
      </c>
      <c r="C1096" s="198"/>
      <c r="D1096" s="189"/>
      <c r="E1096" s="189"/>
      <c r="F1096" s="189"/>
      <c r="G1096" s="192"/>
      <c r="H1096" s="195"/>
      <c r="I1096" s="103"/>
      <c r="J1096" s="53"/>
      <c r="K1096" s="65"/>
      <c r="L1096" s="65"/>
      <c r="M1096" s="42">
        <f t="shared" ref="M1096:M1114" si="229">J1096*$D$60+K1096*$D$60+L1096*$D$60</f>
        <v>0</v>
      </c>
    </row>
    <row r="1097" spans="2:13" ht="13.5" thickBot="1">
      <c r="B1097" s="59" t="s">
        <v>42</v>
      </c>
      <c r="C1097" s="198"/>
      <c r="D1097" s="189"/>
      <c r="E1097" s="189"/>
      <c r="F1097" s="189"/>
      <c r="G1097" s="192"/>
      <c r="H1097" s="195"/>
      <c r="I1097" s="103"/>
      <c r="J1097" s="53"/>
      <c r="K1097" s="65"/>
      <c r="L1097" s="65"/>
      <c r="M1097" s="42">
        <f t="shared" si="229"/>
        <v>0</v>
      </c>
    </row>
    <row r="1098" spans="2:13" ht="13.5" thickBot="1">
      <c r="B1098" s="59" t="s">
        <v>43</v>
      </c>
      <c r="C1098" s="198"/>
      <c r="D1098" s="189"/>
      <c r="E1098" s="189"/>
      <c r="F1098" s="189"/>
      <c r="G1098" s="192"/>
      <c r="H1098" s="195"/>
      <c r="I1098" s="103"/>
      <c r="J1098" s="53"/>
      <c r="K1098" s="43"/>
      <c r="L1098" s="65"/>
      <c r="M1098" s="42">
        <f t="shared" si="229"/>
        <v>0</v>
      </c>
    </row>
    <row r="1099" spans="2:13" ht="13.5" thickBot="1">
      <c r="B1099" s="89" t="s">
        <v>44</v>
      </c>
      <c r="C1099" s="199"/>
      <c r="D1099" s="190"/>
      <c r="E1099" s="190"/>
      <c r="F1099" s="190"/>
      <c r="G1099" s="193"/>
      <c r="H1099" s="196"/>
      <c r="I1099" s="104"/>
      <c r="J1099" s="53"/>
      <c r="K1099" s="46"/>
      <c r="L1099" s="54"/>
      <c r="M1099" s="47">
        <f t="shared" si="229"/>
        <v>0</v>
      </c>
    </row>
    <row r="1100" spans="2:13" ht="13.5" thickBot="1">
      <c r="B1100" s="58" t="s">
        <v>40</v>
      </c>
      <c r="C1100" s="197">
        <f t="shared" si="223"/>
        <v>218</v>
      </c>
      <c r="D1100" s="188">
        <f>VLOOKUP(C1100,'Completar SOFSE'!$A$19:$E$501,2,0)</f>
        <v>1750</v>
      </c>
      <c r="E1100" s="188" t="str">
        <f>VLOOKUP(C1100,'Completar SOFSE'!$A$19:$E$501,3,0)</f>
        <v>C/U</v>
      </c>
      <c r="F1100" s="188">
        <f>VLOOKUP(C1100,'Completar SOFSE'!$A$19:$E$501,4,0)</f>
        <v>3000023201</v>
      </c>
      <c r="G1100" s="191" t="str">
        <f>VLOOKUP(C1100,'Completar SOFSE'!$A$19:$E$501,5,0)</f>
        <v>TORNILLO PARA FIJACION, TIPO DE CABEZA HEXAGONAL, MEDIDA 5/16", LONGITUD 63,5MM, MATERIAL ACERO, TRATAMIENTO SUPERFICIAL CINCADO, TIRAFONDO</v>
      </c>
      <c r="H1100" s="194">
        <f>VLOOKUP(C1100,'Completar SOFSE'!$A$19:$F$501,6,0)</f>
        <v>0</v>
      </c>
      <c r="I1100" s="103"/>
      <c r="J1100" s="53"/>
      <c r="K1100" s="65"/>
      <c r="L1100" s="65"/>
      <c r="M1100" s="42">
        <f t="shared" si="229"/>
        <v>0</v>
      </c>
    </row>
    <row r="1101" spans="2:13" ht="13.5" thickBot="1">
      <c r="B1101" s="59" t="s">
        <v>41</v>
      </c>
      <c r="C1101" s="198"/>
      <c r="D1101" s="189"/>
      <c r="E1101" s="189"/>
      <c r="F1101" s="189"/>
      <c r="G1101" s="192"/>
      <c r="H1101" s="195"/>
      <c r="I1101" s="103"/>
      <c r="J1101" s="53"/>
      <c r="K1101" s="65"/>
      <c r="L1101" s="65"/>
      <c r="M1101" s="42">
        <f t="shared" si="229"/>
        <v>0</v>
      </c>
    </row>
    <row r="1102" spans="2:13" ht="13.5" thickBot="1">
      <c r="B1102" s="59" t="s">
        <v>42</v>
      </c>
      <c r="C1102" s="198"/>
      <c r="D1102" s="189"/>
      <c r="E1102" s="189"/>
      <c r="F1102" s="189"/>
      <c r="G1102" s="192"/>
      <c r="H1102" s="195"/>
      <c r="I1102" s="103"/>
      <c r="J1102" s="53"/>
      <c r="K1102" s="65"/>
      <c r="L1102" s="65"/>
      <c r="M1102" s="42">
        <f t="shared" si="229"/>
        <v>0</v>
      </c>
    </row>
    <row r="1103" spans="2:13" ht="13.5" thickBot="1">
      <c r="B1103" s="59" t="s">
        <v>43</v>
      </c>
      <c r="C1103" s="198"/>
      <c r="D1103" s="189"/>
      <c r="E1103" s="189"/>
      <c r="F1103" s="189"/>
      <c r="G1103" s="192"/>
      <c r="H1103" s="195"/>
      <c r="I1103" s="103"/>
      <c r="J1103" s="53"/>
      <c r="K1103" s="43"/>
      <c r="L1103" s="65"/>
      <c r="M1103" s="42">
        <f t="shared" si="229"/>
        <v>0</v>
      </c>
    </row>
    <row r="1104" spans="2:13" ht="13.5" thickBot="1">
      <c r="B1104" s="89" t="s">
        <v>44</v>
      </c>
      <c r="C1104" s="199"/>
      <c r="D1104" s="190"/>
      <c r="E1104" s="190"/>
      <c r="F1104" s="190"/>
      <c r="G1104" s="193"/>
      <c r="H1104" s="196"/>
      <c r="I1104" s="104"/>
      <c r="J1104" s="53"/>
      <c r="K1104" s="46"/>
      <c r="L1104" s="54"/>
      <c r="M1104" s="47">
        <f t="shared" si="229"/>
        <v>0</v>
      </c>
    </row>
    <row r="1105" spans="2:13" ht="13.5" thickBot="1">
      <c r="B1105" s="58" t="s">
        <v>40</v>
      </c>
      <c r="C1105" s="197">
        <f t="shared" si="224"/>
        <v>219</v>
      </c>
      <c r="D1105" s="188">
        <f>VLOOKUP(C1105,'Completar SOFSE'!$A$19:$E$501,2,0)</f>
        <v>3000</v>
      </c>
      <c r="E1105" s="188" t="str">
        <f>VLOOKUP(C1105,'Completar SOFSE'!$A$19:$E$501,3,0)</f>
        <v>C/U</v>
      </c>
      <c r="F1105" s="188">
        <f>VLOOKUP(C1105,'Completar SOFSE'!$A$19:$E$501,4,0)</f>
        <v>3000023208</v>
      </c>
      <c r="G1105" s="191" t="str">
        <f>VLOOKUP(C1105,'Completar SOFSE'!$A$19:$E$501,5,0)</f>
        <v>TORNILLO PARA FIJACION, TIPO DE CABEZA HEXAGONAL, MEDIDA NUMERO 14 (6,2), LONGITUD 2" (50,8MM), MATERIAL ACERO, TRATAMIENTO SUPERFICIAL CINCADO, TIPO DE PUNTA AGUJA</v>
      </c>
      <c r="H1105" s="194">
        <f>VLOOKUP(C1105,'Completar SOFSE'!$A$19:$F$501,6,0)</f>
        <v>0</v>
      </c>
      <c r="I1105" s="103"/>
      <c r="J1105" s="53"/>
      <c r="K1105" s="65"/>
      <c r="L1105" s="65"/>
      <c r="M1105" s="42">
        <f t="shared" si="229"/>
        <v>0</v>
      </c>
    </row>
    <row r="1106" spans="2:13" ht="13.5" thickBot="1">
      <c r="B1106" s="59" t="s">
        <v>41</v>
      </c>
      <c r="C1106" s="198"/>
      <c r="D1106" s="189"/>
      <c r="E1106" s="189"/>
      <c r="F1106" s="189"/>
      <c r="G1106" s="192"/>
      <c r="H1106" s="195"/>
      <c r="I1106" s="103"/>
      <c r="J1106" s="53"/>
      <c r="K1106" s="65"/>
      <c r="L1106" s="65"/>
      <c r="M1106" s="42">
        <f t="shared" si="229"/>
        <v>0</v>
      </c>
    </row>
    <row r="1107" spans="2:13" ht="13.5" thickBot="1">
      <c r="B1107" s="59" t="s">
        <v>42</v>
      </c>
      <c r="C1107" s="198"/>
      <c r="D1107" s="189"/>
      <c r="E1107" s="189"/>
      <c r="F1107" s="189"/>
      <c r="G1107" s="192"/>
      <c r="H1107" s="195"/>
      <c r="I1107" s="103"/>
      <c r="J1107" s="53"/>
      <c r="K1107" s="65"/>
      <c r="L1107" s="65"/>
      <c r="M1107" s="42">
        <f t="shared" si="229"/>
        <v>0</v>
      </c>
    </row>
    <row r="1108" spans="2:13" ht="13.5" thickBot="1">
      <c r="B1108" s="59" t="s">
        <v>43</v>
      </c>
      <c r="C1108" s="198"/>
      <c r="D1108" s="189"/>
      <c r="E1108" s="189"/>
      <c r="F1108" s="189"/>
      <c r="G1108" s="192"/>
      <c r="H1108" s="195"/>
      <c r="I1108" s="103"/>
      <c r="J1108" s="53"/>
      <c r="K1108" s="43"/>
      <c r="L1108" s="65"/>
      <c r="M1108" s="42">
        <f t="shared" si="229"/>
        <v>0</v>
      </c>
    </row>
    <row r="1109" spans="2:13" ht="13.5" thickBot="1">
      <c r="B1109" s="89" t="s">
        <v>44</v>
      </c>
      <c r="C1109" s="199"/>
      <c r="D1109" s="190"/>
      <c r="E1109" s="190"/>
      <c r="F1109" s="190"/>
      <c r="G1109" s="193"/>
      <c r="H1109" s="196"/>
      <c r="I1109" s="104"/>
      <c r="J1109" s="53"/>
      <c r="K1109" s="46"/>
      <c r="L1109" s="54"/>
      <c r="M1109" s="47">
        <f t="shared" si="229"/>
        <v>0</v>
      </c>
    </row>
    <row r="1110" spans="2:13" ht="13.5" thickBot="1">
      <c r="B1110" s="58" t="s">
        <v>40</v>
      </c>
      <c r="C1110" s="197">
        <f t="shared" ref="C1110:C1160" si="230">+C1105+1</f>
        <v>220</v>
      </c>
      <c r="D1110" s="188">
        <f>VLOOKUP(C1110,'Completar SOFSE'!$A$19:$E$501,2,0)</f>
        <v>3000</v>
      </c>
      <c r="E1110" s="188" t="str">
        <f>VLOOKUP(C1110,'Completar SOFSE'!$A$19:$E$501,3,0)</f>
        <v>C/U</v>
      </c>
      <c r="F1110" s="188">
        <f>VLOOKUP(C1110,'Completar SOFSE'!$A$19:$E$501,4,0)</f>
        <v>3000023209</v>
      </c>
      <c r="G1110" s="191" t="str">
        <f>VLOOKUP(C1110,'Completar SOFSE'!$A$19:$E$501,5,0)</f>
        <v>TORNILLO PARA FIJACION, TIPO DE CABEZA HEXAGONAL, MEDIDA NUMERO 14 (6,2), LONGITUD 2.1/2" (63,5MM), MATERIAL ACERO, TRATAMIENTO SUPERFICIAL CINCADO, TIPO DE PUNTA AGUJA</v>
      </c>
      <c r="H1110" s="194">
        <f>VLOOKUP(C1110,'Completar SOFSE'!$A$19:$F$501,6,0)</f>
        <v>0</v>
      </c>
      <c r="I1110" s="103"/>
      <c r="J1110" s="53"/>
      <c r="K1110" s="65"/>
      <c r="L1110" s="65"/>
      <c r="M1110" s="42">
        <f t="shared" si="229"/>
        <v>0</v>
      </c>
    </row>
    <row r="1111" spans="2:13" ht="13.5" thickBot="1">
      <c r="B1111" s="59" t="s">
        <v>41</v>
      </c>
      <c r="C1111" s="198"/>
      <c r="D1111" s="189"/>
      <c r="E1111" s="189"/>
      <c r="F1111" s="189"/>
      <c r="G1111" s="192"/>
      <c r="H1111" s="195"/>
      <c r="I1111" s="103"/>
      <c r="J1111" s="53"/>
      <c r="K1111" s="65"/>
      <c r="L1111" s="65"/>
      <c r="M1111" s="42">
        <f t="shared" si="229"/>
        <v>0</v>
      </c>
    </row>
    <row r="1112" spans="2:13" ht="13.5" thickBot="1">
      <c r="B1112" s="59" t="s">
        <v>42</v>
      </c>
      <c r="C1112" s="198"/>
      <c r="D1112" s="189"/>
      <c r="E1112" s="189"/>
      <c r="F1112" s="189"/>
      <c r="G1112" s="192"/>
      <c r="H1112" s="195"/>
      <c r="I1112" s="103"/>
      <c r="J1112" s="53"/>
      <c r="K1112" s="65"/>
      <c r="L1112" s="65"/>
      <c r="M1112" s="42">
        <f t="shared" si="229"/>
        <v>0</v>
      </c>
    </row>
    <row r="1113" spans="2:13" ht="13.5" thickBot="1">
      <c r="B1113" s="59" t="s">
        <v>43</v>
      </c>
      <c r="C1113" s="198"/>
      <c r="D1113" s="189"/>
      <c r="E1113" s="189"/>
      <c r="F1113" s="189"/>
      <c r="G1113" s="192"/>
      <c r="H1113" s="195"/>
      <c r="I1113" s="103"/>
      <c r="J1113" s="53"/>
      <c r="K1113" s="43"/>
      <c r="L1113" s="65"/>
      <c r="M1113" s="42">
        <f t="shared" si="229"/>
        <v>0</v>
      </c>
    </row>
    <row r="1114" spans="2:13" ht="13.5" thickBot="1">
      <c r="B1114" s="89" t="s">
        <v>44</v>
      </c>
      <c r="C1114" s="199"/>
      <c r="D1114" s="190"/>
      <c r="E1114" s="190"/>
      <c r="F1114" s="190"/>
      <c r="G1114" s="193"/>
      <c r="H1114" s="196"/>
      <c r="I1114" s="104"/>
      <c r="J1114" s="53"/>
      <c r="K1114" s="46"/>
      <c r="L1114" s="54"/>
      <c r="M1114" s="47">
        <f t="shared" si="229"/>
        <v>0</v>
      </c>
    </row>
    <row r="1115" spans="2:13" ht="13.5" thickBot="1">
      <c r="B1115" s="58" t="s">
        <v>40</v>
      </c>
      <c r="C1115" s="197">
        <f t="shared" ref="C1115" si="231">+C1110+1</f>
        <v>221</v>
      </c>
      <c r="D1115" s="188">
        <f>VLOOKUP(C1115,'Completar SOFSE'!$A$19:$E$501,2,0)</f>
        <v>3000</v>
      </c>
      <c r="E1115" s="188" t="str">
        <f>VLOOKUP(C1115,'Completar SOFSE'!$A$19:$E$501,3,0)</f>
        <v>C/U</v>
      </c>
      <c r="F1115" s="188">
        <f>VLOOKUP(C1115,'Completar SOFSE'!$A$19:$E$501,4,0)</f>
        <v>3000023212</v>
      </c>
      <c r="G1115" s="191" t="str">
        <f>VLOOKUP(C1115,'Completar SOFSE'!$A$19:$E$501,5,0)</f>
        <v>TORNILLO PARA FIJACION, TIPO DE CABEZA FRESADA, MEDIDA NUMERO 19 3,5MM, LONGITUD 38,1MM, MATERIAL ACERO, TRATAMIENTO SUPERFICIAL CINCADO, USO MADERA, TIPO DE PUNTA AGUJA, TORNILLO CABEZA FRESADA PUNTA AGUJA PARA MADERA DE ACERO CINCADO N¦ 19 - 3,5 X 38,1 MM</v>
      </c>
      <c r="H1115" s="194">
        <f>VLOOKUP(C1115,'Completar SOFSE'!$A$19:$F$501,6,0)</f>
        <v>0</v>
      </c>
      <c r="I1115" s="103"/>
      <c r="J1115" s="53"/>
      <c r="K1115" s="65"/>
      <c r="L1115" s="65"/>
      <c r="M1115" s="42">
        <f>J1115*$D$60+K1115*$D$60+L1115*$D$60</f>
        <v>0</v>
      </c>
    </row>
    <row r="1116" spans="2:13" ht="13.5" thickBot="1">
      <c r="B1116" s="59" t="s">
        <v>41</v>
      </c>
      <c r="C1116" s="198"/>
      <c r="D1116" s="189"/>
      <c r="E1116" s="189"/>
      <c r="F1116" s="189"/>
      <c r="G1116" s="192"/>
      <c r="H1116" s="195"/>
      <c r="I1116" s="103"/>
      <c r="J1116" s="53"/>
      <c r="K1116" s="65"/>
      <c r="L1116" s="65"/>
      <c r="M1116" s="42">
        <f t="shared" ref="M1116:M1134" si="232">J1116*$D$60+K1116*$D$60+L1116*$D$60</f>
        <v>0</v>
      </c>
    </row>
    <row r="1117" spans="2:13" ht="13.5" thickBot="1">
      <c r="B1117" s="59" t="s">
        <v>42</v>
      </c>
      <c r="C1117" s="198"/>
      <c r="D1117" s="189"/>
      <c r="E1117" s="189"/>
      <c r="F1117" s="189"/>
      <c r="G1117" s="192"/>
      <c r="H1117" s="195"/>
      <c r="I1117" s="103"/>
      <c r="J1117" s="53"/>
      <c r="K1117" s="65"/>
      <c r="L1117" s="65"/>
      <c r="M1117" s="42">
        <f t="shared" si="232"/>
        <v>0</v>
      </c>
    </row>
    <row r="1118" spans="2:13" ht="13.5" thickBot="1">
      <c r="B1118" s="59" t="s">
        <v>43</v>
      </c>
      <c r="C1118" s="198"/>
      <c r="D1118" s="189"/>
      <c r="E1118" s="189"/>
      <c r="F1118" s="189"/>
      <c r="G1118" s="192"/>
      <c r="H1118" s="195"/>
      <c r="I1118" s="103"/>
      <c r="J1118" s="53"/>
      <c r="K1118" s="43"/>
      <c r="L1118" s="65"/>
      <c r="M1118" s="42">
        <f t="shared" si="232"/>
        <v>0</v>
      </c>
    </row>
    <row r="1119" spans="2:13" ht="13.5" thickBot="1">
      <c r="B1119" s="89" t="s">
        <v>44</v>
      </c>
      <c r="C1119" s="199"/>
      <c r="D1119" s="190"/>
      <c r="E1119" s="190"/>
      <c r="F1119" s="190"/>
      <c r="G1119" s="193"/>
      <c r="H1119" s="196"/>
      <c r="I1119" s="104"/>
      <c r="J1119" s="53"/>
      <c r="K1119" s="46"/>
      <c r="L1119" s="54"/>
      <c r="M1119" s="47">
        <f t="shared" si="232"/>
        <v>0</v>
      </c>
    </row>
    <row r="1120" spans="2:13" ht="13.5" thickBot="1">
      <c r="B1120" s="58" t="s">
        <v>40</v>
      </c>
      <c r="C1120" s="197">
        <f t="shared" ref="C1120:C1170" si="233">+C1115+1</f>
        <v>222</v>
      </c>
      <c r="D1120" s="188">
        <f>VLOOKUP(C1120,'Completar SOFSE'!$A$19:$E$501,2,0)</f>
        <v>4650</v>
      </c>
      <c r="E1120" s="188" t="str">
        <f>VLOOKUP(C1120,'Completar SOFSE'!$A$19:$E$501,3,0)</f>
        <v>C/U</v>
      </c>
      <c r="F1120" s="188">
        <f>VLOOKUP(C1120,'Completar SOFSE'!$A$19:$E$501,4,0)</f>
        <v>3000023214</v>
      </c>
      <c r="G1120" s="191" t="str">
        <f>VLOOKUP(C1120,'Completar SOFSE'!$A$19:$E$501,5,0)</f>
        <v>TORNILLO PARA FIJACION, TIPO DE CABEZA FRESADA, MEDIDA NUMERO 19 3,5MM, LONGITUD 60MM, MATERIAL ACERO, TRATAMIENTO SUPERFICIAL CINCADO, USO MADERA, TIPO DE PUNTA AGUJA, TORNILLO CABEZA FRESADA PUNTA AGUJA PARA MADERA DE ACERO CINCADO N¦ 19 - 3.5 X 60 MM</v>
      </c>
      <c r="H1120" s="194">
        <f>VLOOKUP(C1120,'Completar SOFSE'!$A$19:$F$501,6,0)</f>
        <v>0</v>
      </c>
      <c r="I1120" s="103"/>
      <c r="J1120" s="53"/>
      <c r="K1120" s="65"/>
      <c r="L1120" s="65"/>
      <c r="M1120" s="42">
        <f t="shared" si="232"/>
        <v>0</v>
      </c>
    </row>
    <row r="1121" spans="2:13" ht="13.5" thickBot="1">
      <c r="B1121" s="59" t="s">
        <v>41</v>
      </c>
      <c r="C1121" s="198"/>
      <c r="D1121" s="189"/>
      <c r="E1121" s="189"/>
      <c r="F1121" s="189"/>
      <c r="G1121" s="192"/>
      <c r="H1121" s="195"/>
      <c r="I1121" s="103"/>
      <c r="J1121" s="53"/>
      <c r="K1121" s="65"/>
      <c r="L1121" s="65"/>
      <c r="M1121" s="42">
        <f t="shared" si="232"/>
        <v>0</v>
      </c>
    </row>
    <row r="1122" spans="2:13" ht="13.5" thickBot="1">
      <c r="B1122" s="59" t="s">
        <v>42</v>
      </c>
      <c r="C1122" s="198"/>
      <c r="D1122" s="189"/>
      <c r="E1122" s="189"/>
      <c r="F1122" s="189"/>
      <c r="G1122" s="192"/>
      <c r="H1122" s="195"/>
      <c r="I1122" s="103"/>
      <c r="J1122" s="53"/>
      <c r="K1122" s="65"/>
      <c r="L1122" s="65"/>
      <c r="M1122" s="42">
        <f t="shared" si="232"/>
        <v>0</v>
      </c>
    </row>
    <row r="1123" spans="2:13" ht="13.5" thickBot="1">
      <c r="B1123" s="59" t="s">
        <v>43</v>
      </c>
      <c r="C1123" s="198"/>
      <c r="D1123" s="189"/>
      <c r="E1123" s="189"/>
      <c r="F1123" s="189"/>
      <c r="G1123" s="192"/>
      <c r="H1123" s="195"/>
      <c r="I1123" s="103"/>
      <c r="J1123" s="53"/>
      <c r="K1123" s="43"/>
      <c r="L1123" s="65"/>
      <c r="M1123" s="42">
        <f t="shared" si="232"/>
        <v>0</v>
      </c>
    </row>
    <row r="1124" spans="2:13" ht="13.5" thickBot="1">
      <c r="B1124" s="89" t="s">
        <v>44</v>
      </c>
      <c r="C1124" s="199"/>
      <c r="D1124" s="190"/>
      <c r="E1124" s="190"/>
      <c r="F1124" s="190"/>
      <c r="G1124" s="193"/>
      <c r="H1124" s="196"/>
      <c r="I1124" s="104"/>
      <c r="J1124" s="53"/>
      <c r="K1124" s="46"/>
      <c r="L1124" s="54"/>
      <c r="M1124" s="47">
        <f t="shared" si="232"/>
        <v>0</v>
      </c>
    </row>
    <row r="1125" spans="2:13" ht="13.5" thickBot="1">
      <c r="B1125" s="58" t="s">
        <v>40</v>
      </c>
      <c r="C1125" s="197">
        <f t="shared" ref="C1125:C1175" si="234">+C1120+1</f>
        <v>223</v>
      </c>
      <c r="D1125" s="188">
        <f>VLOOKUP(C1125,'Completar SOFSE'!$A$19:$E$501,2,0)</f>
        <v>3000</v>
      </c>
      <c r="E1125" s="188" t="str">
        <f>VLOOKUP(C1125,'Completar SOFSE'!$A$19:$E$501,3,0)</f>
        <v>C/U</v>
      </c>
      <c r="F1125" s="188">
        <f>VLOOKUP(C1125,'Completar SOFSE'!$A$19:$E$501,4,0)</f>
        <v>3000023223</v>
      </c>
      <c r="G1125" s="191" t="str">
        <f>VLOOKUP(C1125,'Completar SOFSE'!$A$19:$E$501,5,0)</f>
        <v>TORNILLO PARA FIJACION, TIPO DE CABEZA FRESADA, MEDIDA NUMERO 4 2,8MM, LONGITUD 31,8MM, MATERIAL ACERO, TRATAMIENTO SUPERFICIAL CINCADO, TIPO DE PUNTA AGUJA</v>
      </c>
      <c r="H1125" s="194">
        <f>VLOOKUP(C1125,'Completar SOFSE'!$A$19:$F$501,6,0)</f>
        <v>0</v>
      </c>
      <c r="I1125" s="103"/>
      <c r="J1125" s="53"/>
      <c r="K1125" s="65"/>
      <c r="L1125" s="65"/>
      <c r="M1125" s="42">
        <f t="shared" si="232"/>
        <v>0</v>
      </c>
    </row>
    <row r="1126" spans="2:13" ht="13.5" thickBot="1">
      <c r="B1126" s="59" t="s">
        <v>41</v>
      </c>
      <c r="C1126" s="198"/>
      <c r="D1126" s="189"/>
      <c r="E1126" s="189"/>
      <c r="F1126" s="189"/>
      <c r="G1126" s="192"/>
      <c r="H1126" s="195"/>
      <c r="I1126" s="103"/>
      <c r="J1126" s="53"/>
      <c r="K1126" s="65"/>
      <c r="L1126" s="65"/>
      <c r="M1126" s="42">
        <f t="shared" si="232"/>
        <v>0</v>
      </c>
    </row>
    <row r="1127" spans="2:13" ht="13.5" thickBot="1">
      <c r="B1127" s="59" t="s">
        <v>42</v>
      </c>
      <c r="C1127" s="198"/>
      <c r="D1127" s="189"/>
      <c r="E1127" s="189"/>
      <c r="F1127" s="189"/>
      <c r="G1127" s="192"/>
      <c r="H1127" s="195"/>
      <c r="I1127" s="103"/>
      <c r="J1127" s="53"/>
      <c r="K1127" s="65"/>
      <c r="L1127" s="65"/>
      <c r="M1127" s="42">
        <f t="shared" si="232"/>
        <v>0</v>
      </c>
    </row>
    <row r="1128" spans="2:13" ht="13.5" thickBot="1">
      <c r="B1128" s="59" t="s">
        <v>43</v>
      </c>
      <c r="C1128" s="198"/>
      <c r="D1128" s="189"/>
      <c r="E1128" s="189"/>
      <c r="F1128" s="189"/>
      <c r="G1128" s="192"/>
      <c r="H1128" s="195"/>
      <c r="I1128" s="103"/>
      <c r="J1128" s="53"/>
      <c r="K1128" s="43"/>
      <c r="L1128" s="65"/>
      <c r="M1128" s="42">
        <f t="shared" si="232"/>
        <v>0</v>
      </c>
    </row>
    <row r="1129" spans="2:13" ht="13.5" thickBot="1">
      <c r="B1129" s="89" t="s">
        <v>44</v>
      </c>
      <c r="C1129" s="199"/>
      <c r="D1129" s="190"/>
      <c r="E1129" s="190"/>
      <c r="F1129" s="190"/>
      <c r="G1129" s="193"/>
      <c r="H1129" s="196"/>
      <c r="I1129" s="104"/>
      <c r="J1129" s="53"/>
      <c r="K1129" s="46"/>
      <c r="L1129" s="54"/>
      <c r="M1129" s="47">
        <f t="shared" si="232"/>
        <v>0</v>
      </c>
    </row>
    <row r="1130" spans="2:13" ht="13.5" thickBot="1">
      <c r="B1130" s="58" t="s">
        <v>40</v>
      </c>
      <c r="C1130" s="197">
        <f t="shared" ref="C1130:C1180" si="235">+C1125+1</f>
        <v>224</v>
      </c>
      <c r="D1130" s="188">
        <f>VLOOKUP(C1130,'Completar SOFSE'!$A$19:$E$501,2,0)</f>
        <v>4500</v>
      </c>
      <c r="E1130" s="188" t="str">
        <f>VLOOKUP(C1130,'Completar SOFSE'!$A$19:$E$501,3,0)</f>
        <v>C/U</v>
      </c>
      <c r="F1130" s="188">
        <f>VLOOKUP(C1130,'Completar SOFSE'!$A$19:$E$501,4,0)</f>
        <v>3000023226</v>
      </c>
      <c r="G1130" s="191" t="str">
        <f>VLOOKUP(C1130,'Completar SOFSE'!$A$19:$E$501,5,0)</f>
        <v>TORNILLO PARA FIJACION, TIPO DE CABEZA FRESADA, MEDIDA NUMERO 5 3,5MM, LONGITUD 50,8MM, MATERIAL ACERO, TRATAMIENTO SUPERFICIAL CINCADO, USO MADERA, TIPO DE PUNTA AGUJA</v>
      </c>
      <c r="H1130" s="194">
        <f>VLOOKUP(C1130,'Completar SOFSE'!$A$19:$F$501,6,0)</f>
        <v>0</v>
      </c>
      <c r="I1130" s="103"/>
      <c r="J1130" s="53"/>
      <c r="K1130" s="65"/>
      <c r="L1130" s="65"/>
      <c r="M1130" s="42">
        <f t="shared" si="232"/>
        <v>0</v>
      </c>
    </row>
    <row r="1131" spans="2:13" ht="13.5" thickBot="1">
      <c r="B1131" s="59" t="s">
        <v>41</v>
      </c>
      <c r="C1131" s="198"/>
      <c r="D1131" s="189"/>
      <c r="E1131" s="189"/>
      <c r="F1131" s="189"/>
      <c r="G1131" s="192"/>
      <c r="H1131" s="195"/>
      <c r="I1131" s="103"/>
      <c r="J1131" s="53"/>
      <c r="K1131" s="65"/>
      <c r="L1131" s="65"/>
      <c r="M1131" s="42">
        <f t="shared" si="232"/>
        <v>0</v>
      </c>
    </row>
    <row r="1132" spans="2:13" ht="13.5" thickBot="1">
      <c r="B1132" s="59" t="s">
        <v>42</v>
      </c>
      <c r="C1132" s="198"/>
      <c r="D1132" s="189"/>
      <c r="E1132" s="189"/>
      <c r="F1132" s="189"/>
      <c r="G1132" s="192"/>
      <c r="H1132" s="195"/>
      <c r="I1132" s="103"/>
      <c r="J1132" s="53"/>
      <c r="K1132" s="65"/>
      <c r="L1132" s="65"/>
      <c r="M1132" s="42">
        <f t="shared" si="232"/>
        <v>0</v>
      </c>
    </row>
    <row r="1133" spans="2:13" ht="13.5" thickBot="1">
      <c r="B1133" s="59" t="s">
        <v>43</v>
      </c>
      <c r="C1133" s="198"/>
      <c r="D1133" s="189"/>
      <c r="E1133" s="189"/>
      <c r="F1133" s="189"/>
      <c r="G1133" s="192"/>
      <c r="H1133" s="195"/>
      <c r="I1133" s="103"/>
      <c r="J1133" s="53"/>
      <c r="K1133" s="43"/>
      <c r="L1133" s="65"/>
      <c r="M1133" s="42">
        <f t="shared" si="232"/>
        <v>0</v>
      </c>
    </row>
    <row r="1134" spans="2:13" ht="13.5" thickBot="1">
      <c r="B1134" s="89" t="s">
        <v>44</v>
      </c>
      <c r="C1134" s="199"/>
      <c r="D1134" s="190"/>
      <c r="E1134" s="190"/>
      <c r="F1134" s="190"/>
      <c r="G1134" s="193"/>
      <c r="H1134" s="196"/>
      <c r="I1134" s="104"/>
      <c r="J1134" s="53"/>
      <c r="K1134" s="46"/>
      <c r="L1134" s="54"/>
      <c r="M1134" s="47">
        <f t="shared" si="232"/>
        <v>0</v>
      </c>
    </row>
    <row r="1135" spans="2:13" ht="13.5" thickBot="1">
      <c r="B1135" s="58" t="s">
        <v>40</v>
      </c>
      <c r="C1135" s="197">
        <f t="shared" si="230"/>
        <v>225</v>
      </c>
      <c r="D1135" s="188">
        <f>VLOOKUP(C1135,'Completar SOFSE'!$A$19:$E$501,2,0)</f>
        <v>4710</v>
      </c>
      <c r="E1135" s="188" t="str">
        <f>VLOOKUP(C1135,'Completar SOFSE'!$A$19:$E$501,3,0)</f>
        <v>C/U</v>
      </c>
      <c r="F1135" s="188">
        <f>VLOOKUP(C1135,'Completar SOFSE'!$A$19:$E$501,4,0)</f>
        <v>3000023229</v>
      </c>
      <c r="G1135" s="191" t="str">
        <f>VLOOKUP(C1135,'Completar SOFSE'!$A$19:$E$501,5,0)</f>
        <v>TORNILLO PARA FIJACION, TIPO DE CABEZA FRESADA, MEDIDA NUMERO 6 3,8MM, LONGITUD 38,1MM, MATERIAL ACERO, TRATAMIENTO SUPERFICIAL CINCADO, USO MADERA, TIPO DE PUNTA AGUJA</v>
      </c>
      <c r="H1135" s="194">
        <f>VLOOKUP(C1135,'Completar SOFSE'!$A$19:$F$501,6,0)</f>
        <v>0</v>
      </c>
      <c r="I1135" s="103"/>
      <c r="J1135" s="53"/>
      <c r="K1135" s="65"/>
      <c r="L1135" s="65"/>
      <c r="M1135" s="42">
        <f>J1135*$D$60+K1135*$D$60+L1135*$D$60</f>
        <v>0</v>
      </c>
    </row>
    <row r="1136" spans="2:13" ht="13.5" thickBot="1">
      <c r="B1136" s="59" t="s">
        <v>41</v>
      </c>
      <c r="C1136" s="198"/>
      <c r="D1136" s="189"/>
      <c r="E1136" s="189"/>
      <c r="F1136" s="189"/>
      <c r="G1136" s="192"/>
      <c r="H1136" s="195"/>
      <c r="I1136" s="103"/>
      <c r="J1136" s="53"/>
      <c r="K1136" s="65"/>
      <c r="L1136" s="65"/>
      <c r="M1136" s="42">
        <f t="shared" ref="M1136:M1154" si="236">J1136*$D$60+K1136*$D$60+L1136*$D$60</f>
        <v>0</v>
      </c>
    </row>
    <row r="1137" spans="2:13" ht="13.5" thickBot="1">
      <c r="B1137" s="59" t="s">
        <v>42</v>
      </c>
      <c r="C1137" s="198"/>
      <c r="D1137" s="189"/>
      <c r="E1137" s="189"/>
      <c r="F1137" s="189"/>
      <c r="G1137" s="192"/>
      <c r="H1137" s="195"/>
      <c r="I1137" s="103"/>
      <c r="J1137" s="53"/>
      <c r="K1137" s="65"/>
      <c r="L1137" s="65"/>
      <c r="M1137" s="42">
        <f t="shared" si="236"/>
        <v>0</v>
      </c>
    </row>
    <row r="1138" spans="2:13" ht="13.5" thickBot="1">
      <c r="B1138" s="59" t="s">
        <v>43</v>
      </c>
      <c r="C1138" s="198"/>
      <c r="D1138" s="189"/>
      <c r="E1138" s="189"/>
      <c r="F1138" s="189"/>
      <c r="G1138" s="192"/>
      <c r="H1138" s="195"/>
      <c r="I1138" s="103"/>
      <c r="J1138" s="53"/>
      <c r="K1138" s="43"/>
      <c r="L1138" s="65"/>
      <c r="M1138" s="42">
        <f t="shared" si="236"/>
        <v>0</v>
      </c>
    </row>
    <row r="1139" spans="2:13" ht="13.5" thickBot="1">
      <c r="B1139" s="89" t="s">
        <v>44</v>
      </c>
      <c r="C1139" s="199"/>
      <c r="D1139" s="190"/>
      <c r="E1139" s="190"/>
      <c r="F1139" s="190"/>
      <c r="G1139" s="193"/>
      <c r="H1139" s="196"/>
      <c r="I1139" s="104"/>
      <c r="J1139" s="53"/>
      <c r="K1139" s="46"/>
      <c r="L1139" s="54"/>
      <c r="M1139" s="47">
        <f t="shared" si="236"/>
        <v>0</v>
      </c>
    </row>
    <row r="1140" spans="2:13" ht="13.5" thickBot="1">
      <c r="B1140" s="58" t="s">
        <v>40</v>
      </c>
      <c r="C1140" s="197">
        <f t="shared" ref="C1140" si="237">+C1135+1</f>
        <v>226</v>
      </c>
      <c r="D1140" s="188">
        <f>VLOOKUP(C1140,'Completar SOFSE'!$A$19:$E$501,2,0)</f>
        <v>1500</v>
      </c>
      <c r="E1140" s="188" t="str">
        <f>VLOOKUP(C1140,'Completar SOFSE'!$A$19:$E$501,3,0)</f>
        <v>C/U</v>
      </c>
      <c r="F1140" s="188">
        <f>VLOOKUP(C1140,'Completar SOFSE'!$A$19:$E$501,4,0)</f>
        <v>3000023247</v>
      </c>
      <c r="G1140" s="191" t="str">
        <f>VLOOKUP(C1140,'Completar SOFSE'!$A$19:$E$501,5,0)</f>
        <v>TORNILLO PARA FIJACION, TIPO DE CABEZA HEXAGONAL, MEDIDA NUMERO 14 6,3MM, LONGITUD 63MM, MATERIAL ACERO, TRATAMIENTO SUPERFICIAL CINCADO, TIPO DE PUNTA AGUJA, CON ARANDELA DE GOMA</v>
      </c>
      <c r="H1140" s="194">
        <f>VLOOKUP(C1140,'Completar SOFSE'!$A$19:$F$501,6,0)</f>
        <v>0</v>
      </c>
      <c r="I1140" s="103"/>
      <c r="J1140" s="53"/>
      <c r="K1140" s="65"/>
      <c r="L1140" s="65"/>
      <c r="M1140" s="42">
        <f t="shared" si="236"/>
        <v>0</v>
      </c>
    </row>
    <row r="1141" spans="2:13" ht="13.5" thickBot="1">
      <c r="B1141" s="59" t="s">
        <v>41</v>
      </c>
      <c r="C1141" s="198"/>
      <c r="D1141" s="189"/>
      <c r="E1141" s="189"/>
      <c r="F1141" s="189"/>
      <c r="G1141" s="192"/>
      <c r="H1141" s="195"/>
      <c r="I1141" s="103"/>
      <c r="J1141" s="53"/>
      <c r="K1141" s="65"/>
      <c r="L1141" s="65"/>
      <c r="M1141" s="42">
        <f t="shared" si="236"/>
        <v>0</v>
      </c>
    </row>
    <row r="1142" spans="2:13" ht="13.5" thickBot="1">
      <c r="B1142" s="59" t="s">
        <v>42</v>
      </c>
      <c r="C1142" s="198"/>
      <c r="D1142" s="189"/>
      <c r="E1142" s="189"/>
      <c r="F1142" s="189"/>
      <c r="G1142" s="192"/>
      <c r="H1142" s="195"/>
      <c r="I1142" s="103"/>
      <c r="J1142" s="53"/>
      <c r="K1142" s="65"/>
      <c r="L1142" s="65"/>
      <c r="M1142" s="42">
        <f t="shared" si="236"/>
        <v>0</v>
      </c>
    </row>
    <row r="1143" spans="2:13" ht="13.5" thickBot="1">
      <c r="B1143" s="59" t="s">
        <v>43</v>
      </c>
      <c r="C1143" s="198"/>
      <c r="D1143" s="189"/>
      <c r="E1143" s="189"/>
      <c r="F1143" s="189"/>
      <c r="G1143" s="192"/>
      <c r="H1143" s="195"/>
      <c r="I1143" s="103"/>
      <c r="J1143" s="53"/>
      <c r="K1143" s="43"/>
      <c r="L1143" s="65"/>
      <c r="M1143" s="42">
        <f t="shared" si="236"/>
        <v>0</v>
      </c>
    </row>
    <row r="1144" spans="2:13" ht="13.5" thickBot="1">
      <c r="B1144" s="89" t="s">
        <v>44</v>
      </c>
      <c r="C1144" s="199"/>
      <c r="D1144" s="190"/>
      <c r="E1144" s="190"/>
      <c r="F1144" s="190"/>
      <c r="G1144" s="193"/>
      <c r="H1144" s="196"/>
      <c r="I1144" s="104"/>
      <c r="J1144" s="53"/>
      <c r="K1144" s="46"/>
      <c r="L1144" s="54"/>
      <c r="M1144" s="47">
        <f t="shared" si="236"/>
        <v>0</v>
      </c>
    </row>
    <row r="1145" spans="2:13" ht="13.5" thickBot="1">
      <c r="B1145" s="58" t="s">
        <v>40</v>
      </c>
      <c r="C1145" s="197">
        <f t="shared" si="233"/>
        <v>227</v>
      </c>
      <c r="D1145" s="188">
        <f>VLOOKUP(C1145,'Completar SOFSE'!$A$19:$E$501,2,0)</f>
        <v>1500</v>
      </c>
      <c r="E1145" s="188" t="str">
        <f>VLOOKUP(C1145,'Completar SOFSE'!$A$19:$E$501,3,0)</f>
        <v>C/U</v>
      </c>
      <c r="F1145" s="188">
        <f>VLOOKUP(C1145,'Completar SOFSE'!$A$19:$E$501,4,0)</f>
        <v>3000023281</v>
      </c>
      <c r="G1145" s="191" t="str">
        <f>VLOOKUP(C1145,'Completar SOFSE'!$A$19:$E$501,5,0)</f>
        <v>TORNILLO PARA FIJACION, TIPO DE CABEZA FRESADA, MEDIDA NUMERO 22 5MM, LONGITUD 13MM, MATERIAL ACERO, TRATAMIENTO SUPERFICIAL CINCADO, USO MADERA, TIPO DE PUNTA AGUJA</v>
      </c>
      <c r="H1145" s="194">
        <f>VLOOKUP(C1145,'Completar SOFSE'!$A$19:$F$501,6,0)</f>
        <v>0</v>
      </c>
      <c r="I1145" s="103"/>
      <c r="J1145" s="53"/>
      <c r="K1145" s="65"/>
      <c r="L1145" s="65"/>
      <c r="M1145" s="42">
        <f t="shared" si="236"/>
        <v>0</v>
      </c>
    </row>
    <row r="1146" spans="2:13" ht="13.5" thickBot="1">
      <c r="B1146" s="59" t="s">
        <v>41</v>
      </c>
      <c r="C1146" s="198"/>
      <c r="D1146" s="189"/>
      <c r="E1146" s="189"/>
      <c r="F1146" s="189"/>
      <c r="G1146" s="192"/>
      <c r="H1146" s="195"/>
      <c r="I1146" s="103"/>
      <c r="J1146" s="53"/>
      <c r="K1146" s="65"/>
      <c r="L1146" s="65"/>
      <c r="M1146" s="42">
        <f t="shared" si="236"/>
        <v>0</v>
      </c>
    </row>
    <row r="1147" spans="2:13" ht="13.5" thickBot="1">
      <c r="B1147" s="59" t="s">
        <v>42</v>
      </c>
      <c r="C1147" s="198"/>
      <c r="D1147" s="189"/>
      <c r="E1147" s="189"/>
      <c r="F1147" s="189"/>
      <c r="G1147" s="192"/>
      <c r="H1147" s="195"/>
      <c r="I1147" s="103"/>
      <c r="J1147" s="53"/>
      <c r="K1147" s="65"/>
      <c r="L1147" s="65"/>
      <c r="M1147" s="42">
        <f t="shared" si="236"/>
        <v>0</v>
      </c>
    </row>
    <row r="1148" spans="2:13" ht="13.5" thickBot="1">
      <c r="B1148" s="59" t="s">
        <v>43</v>
      </c>
      <c r="C1148" s="198"/>
      <c r="D1148" s="189"/>
      <c r="E1148" s="189"/>
      <c r="F1148" s="189"/>
      <c r="G1148" s="192"/>
      <c r="H1148" s="195"/>
      <c r="I1148" s="103"/>
      <c r="J1148" s="53"/>
      <c r="K1148" s="43"/>
      <c r="L1148" s="65"/>
      <c r="M1148" s="42">
        <f t="shared" si="236"/>
        <v>0</v>
      </c>
    </row>
    <row r="1149" spans="2:13" ht="13.5" thickBot="1">
      <c r="B1149" s="89" t="s">
        <v>44</v>
      </c>
      <c r="C1149" s="199"/>
      <c r="D1149" s="190"/>
      <c r="E1149" s="190"/>
      <c r="F1149" s="190"/>
      <c r="G1149" s="193"/>
      <c r="H1149" s="196"/>
      <c r="I1149" s="104"/>
      <c r="J1149" s="53"/>
      <c r="K1149" s="46"/>
      <c r="L1149" s="54"/>
      <c r="M1149" s="47">
        <f t="shared" si="236"/>
        <v>0</v>
      </c>
    </row>
    <row r="1150" spans="2:13" ht="13.5" thickBot="1">
      <c r="B1150" s="58" t="s">
        <v>40</v>
      </c>
      <c r="C1150" s="197">
        <f t="shared" si="234"/>
        <v>228</v>
      </c>
      <c r="D1150" s="188">
        <f>VLOOKUP(C1150,'Completar SOFSE'!$A$19:$E$501,2,0)</f>
        <v>1752</v>
      </c>
      <c r="E1150" s="188" t="str">
        <f>VLOOKUP(C1150,'Completar SOFSE'!$A$19:$E$501,3,0)</f>
        <v>C/U</v>
      </c>
      <c r="F1150" s="188">
        <f>VLOOKUP(C1150,'Completar SOFSE'!$A$19:$E$501,4,0)</f>
        <v>3000023283</v>
      </c>
      <c r="G1150" s="191" t="str">
        <f>VLOOKUP(C1150,'Completar SOFSE'!$A$19:$E$501,5,0)</f>
        <v>TORNILLO PARA FIJACION, TIPO DE CABEZA FRESADA, MEDIDA NUMERO 22 5MM, LONGITUD 22MM, MATERIAL ACERO, TRATAMIENTO SUPERFICIAL CINCADO, USO MADERA, TIPO DE PUNTA AGUJA</v>
      </c>
      <c r="H1150" s="194">
        <f>VLOOKUP(C1150,'Completar SOFSE'!$A$19:$F$501,6,0)</f>
        <v>0</v>
      </c>
      <c r="I1150" s="103"/>
      <c r="J1150" s="53"/>
      <c r="K1150" s="65"/>
      <c r="L1150" s="65"/>
      <c r="M1150" s="42">
        <f t="shared" si="236"/>
        <v>0</v>
      </c>
    </row>
    <row r="1151" spans="2:13" ht="13.5" thickBot="1">
      <c r="B1151" s="59" t="s">
        <v>41</v>
      </c>
      <c r="C1151" s="198"/>
      <c r="D1151" s="189"/>
      <c r="E1151" s="189"/>
      <c r="F1151" s="189"/>
      <c r="G1151" s="192"/>
      <c r="H1151" s="195"/>
      <c r="I1151" s="103"/>
      <c r="J1151" s="53"/>
      <c r="K1151" s="65"/>
      <c r="L1151" s="65"/>
      <c r="M1151" s="42">
        <f t="shared" si="236"/>
        <v>0</v>
      </c>
    </row>
    <row r="1152" spans="2:13" ht="13.5" thickBot="1">
      <c r="B1152" s="59" t="s">
        <v>42</v>
      </c>
      <c r="C1152" s="198"/>
      <c r="D1152" s="189"/>
      <c r="E1152" s="189"/>
      <c r="F1152" s="189"/>
      <c r="G1152" s="192"/>
      <c r="H1152" s="195"/>
      <c r="I1152" s="103"/>
      <c r="J1152" s="53"/>
      <c r="K1152" s="65"/>
      <c r="L1152" s="65"/>
      <c r="M1152" s="42">
        <f t="shared" si="236"/>
        <v>0</v>
      </c>
    </row>
    <row r="1153" spans="2:13" ht="13.5" thickBot="1">
      <c r="B1153" s="59" t="s">
        <v>43</v>
      </c>
      <c r="C1153" s="198"/>
      <c r="D1153" s="189"/>
      <c r="E1153" s="189"/>
      <c r="F1153" s="189"/>
      <c r="G1153" s="192"/>
      <c r="H1153" s="195"/>
      <c r="I1153" s="103"/>
      <c r="J1153" s="53"/>
      <c r="K1153" s="43"/>
      <c r="L1153" s="65"/>
      <c r="M1153" s="42">
        <f t="shared" si="236"/>
        <v>0</v>
      </c>
    </row>
    <row r="1154" spans="2:13" ht="13.5" thickBot="1">
      <c r="B1154" s="89" t="s">
        <v>44</v>
      </c>
      <c r="C1154" s="199"/>
      <c r="D1154" s="190"/>
      <c r="E1154" s="190"/>
      <c r="F1154" s="190"/>
      <c r="G1154" s="193"/>
      <c r="H1154" s="196"/>
      <c r="I1154" s="104"/>
      <c r="J1154" s="53"/>
      <c r="K1154" s="46"/>
      <c r="L1154" s="54"/>
      <c r="M1154" s="47">
        <f t="shared" si="236"/>
        <v>0</v>
      </c>
    </row>
    <row r="1155" spans="2:13" ht="13.5" thickBot="1">
      <c r="B1155" s="58" t="s">
        <v>40</v>
      </c>
      <c r="C1155" s="197">
        <f t="shared" si="235"/>
        <v>229</v>
      </c>
      <c r="D1155" s="188">
        <f>VLOOKUP(C1155,'Completar SOFSE'!$A$19:$E$501,2,0)</f>
        <v>4752</v>
      </c>
      <c r="E1155" s="188" t="str">
        <f>VLOOKUP(C1155,'Completar SOFSE'!$A$19:$E$501,3,0)</f>
        <v>C/U</v>
      </c>
      <c r="F1155" s="188">
        <f>VLOOKUP(C1155,'Completar SOFSE'!$A$19:$E$501,4,0)</f>
        <v>3000023284</v>
      </c>
      <c r="G1155" s="191" t="str">
        <f>VLOOKUP(C1155,'Completar SOFSE'!$A$19:$E$501,5,0)</f>
        <v>TORNILLO PARA FIJACION, TIPO DE CABEZA FRESADA, MEDIDA NUMERO 22 5MM, LONGITUD 25MM, MATERIAL ACERO, TRATAMIENTO SUPERFICIAL CINCADO, USO MADERA, TIPO DE PUNTA AGUJA, TORNILLO CABEZA FRESADA PUNTA AGUJA PARA MADERA DE ACERO CINCADO N¦ 22 - 5 X 25 MM</v>
      </c>
      <c r="H1155" s="194">
        <f>VLOOKUP(C1155,'Completar SOFSE'!$A$19:$F$501,6,0)</f>
        <v>0</v>
      </c>
      <c r="I1155" s="103"/>
      <c r="J1155" s="53"/>
      <c r="K1155" s="65"/>
      <c r="L1155" s="65"/>
      <c r="M1155" s="42">
        <f>J1155*$D$60+K1155*$D$60+L1155*$D$60</f>
        <v>0</v>
      </c>
    </row>
    <row r="1156" spans="2:13" ht="13.5" thickBot="1">
      <c r="B1156" s="59" t="s">
        <v>41</v>
      </c>
      <c r="C1156" s="198"/>
      <c r="D1156" s="189"/>
      <c r="E1156" s="189"/>
      <c r="F1156" s="189"/>
      <c r="G1156" s="192"/>
      <c r="H1156" s="195"/>
      <c r="I1156" s="103"/>
      <c r="J1156" s="53"/>
      <c r="K1156" s="65"/>
      <c r="L1156" s="65"/>
      <c r="M1156" s="42">
        <f t="shared" ref="M1156:M1174" si="238">J1156*$D$60+K1156*$D$60+L1156*$D$60</f>
        <v>0</v>
      </c>
    </row>
    <row r="1157" spans="2:13" ht="13.5" thickBot="1">
      <c r="B1157" s="59" t="s">
        <v>42</v>
      </c>
      <c r="C1157" s="198"/>
      <c r="D1157" s="189"/>
      <c r="E1157" s="189"/>
      <c r="F1157" s="189"/>
      <c r="G1157" s="192"/>
      <c r="H1157" s="195"/>
      <c r="I1157" s="103"/>
      <c r="J1157" s="53"/>
      <c r="K1157" s="65"/>
      <c r="L1157" s="65"/>
      <c r="M1157" s="42">
        <f t="shared" si="238"/>
        <v>0</v>
      </c>
    </row>
    <row r="1158" spans="2:13" ht="13.5" thickBot="1">
      <c r="B1158" s="59" t="s">
        <v>43</v>
      </c>
      <c r="C1158" s="198"/>
      <c r="D1158" s="189"/>
      <c r="E1158" s="189"/>
      <c r="F1158" s="189"/>
      <c r="G1158" s="192"/>
      <c r="H1158" s="195"/>
      <c r="I1158" s="103"/>
      <c r="J1158" s="53"/>
      <c r="K1158" s="43"/>
      <c r="L1158" s="65"/>
      <c r="M1158" s="42">
        <f t="shared" si="238"/>
        <v>0</v>
      </c>
    </row>
    <row r="1159" spans="2:13" ht="13.5" thickBot="1">
      <c r="B1159" s="89" t="s">
        <v>44</v>
      </c>
      <c r="C1159" s="199"/>
      <c r="D1159" s="190"/>
      <c r="E1159" s="190"/>
      <c r="F1159" s="190"/>
      <c r="G1159" s="193"/>
      <c r="H1159" s="196"/>
      <c r="I1159" s="104"/>
      <c r="J1159" s="53"/>
      <c r="K1159" s="46"/>
      <c r="L1159" s="54"/>
      <c r="M1159" s="47">
        <f t="shared" si="238"/>
        <v>0</v>
      </c>
    </row>
    <row r="1160" spans="2:13" ht="13.5" thickBot="1">
      <c r="B1160" s="58" t="s">
        <v>40</v>
      </c>
      <c r="C1160" s="197">
        <f t="shared" si="230"/>
        <v>230</v>
      </c>
      <c r="D1160" s="188">
        <f>VLOOKUP(C1160,'Completar SOFSE'!$A$19:$E$501,2,0)</f>
        <v>4752</v>
      </c>
      <c r="E1160" s="188" t="str">
        <f>VLOOKUP(C1160,'Completar SOFSE'!$A$19:$E$501,3,0)</f>
        <v>C/U</v>
      </c>
      <c r="F1160" s="188">
        <f>VLOOKUP(C1160,'Completar SOFSE'!$A$19:$E$501,4,0)</f>
        <v>3000023285</v>
      </c>
      <c r="G1160" s="191" t="str">
        <f>VLOOKUP(C1160,'Completar SOFSE'!$A$19:$E$501,5,0)</f>
        <v>TORNILLO PARA FIJACION, TIPO DE CABEZA FRESADA, MEDIDA NUMERO 22 5MM, LONGITUD 35MM, MATERIAL ACERO, TRATAMIENTO SUPERFICIAL CINCADO, USO MADERA, TIPO DE PUNTA AGUJA, TORNILLO CABEZA FRESADA PUNTA AGUJA PARA MADERA DE ACERO CINCADO N¦ 22 - 5 X 35 MM</v>
      </c>
      <c r="H1160" s="194">
        <f>VLOOKUP(C1160,'Completar SOFSE'!$A$19:$F$501,6,0)</f>
        <v>0</v>
      </c>
      <c r="I1160" s="103"/>
      <c r="J1160" s="53"/>
      <c r="K1160" s="65"/>
      <c r="L1160" s="65"/>
      <c r="M1160" s="42">
        <f t="shared" si="238"/>
        <v>0</v>
      </c>
    </row>
    <row r="1161" spans="2:13" ht="13.5" thickBot="1">
      <c r="B1161" s="59" t="s">
        <v>41</v>
      </c>
      <c r="C1161" s="198"/>
      <c r="D1161" s="189"/>
      <c r="E1161" s="189"/>
      <c r="F1161" s="189"/>
      <c r="G1161" s="192"/>
      <c r="H1161" s="195"/>
      <c r="I1161" s="103"/>
      <c r="J1161" s="53"/>
      <c r="K1161" s="65"/>
      <c r="L1161" s="65"/>
      <c r="M1161" s="42">
        <f t="shared" si="238"/>
        <v>0</v>
      </c>
    </row>
    <row r="1162" spans="2:13" ht="13.5" thickBot="1">
      <c r="B1162" s="59" t="s">
        <v>42</v>
      </c>
      <c r="C1162" s="198"/>
      <c r="D1162" s="189"/>
      <c r="E1162" s="189"/>
      <c r="F1162" s="189"/>
      <c r="G1162" s="192"/>
      <c r="H1162" s="195"/>
      <c r="I1162" s="103"/>
      <c r="J1162" s="53"/>
      <c r="K1162" s="65"/>
      <c r="L1162" s="65"/>
      <c r="M1162" s="42">
        <f t="shared" si="238"/>
        <v>0</v>
      </c>
    </row>
    <row r="1163" spans="2:13" ht="13.5" thickBot="1">
      <c r="B1163" s="59" t="s">
        <v>43</v>
      </c>
      <c r="C1163" s="198"/>
      <c r="D1163" s="189"/>
      <c r="E1163" s="189"/>
      <c r="F1163" s="189"/>
      <c r="G1163" s="192"/>
      <c r="H1163" s="195"/>
      <c r="I1163" s="103"/>
      <c r="J1163" s="53"/>
      <c r="K1163" s="43"/>
      <c r="L1163" s="65"/>
      <c r="M1163" s="42">
        <f t="shared" si="238"/>
        <v>0</v>
      </c>
    </row>
    <row r="1164" spans="2:13" ht="13.5" thickBot="1">
      <c r="B1164" s="89" t="s">
        <v>44</v>
      </c>
      <c r="C1164" s="199"/>
      <c r="D1164" s="190"/>
      <c r="E1164" s="190"/>
      <c r="F1164" s="190"/>
      <c r="G1164" s="193"/>
      <c r="H1164" s="196"/>
      <c r="I1164" s="104"/>
      <c r="J1164" s="53"/>
      <c r="K1164" s="46"/>
      <c r="L1164" s="54"/>
      <c r="M1164" s="47">
        <f t="shared" si="238"/>
        <v>0</v>
      </c>
    </row>
    <row r="1165" spans="2:13" ht="13.5" thickBot="1">
      <c r="B1165" s="58" t="s">
        <v>40</v>
      </c>
      <c r="C1165" s="197">
        <f t="shared" ref="C1165" si="239">+C1160+1</f>
        <v>231</v>
      </c>
      <c r="D1165" s="188">
        <f>VLOOKUP(C1165,'Completar SOFSE'!$A$19:$E$501,2,0)</f>
        <v>3000</v>
      </c>
      <c r="E1165" s="188" t="str">
        <f>VLOOKUP(C1165,'Completar SOFSE'!$A$19:$E$501,3,0)</f>
        <v>C/U</v>
      </c>
      <c r="F1165" s="188">
        <f>VLOOKUP(C1165,'Completar SOFSE'!$A$19:$E$501,4,0)</f>
        <v>3000023294</v>
      </c>
      <c r="G1165" s="191" t="str">
        <f>VLOOKUP(C1165,'Completar SOFSE'!$A$19:$E$501,5,0)</f>
        <v>TORNILLO PARA FIJACION, TIPO DE CABEZA TANQUE, MEDIDA NUMERO 8 4,2MM, LONGITUD 25,4MM (1"), MATERIAL ACERO, TRATAMIENTO SUPERFICIAL CINCADO, TIPO DE PUNTA MECHA, TORNILLO CABEZA TANQUE PUNTA MECHA DE ACERO CINCADO 4.2 X 25 MM (NRO 8 X 1")</v>
      </c>
      <c r="H1165" s="194">
        <f>VLOOKUP(C1165,'Completar SOFSE'!$A$19:$F$501,6,0)</f>
        <v>0</v>
      </c>
      <c r="I1165" s="103"/>
      <c r="J1165" s="53"/>
      <c r="K1165" s="65"/>
      <c r="L1165" s="65"/>
      <c r="M1165" s="42">
        <f t="shared" si="238"/>
        <v>0</v>
      </c>
    </row>
    <row r="1166" spans="2:13" ht="13.5" thickBot="1">
      <c r="B1166" s="59" t="s">
        <v>41</v>
      </c>
      <c r="C1166" s="198"/>
      <c r="D1166" s="189"/>
      <c r="E1166" s="189"/>
      <c r="F1166" s="189"/>
      <c r="G1166" s="192"/>
      <c r="H1166" s="195"/>
      <c r="I1166" s="103"/>
      <c r="J1166" s="53"/>
      <c r="K1166" s="65"/>
      <c r="L1166" s="65"/>
      <c r="M1166" s="42">
        <f t="shared" si="238"/>
        <v>0</v>
      </c>
    </row>
    <row r="1167" spans="2:13" ht="13.5" thickBot="1">
      <c r="B1167" s="59" t="s">
        <v>42</v>
      </c>
      <c r="C1167" s="198"/>
      <c r="D1167" s="189"/>
      <c r="E1167" s="189"/>
      <c r="F1167" s="189"/>
      <c r="G1167" s="192"/>
      <c r="H1167" s="195"/>
      <c r="I1167" s="103"/>
      <c r="J1167" s="53"/>
      <c r="K1167" s="65"/>
      <c r="L1167" s="65"/>
      <c r="M1167" s="42">
        <f t="shared" si="238"/>
        <v>0</v>
      </c>
    </row>
    <row r="1168" spans="2:13" ht="13.5" thickBot="1">
      <c r="B1168" s="59" t="s">
        <v>43</v>
      </c>
      <c r="C1168" s="198"/>
      <c r="D1168" s="189"/>
      <c r="E1168" s="189"/>
      <c r="F1168" s="189"/>
      <c r="G1168" s="192"/>
      <c r="H1168" s="195"/>
      <c r="I1168" s="103"/>
      <c r="J1168" s="53"/>
      <c r="K1168" s="43"/>
      <c r="L1168" s="65"/>
      <c r="M1168" s="42">
        <f t="shared" si="238"/>
        <v>0</v>
      </c>
    </row>
    <row r="1169" spans="2:13" ht="13.5" thickBot="1">
      <c r="B1169" s="89" t="s">
        <v>44</v>
      </c>
      <c r="C1169" s="199"/>
      <c r="D1169" s="190"/>
      <c r="E1169" s="190"/>
      <c r="F1169" s="190"/>
      <c r="G1169" s="193"/>
      <c r="H1169" s="196"/>
      <c r="I1169" s="104"/>
      <c r="J1169" s="53"/>
      <c r="K1169" s="46"/>
      <c r="L1169" s="54"/>
      <c r="M1169" s="47">
        <f t="shared" si="238"/>
        <v>0</v>
      </c>
    </row>
    <row r="1170" spans="2:13" ht="13.5" thickBot="1">
      <c r="B1170" s="58" t="s">
        <v>40</v>
      </c>
      <c r="C1170" s="197">
        <f t="shared" si="233"/>
        <v>232</v>
      </c>
      <c r="D1170" s="188">
        <f>VLOOKUP(C1170,'Completar SOFSE'!$A$19:$E$501,2,0)</f>
        <v>13752</v>
      </c>
      <c r="E1170" s="188" t="str">
        <f>VLOOKUP(C1170,'Completar SOFSE'!$A$19:$E$501,3,0)</f>
        <v>C/U</v>
      </c>
      <c r="F1170" s="188">
        <f>VLOOKUP(C1170,'Completar SOFSE'!$A$19:$E$501,4,0)</f>
        <v>3000023297</v>
      </c>
      <c r="G1170" s="191" t="str">
        <f>VLOOKUP(C1170,'Completar SOFSE'!$A$19:$E$501,5,0)</f>
        <v>TORNILLO PARA FIJACION, TIPO DE CABEZA TANQUE T1, MEDIDA NUMERO 8 4,2MM, LONGITUD 19,05MM (3/4"), MATERIAL ACERO, TRATAMIENTO SUPERFICIAL CINCADO, TIPO DE PUNTA AGUJA, TORNILLO CABEZA TANQUE PUNTA AGUJA DE ACERO CINCADO 4.2 X 19 MM (NRO 8 X 3/4") T1</v>
      </c>
      <c r="H1170" s="194">
        <f>VLOOKUP(C1170,'Completar SOFSE'!$A$19:$F$501,6,0)</f>
        <v>0</v>
      </c>
      <c r="I1170" s="103"/>
      <c r="J1170" s="53"/>
      <c r="K1170" s="65"/>
      <c r="L1170" s="65"/>
      <c r="M1170" s="42">
        <f t="shared" si="238"/>
        <v>0</v>
      </c>
    </row>
    <row r="1171" spans="2:13" ht="13.5" thickBot="1">
      <c r="B1171" s="59" t="s">
        <v>41</v>
      </c>
      <c r="C1171" s="198"/>
      <c r="D1171" s="189"/>
      <c r="E1171" s="189"/>
      <c r="F1171" s="189"/>
      <c r="G1171" s="192"/>
      <c r="H1171" s="195"/>
      <c r="I1171" s="103"/>
      <c r="J1171" s="53"/>
      <c r="K1171" s="65"/>
      <c r="L1171" s="65"/>
      <c r="M1171" s="42">
        <f t="shared" si="238"/>
        <v>0</v>
      </c>
    </row>
    <row r="1172" spans="2:13" ht="13.5" thickBot="1">
      <c r="B1172" s="59" t="s">
        <v>42</v>
      </c>
      <c r="C1172" s="198"/>
      <c r="D1172" s="189"/>
      <c r="E1172" s="189"/>
      <c r="F1172" s="189"/>
      <c r="G1172" s="192"/>
      <c r="H1172" s="195"/>
      <c r="I1172" s="103"/>
      <c r="J1172" s="53"/>
      <c r="K1172" s="65"/>
      <c r="L1172" s="65"/>
      <c r="M1172" s="42">
        <f t="shared" si="238"/>
        <v>0</v>
      </c>
    </row>
    <row r="1173" spans="2:13" ht="13.5" thickBot="1">
      <c r="B1173" s="59" t="s">
        <v>43</v>
      </c>
      <c r="C1173" s="198"/>
      <c r="D1173" s="189"/>
      <c r="E1173" s="189"/>
      <c r="F1173" s="189"/>
      <c r="G1173" s="192"/>
      <c r="H1173" s="195"/>
      <c r="I1173" s="103"/>
      <c r="J1173" s="53"/>
      <c r="K1173" s="43"/>
      <c r="L1173" s="65"/>
      <c r="M1173" s="42">
        <f t="shared" si="238"/>
        <v>0</v>
      </c>
    </row>
    <row r="1174" spans="2:13" ht="13.5" thickBot="1">
      <c r="B1174" s="89" t="s">
        <v>44</v>
      </c>
      <c r="C1174" s="199"/>
      <c r="D1174" s="190"/>
      <c r="E1174" s="190"/>
      <c r="F1174" s="190"/>
      <c r="G1174" s="193"/>
      <c r="H1174" s="196"/>
      <c r="I1174" s="104"/>
      <c r="J1174" s="53"/>
      <c r="K1174" s="46"/>
      <c r="L1174" s="54"/>
      <c r="M1174" s="47">
        <f t="shared" si="238"/>
        <v>0</v>
      </c>
    </row>
    <row r="1175" spans="2:13" ht="13.5" thickBot="1">
      <c r="B1175" s="58" t="s">
        <v>40</v>
      </c>
      <c r="C1175" s="197">
        <f t="shared" si="234"/>
        <v>233</v>
      </c>
      <c r="D1175" s="188">
        <f>VLOOKUP(C1175,'Completar SOFSE'!$A$19:$E$501,2,0)</f>
        <v>3150</v>
      </c>
      <c r="E1175" s="188" t="str">
        <f>VLOOKUP(C1175,'Completar SOFSE'!$A$19:$E$501,3,0)</f>
        <v>C/U</v>
      </c>
      <c r="F1175" s="188">
        <f>VLOOKUP(C1175,'Completar SOFSE'!$A$19:$E$501,4,0)</f>
        <v>3000023299</v>
      </c>
      <c r="G1175" s="191" t="str">
        <f>VLOOKUP(C1175,'Completar SOFSE'!$A$19:$E$501,5,0)</f>
        <v>TORNILLO PARA FIJACION, TIPO DE CABEZA TANQUE, MEDIDA NUMERO 8 4,5MM, LONGITUD 19,5MM (5/8"), MATERIAL ACERO, TRATAMIENTO SUPERFICIAL CINCADO, TIPO DE PUNTA AGUJA, CON ALAS DIN 931 GR</v>
      </c>
      <c r="H1175" s="194">
        <f>VLOOKUP(C1175,'Completar SOFSE'!$A$19:$F$501,6,0)</f>
        <v>0</v>
      </c>
      <c r="I1175" s="103"/>
      <c r="J1175" s="53"/>
      <c r="K1175" s="65"/>
      <c r="L1175" s="65"/>
      <c r="M1175" s="42">
        <f>J1175*$D$60+K1175*$D$60+L1175*$D$60</f>
        <v>0</v>
      </c>
    </row>
    <row r="1176" spans="2:13" ht="13.5" thickBot="1">
      <c r="B1176" s="59" t="s">
        <v>41</v>
      </c>
      <c r="C1176" s="198"/>
      <c r="D1176" s="189"/>
      <c r="E1176" s="189"/>
      <c r="F1176" s="189"/>
      <c r="G1176" s="192"/>
      <c r="H1176" s="195"/>
      <c r="I1176" s="103"/>
      <c r="J1176" s="53"/>
      <c r="K1176" s="65"/>
      <c r="L1176" s="65"/>
      <c r="M1176" s="42">
        <f t="shared" ref="M1176:M1194" si="240">J1176*$D$60+K1176*$D$60+L1176*$D$60</f>
        <v>0</v>
      </c>
    </row>
    <row r="1177" spans="2:13" ht="13.5" thickBot="1">
      <c r="B1177" s="59" t="s">
        <v>42</v>
      </c>
      <c r="C1177" s="198"/>
      <c r="D1177" s="189"/>
      <c r="E1177" s="189"/>
      <c r="F1177" s="189"/>
      <c r="G1177" s="192"/>
      <c r="H1177" s="195"/>
      <c r="I1177" s="103"/>
      <c r="J1177" s="53"/>
      <c r="K1177" s="65"/>
      <c r="L1177" s="65"/>
      <c r="M1177" s="42">
        <f t="shared" si="240"/>
        <v>0</v>
      </c>
    </row>
    <row r="1178" spans="2:13" ht="13.5" thickBot="1">
      <c r="B1178" s="59" t="s">
        <v>43</v>
      </c>
      <c r="C1178" s="198"/>
      <c r="D1178" s="189"/>
      <c r="E1178" s="189"/>
      <c r="F1178" s="189"/>
      <c r="G1178" s="192"/>
      <c r="H1178" s="195"/>
      <c r="I1178" s="103"/>
      <c r="J1178" s="53"/>
      <c r="K1178" s="43"/>
      <c r="L1178" s="65"/>
      <c r="M1178" s="42">
        <f t="shared" si="240"/>
        <v>0</v>
      </c>
    </row>
    <row r="1179" spans="2:13" ht="13.5" thickBot="1">
      <c r="B1179" s="89" t="s">
        <v>44</v>
      </c>
      <c r="C1179" s="199"/>
      <c r="D1179" s="190"/>
      <c r="E1179" s="190"/>
      <c r="F1179" s="190"/>
      <c r="G1179" s="193"/>
      <c r="H1179" s="196"/>
      <c r="I1179" s="104"/>
      <c r="J1179" s="53"/>
      <c r="K1179" s="46"/>
      <c r="L1179" s="54"/>
      <c r="M1179" s="47">
        <f t="shared" si="240"/>
        <v>0</v>
      </c>
    </row>
    <row r="1180" spans="2:13" ht="13.5" thickBot="1">
      <c r="B1180" s="58" t="s">
        <v>40</v>
      </c>
      <c r="C1180" s="197">
        <f t="shared" si="235"/>
        <v>234</v>
      </c>
      <c r="D1180" s="188">
        <f>VLOOKUP(C1180,'Completar SOFSE'!$A$19:$E$501,2,0)</f>
        <v>3000</v>
      </c>
      <c r="E1180" s="188" t="str">
        <f>VLOOKUP(C1180,'Completar SOFSE'!$A$19:$E$501,3,0)</f>
        <v>C/U</v>
      </c>
      <c r="F1180" s="188">
        <f>VLOOKUP(C1180,'Completar SOFSE'!$A$19:$E$501,4,0)</f>
        <v>3000023301</v>
      </c>
      <c r="G1180" s="191" t="str">
        <f>VLOOKUP(C1180,'Completar SOFSE'!$A$19:$E$501,5,0)</f>
        <v>TORNILLO PARA FIJACION, TIPO DE CABEZA FRESADA, MEDIDA NUMERO 23 6MM, LONGITUD 80MM, MATERIAL ACERO, TRATAMIENTO SUPERFICIAL CINCADO, USO MADERA, TIPO DE PUNTA AGUJA, TORNILLO P/MADERA C/FRESADA 6 X 80 -</v>
      </c>
      <c r="H1180" s="194">
        <f>VLOOKUP(C1180,'Completar SOFSE'!$A$19:$F$501,6,0)</f>
        <v>0</v>
      </c>
      <c r="I1180" s="103"/>
      <c r="J1180" s="53"/>
      <c r="K1180" s="65"/>
      <c r="L1180" s="65"/>
      <c r="M1180" s="42">
        <f t="shared" si="240"/>
        <v>0</v>
      </c>
    </row>
    <row r="1181" spans="2:13" ht="13.5" thickBot="1">
      <c r="B1181" s="59" t="s">
        <v>41</v>
      </c>
      <c r="C1181" s="198"/>
      <c r="D1181" s="189"/>
      <c r="E1181" s="189"/>
      <c r="F1181" s="189"/>
      <c r="G1181" s="192"/>
      <c r="H1181" s="195"/>
      <c r="I1181" s="103"/>
      <c r="J1181" s="53"/>
      <c r="K1181" s="65"/>
      <c r="L1181" s="65"/>
      <c r="M1181" s="42">
        <f t="shared" si="240"/>
        <v>0</v>
      </c>
    </row>
    <row r="1182" spans="2:13" ht="13.5" thickBot="1">
      <c r="B1182" s="59" t="s">
        <v>42</v>
      </c>
      <c r="C1182" s="198"/>
      <c r="D1182" s="189"/>
      <c r="E1182" s="189"/>
      <c r="F1182" s="189"/>
      <c r="G1182" s="192"/>
      <c r="H1182" s="195"/>
      <c r="I1182" s="103"/>
      <c r="J1182" s="53"/>
      <c r="K1182" s="65"/>
      <c r="L1182" s="65"/>
      <c r="M1182" s="42">
        <f t="shared" si="240"/>
        <v>0</v>
      </c>
    </row>
    <row r="1183" spans="2:13" ht="13.5" thickBot="1">
      <c r="B1183" s="59" t="s">
        <v>43</v>
      </c>
      <c r="C1183" s="198"/>
      <c r="D1183" s="189"/>
      <c r="E1183" s="189"/>
      <c r="F1183" s="189"/>
      <c r="G1183" s="192"/>
      <c r="H1183" s="195"/>
      <c r="I1183" s="103"/>
      <c r="J1183" s="53"/>
      <c r="K1183" s="43"/>
      <c r="L1183" s="65"/>
      <c r="M1183" s="42">
        <f t="shared" si="240"/>
        <v>0</v>
      </c>
    </row>
    <row r="1184" spans="2:13" ht="13.5" thickBot="1">
      <c r="B1184" s="89" t="s">
        <v>44</v>
      </c>
      <c r="C1184" s="199"/>
      <c r="D1184" s="190"/>
      <c r="E1184" s="190"/>
      <c r="F1184" s="190"/>
      <c r="G1184" s="193"/>
      <c r="H1184" s="196"/>
      <c r="I1184" s="104"/>
      <c r="J1184" s="53"/>
      <c r="K1184" s="46"/>
      <c r="L1184" s="54"/>
      <c r="M1184" s="47">
        <f t="shared" si="240"/>
        <v>0</v>
      </c>
    </row>
    <row r="1185" spans="2:13" ht="13.5" thickBot="1">
      <c r="B1185" s="58" t="s">
        <v>40</v>
      </c>
      <c r="C1185" s="197">
        <f t="shared" ref="C1185:C1235" si="241">+C1180+1</f>
        <v>235</v>
      </c>
      <c r="D1185" s="188">
        <f>VLOOKUP(C1185,'Completar SOFSE'!$A$19:$E$501,2,0)</f>
        <v>6850</v>
      </c>
      <c r="E1185" s="188" t="str">
        <f>VLOOKUP(C1185,'Completar SOFSE'!$A$19:$E$501,3,0)</f>
        <v>C/U</v>
      </c>
      <c r="F1185" s="188">
        <f>VLOOKUP(C1185,'Completar SOFSE'!$A$19:$E$501,4,0)</f>
        <v>3000023304</v>
      </c>
      <c r="G1185" s="191" t="str">
        <f>VLOOKUP(C1185,'Completar SOFSE'!$A$19:$E$501,5,0)</f>
        <v>TORNILLO PARA FIJACION, TIPO DE CABEZA TANQUE, MEDIDA NUMERO 8, LONGITUD 1.1/2", MATERIAL ACERO, USO MADERA, TIPO DE PUNTA AGUJA, TORNILLO CABEZA TANQUE PUNTA AGUJAPARA MADERA DE ACERO N¦ 8 X 1.1/2"</v>
      </c>
      <c r="H1185" s="194">
        <f>VLOOKUP(C1185,'Completar SOFSE'!$A$19:$F$501,6,0)</f>
        <v>0</v>
      </c>
      <c r="I1185" s="103"/>
      <c r="J1185" s="53"/>
      <c r="K1185" s="65"/>
      <c r="L1185" s="65"/>
      <c r="M1185" s="42">
        <f t="shared" si="240"/>
        <v>0</v>
      </c>
    </row>
    <row r="1186" spans="2:13" ht="13.5" thickBot="1">
      <c r="B1186" s="59" t="s">
        <v>41</v>
      </c>
      <c r="C1186" s="198"/>
      <c r="D1186" s="189"/>
      <c r="E1186" s="189"/>
      <c r="F1186" s="189"/>
      <c r="G1186" s="192"/>
      <c r="H1186" s="195"/>
      <c r="I1186" s="103"/>
      <c r="J1186" s="53"/>
      <c r="K1186" s="65"/>
      <c r="L1186" s="65"/>
      <c r="M1186" s="42">
        <f t="shared" si="240"/>
        <v>0</v>
      </c>
    </row>
    <row r="1187" spans="2:13" ht="13.5" thickBot="1">
      <c r="B1187" s="59" t="s">
        <v>42</v>
      </c>
      <c r="C1187" s="198"/>
      <c r="D1187" s="189"/>
      <c r="E1187" s="189"/>
      <c r="F1187" s="189"/>
      <c r="G1187" s="192"/>
      <c r="H1187" s="195"/>
      <c r="I1187" s="103"/>
      <c r="J1187" s="53"/>
      <c r="K1187" s="65"/>
      <c r="L1187" s="65"/>
      <c r="M1187" s="42">
        <f t="shared" si="240"/>
        <v>0</v>
      </c>
    </row>
    <row r="1188" spans="2:13" ht="13.5" thickBot="1">
      <c r="B1188" s="59" t="s">
        <v>43</v>
      </c>
      <c r="C1188" s="198"/>
      <c r="D1188" s="189"/>
      <c r="E1188" s="189"/>
      <c r="F1188" s="189"/>
      <c r="G1188" s="192"/>
      <c r="H1188" s="195"/>
      <c r="I1188" s="103"/>
      <c r="J1188" s="53"/>
      <c r="K1188" s="43"/>
      <c r="L1188" s="65"/>
      <c r="M1188" s="42">
        <f t="shared" si="240"/>
        <v>0</v>
      </c>
    </row>
    <row r="1189" spans="2:13" ht="13.5" thickBot="1">
      <c r="B1189" s="89" t="s">
        <v>44</v>
      </c>
      <c r="C1189" s="199"/>
      <c r="D1189" s="190"/>
      <c r="E1189" s="190"/>
      <c r="F1189" s="190"/>
      <c r="G1189" s="193"/>
      <c r="H1189" s="196"/>
      <c r="I1189" s="104"/>
      <c r="J1189" s="53"/>
      <c r="K1189" s="46"/>
      <c r="L1189" s="54"/>
      <c r="M1189" s="47">
        <f t="shared" si="240"/>
        <v>0</v>
      </c>
    </row>
    <row r="1190" spans="2:13" ht="13.5" thickBot="1">
      <c r="B1190" s="58" t="s">
        <v>40</v>
      </c>
      <c r="C1190" s="197">
        <f t="shared" ref="C1190" si="242">+C1185+1</f>
        <v>236</v>
      </c>
      <c r="D1190" s="188">
        <f>VLOOKUP(C1190,'Completar SOFSE'!$A$19:$E$501,2,0)</f>
        <v>7600</v>
      </c>
      <c r="E1190" s="188" t="str">
        <f>VLOOKUP(C1190,'Completar SOFSE'!$A$19:$E$501,3,0)</f>
        <v>C/U</v>
      </c>
      <c r="F1190" s="188">
        <f>VLOOKUP(C1190,'Completar SOFSE'!$A$19:$E$501,4,0)</f>
        <v>3000023307</v>
      </c>
      <c r="G1190" s="191" t="str">
        <f>VLOOKUP(C1190,'Completar SOFSE'!$A$19:$E$501,5,0)</f>
        <v>TORNILLO PARA FIJACION, TIPO DE CABEZA TANQUE, MEDIDA NUMERO 10, LONGITUD 1.1/2", MATERIAL ACERO, TIPO DE PUNTA AGUJA, TORNILLO CABEZA TANQUE PUNTA AGUJA DE ACERO N¦ 10 X 1.1/2"</v>
      </c>
      <c r="H1190" s="194">
        <f>VLOOKUP(C1190,'Completar SOFSE'!$A$19:$F$501,6,0)</f>
        <v>0</v>
      </c>
      <c r="I1190" s="103"/>
      <c r="J1190" s="53"/>
      <c r="K1190" s="65"/>
      <c r="L1190" s="65"/>
      <c r="M1190" s="42">
        <f t="shared" si="240"/>
        <v>0</v>
      </c>
    </row>
    <row r="1191" spans="2:13" ht="13.5" thickBot="1">
      <c r="B1191" s="59" t="s">
        <v>41</v>
      </c>
      <c r="C1191" s="198"/>
      <c r="D1191" s="189"/>
      <c r="E1191" s="189"/>
      <c r="F1191" s="189"/>
      <c r="G1191" s="192"/>
      <c r="H1191" s="195"/>
      <c r="I1191" s="103"/>
      <c r="J1191" s="53"/>
      <c r="K1191" s="65"/>
      <c r="L1191" s="65"/>
      <c r="M1191" s="42">
        <f t="shared" si="240"/>
        <v>0</v>
      </c>
    </row>
    <row r="1192" spans="2:13" ht="13.5" thickBot="1">
      <c r="B1192" s="59" t="s">
        <v>42</v>
      </c>
      <c r="C1192" s="198"/>
      <c r="D1192" s="189"/>
      <c r="E1192" s="189"/>
      <c r="F1192" s="189"/>
      <c r="G1192" s="192"/>
      <c r="H1192" s="195"/>
      <c r="I1192" s="103"/>
      <c r="J1192" s="53"/>
      <c r="K1192" s="65"/>
      <c r="L1192" s="65"/>
      <c r="M1192" s="42">
        <f t="shared" si="240"/>
        <v>0</v>
      </c>
    </row>
    <row r="1193" spans="2:13" ht="13.5" thickBot="1">
      <c r="B1193" s="59" t="s">
        <v>43</v>
      </c>
      <c r="C1193" s="198"/>
      <c r="D1193" s="189"/>
      <c r="E1193" s="189"/>
      <c r="F1193" s="189"/>
      <c r="G1193" s="192"/>
      <c r="H1193" s="195"/>
      <c r="I1193" s="103"/>
      <c r="J1193" s="53"/>
      <c r="K1193" s="43"/>
      <c r="L1193" s="65"/>
      <c r="M1193" s="42">
        <f t="shared" si="240"/>
        <v>0</v>
      </c>
    </row>
    <row r="1194" spans="2:13" ht="13.5" thickBot="1">
      <c r="B1194" s="89" t="s">
        <v>44</v>
      </c>
      <c r="C1194" s="199"/>
      <c r="D1194" s="190"/>
      <c r="E1194" s="190"/>
      <c r="F1194" s="190"/>
      <c r="G1194" s="193"/>
      <c r="H1194" s="196"/>
      <c r="I1194" s="104"/>
      <c r="J1194" s="53"/>
      <c r="K1194" s="46"/>
      <c r="L1194" s="54"/>
      <c r="M1194" s="47">
        <f t="shared" si="240"/>
        <v>0</v>
      </c>
    </row>
    <row r="1195" spans="2:13" ht="13.5" thickBot="1">
      <c r="B1195" s="58" t="s">
        <v>40</v>
      </c>
      <c r="C1195" s="197">
        <f t="shared" ref="C1195:C1245" si="243">+C1190+1</f>
        <v>237</v>
      </c>
      <c r="D1195" s="188">
        <f>VLOOKUP(C1195,'Completar SOFSE'!$A$19:$E$501,2,0)</f>
        <v>3000</v>
      </c>
      <c r="E1195" s="188" t="str">
        <f>VLOOKUP(C1195,'Completar SOFSE'!$A$19:$E$501,3,0)</f>
        <v>C/U</v>
      </c>
      <c r="F1195" s="188">
        <f>VLOOKUP(C1195,'Completar SOFSE'!$A$19:$E$501,4,0)</f>
        <v>3000023308</v>
      </c>
      <c r="G1195" s="191" t="str">
        <f>VLOOKUP(C1195,'Completar SOFSE'!$A$19:$E$501,5,0)</f>
        <v>TORNILLO PARA FIJACION, TIPO DE CABEZA TANQUE, MEDIDA NUMERO 10, LONGITUD 2", MATERIAL ACERO, TIPO DE PUNTA AGUJA, TORNILLO CABEZA TANQUE PUNTA AGUJA DE ACERO N¦ 10 X 2"</v>
      </c>
      <c r="H1195" s="194">
        <f>VLOOKUP(C1195,'Completar SOFSE'!$A$19:$F$501,6,0)</f>
        <v>0</v>
      </c>
      <c r="I1195" s="103"/>
      <c r="J1195" s="53"/>
      <c r="K1195" s="65"/>
      <c r="L1195" s="65"/>
      <c r="M1195" s="42">
        <f>J1195*$D$60+K1195*$D$60+L1195*$D$60</f>
        <v>0</v>
      </c>
    </row>
    <row r="1196" spans="2:13" ht="13.5" thickBot="1">
      <c r="B1196" s="59" t="s">
        <v>41</v>
      </c>
      <c r="C1196" s="198"/>
      <c r="D1196" s="189"/>
      <c r="E1196" s="189"/>
      <c r="F1196" s="189"/>
      <c r="G1196" s="192"/>
      <c r="H1196" s="195"/>
      <c r="I1196" s="103"/>
      <c r="J1196" s="53"/>
      <c r="K1196" s="65"/>
      <c r="L1196" s="65"/>
      <c r="M1196" s="42">
        <f t="shared" ref="M1196:M1214" si="244">J1196*$D$60+K1196*$D$60+L1196*$D$60</f>
        <v>0</v>
      </c>
    </row>
    <row r="1197" spans="2:13" ht="13.5" thickBot="1">
      <c r="B1197" s="59" t="s">
        <v>42</v>
      </c>
      <c r="C1197" s="198"/>
      <c r="D1197" s="189"/>
      <c r="E1197" s="189"/>
      <c r="F1197" s="189"/>
      <c r="G1197" s="192"/>
      <c r="H1197" s="195"/>
      <c r="I1197" s="103"/>
      <c r="J1197" s="53"/>
      <c r="K1197" s="65"/>
      <c r="L1197" s="65"/>
      <c r="M1197" s="42">
        <f t="shared" si="244"/>
        <v>0</v>
      </c>
    </row>
    <row r="1198" spans="2:13" ht="13.5" thickBot="1">
      <c r="B1198" s="59" t="s">
        <v>43</v>
      </c>
      <c r="C1198" s="198"/>
      <c r="D1198" s="189"/>
      <c r="E1198" s="189"/>
      <c r="F1198" s="189"/>
      <c r="G1198" s="192"/>
      <c r="H1198" s="195"/>
      <c r="I1198" s="103"/>
      <c r="J1198" s="53"/>
      <c r="K1198" s="43"/>
      <c r="L1198" s="65"/>
      <c r="M1198" s="42">
        <f t="shared" si="244"/>
        <v>0</v>
      </c>
    </row>
    <row r="1199" spans="2:13" ht="13.5" thickBot="1">
      <c r="B1199" s="89" t="s">
        <v>44</v>
      </c>
      <c r="C1199" s="199"/>
      <c r="D1199" s="190"/>
      <c r="E1199" s="190"/>
      <c r="F1199" s="190"/>
      <c r="G1199" s="193"/>
      <c r="H1199" s="196"/>
      <c r="I1199" s="104"/>
      <c r="J1199" s="53"/>
      <c r="K1199" s="46"/>
      <c r="L1199" s="54"/>
      <c r="M1199" s="47">
        <f t="shared" si="244"/>
        <v>0</v>
      </c>
    </row>
    <row r="1200" spans="2:13" ht="13.5" thickBot="1">
      <c r="B1200" s="58" t="s">
        <v>40</v>
      </c>
      <c r="C1200" s="197">
        <f t="shared" ref="C1200:C1250" si="245">+C1195+1</f>
        <v>238</v>
      </c>
      <c r="D1200" s="188">
        <f>VLOOKUP(C1200,'Completar SOFSE'!$A$19:$E$501,2,0)</f>
        <v>3000</v>
      </c>
      <c r="E1200" s="188" t="str">
        <f>VLOOKUP(C1200,'Completar SOFSE'!$A$19:$E$501,3,0)</f>
        <v>C/U</v>
      </c>
      <c r="F1200" s="188">
        <f>VLOOKUP(C1200,'Completar SOFSE'!$A$19:$E$501,4,0)</f>
        <v>3000023309</v>
      </c>
      <c r="G1200" s="191" t="str">
        <f>VLOOKUP(C1200,'Completar SOFSE'!$A$19:$E$501,5,0)</f>
        <v>TORNILLO PARA FIJACION, TIPO DE CABEZA TANQUE, MEDIDA NUMERO 10, LONGITUD 2.1/2", MATERIAL ACERO, TIPO DE PUNTA AGUJA</v>
      </c>
      <c r="H1200" s="194">
        <f>VLOOKUP(C1200,'Completar SOFSE'!$A$19:$F$501,6,0)</f>
        <v>0</v>
      </c>
      <c r="I1200" s="103"/>
      <c r="J1200" s="53"/>
      <c r="K1200" s="65"/>
      <c r="L1200" s="65"/>
      <c r="M1200" s="42">
        <f t="shared" si="244"/>
        <v>0</v>
      </c>
    </row>
    <row r="1201" spans="2:13" ht="13.5" thickBot="1">
      <c r="B1201" s="59" t="s">
        <v>41</v>
      </c>
      <c r="C1201" s="198"/>
      <c r="D1201" s="189"/>
      <c r="E1201" s="189"/>
      <c r="F1201" s="189"/>
      <c r="G1201" s="192"/>
      <c r="H1201" s="195"/>
      <c r="I1201" s="103"/>
      <c r="J1201" s="53"/>
      <c r="K1201" s="65"/>
      <c r="L1201" s="65"/>
      <c r="M1201" s="42">
        <f t="shared" si="244"/>
        <v>0</v>
      </c>
    </row>
    <row r="1202" spans="2:13" ht="13.5" thickBot="1">
      <c r="B1202" s="59" t="s">
        <v>42</v>
      </c>
      <c r="C1202" s="198"/>
      <c r="D1202" s="189"/>
      <c r="E1202" s="189"/>
      <c r="F1202" s="189"/>
      <c r="G1202" s="192"/>
      <c r="H1202" s="195"/>
      <c r="I1202" s="103"/>
      <c r="J1202" s="53"/>
      <c r="K1202" s="65"/>
      <c r="L1202" s="65"/>
      <c r="M1202" s="42">
        <f t="shared" si="244"/>
        <v>0</v>
      </c>
    </row>
    <row r="1203" spans="2:13" ht="13.5" thickBot="1">
      <c r="B1203" s="59" t="s">
        <v>43</v>
      </c>
      <c r="C1203" s="198"/>
      <c r="D1203" s="189"/>
      <c r="E1203" s="189"/>
      <c r="F1203" s="189"/>
      <c r="G1203" s="192"/>
      <c r="H1203" s="195"/>
      <c r="I1203" s="103"/>
      <c r="J1203" s="53"/>
      <c r="K1203" s="43"/>
      <c r="L1203" s="65"/>
      <c r="M1203" s="42">
        <f t="shared" si="244"/>
        <v>0</v>
      </c>
    </row>
    <row r="1204" spans="2:13" ht="13.5" thickBot="1">
      <c r="B1204" s="89" t="s">
        <v>44</v>
      </c>
      <c r="C1204" s="199"/>
      <c r="D1204" s="190"/>
      <c r="E1204" s="190"/>
      <c r="F1204" s="190"/>
      <c r="G1204" s="193"/>
      <c r="H1204" s="196"/>
      <c r="I1204" s="104"/>
      <c r="J1204" s="53"/>
      <c r="K1204" s="46"/>
      <c r="L1204" s="54"/>
      <c r="M1204" s="47">
        <f t="shared" si="244"/>
        <v>0</v>
      </c>
    </row>
    <row r="1205" spans="2:13" ht="13.5" thickBot="1">
      <c r="B1205" s="58" t="s">
        <v>40</v>
      </c>
      <c r="C1205" s="197">
        <f t="shared" ref="C1205:C1255" si="246">+C1200+1</f>
        <v>239</v>
      </c>
      <c r="D1205" s="188">
        <f>VLOOKUP(C1205,'Completar SOFSE'!$A$19:$E$501,2,0)</f>
        <v>3000</v>
      </c>
      <c r="E1205" s="188" t="str">
        <f>VLOOKUP(C1205,'Completar SOFSE'!$A$19:$E$501,3,0)</f>
        <v>C/U</v>
      </c>
      <c r="F1205" s="188">
        <f>VLOOKUP(C1205,'Completar SOFSE'!$A$19:$E$501,4,0)</f>
        <v>3000023310</v>
      </c>
      <c r="G1205" s="191" t="str">
        <f>VLOOKUP(C1205,'Completar SOFSE'!$A$19:$E$501,5,0)</f>
        <v>TORNILLO PARA AJUSTE, TIPO DE CABEZA TANQUE, TIPO DE ROSCA METRICA MA, DIAMETRO NOMINAL 5MM, PASO 0,80MM, LONGITUD 40MM, MATERIAL ACERO INOXIDABLE, NORMA CONSTRUCTIVA DIN 931/933, PUNTA DE AGUJA</v>
      </c>
      <c r="H1205" s="194">
        <f>VLOOKUP(C1205,'Completar SOFSE'!$A$19:$F$501,6,0)</f>
        <v>0</v>
      </c>
      <c r="I1205" s="103"/>
      <c r="J1205" s="53"/>
      <c r="K1205" s="65"/>
      <c r="L1205" s="65"/>
      <c r="M1205" s="42">
        <f t="shared" si="244"/>
        <v>0</v>
      </c>
    </row>
    <row r="1206" spans="2:13" ht="13.5" thickBot="1">
      <c r="B1206" s="59" t="s">
        <v>41</v>
      </c>
      <c r="C1206" s="198"/>
      <c r="D1206" s="189"/>
      <c r="E1206" s="189"/>
      <c r="F1206" s="189"/>
      <c r="G1206" s="192"/>
      <c r="H1206" s="195"/>
      <c r="I1206" s="103"/>
      <c r="J1206" s="53"/>
      <c r="K1206" s="65"/>
      <c r="L1206" s="65"/>
      <c r="M1206" s="42">
        <f t="shared" si="244"/>
        <v>0</v>
      </c>
    </row>
    <row r="1207" spans="2:13" ht="13.5" thickBot="1">
      <c r="B1207" s="59" t="s">
        <v>42</v>
      </c>
      <c r="C1207" s="198"/>
      <c r="D1207" s="189"/>
      <c r="E1207" s="189"/>
      <c r="F1207" s="189"/>
      <c r="G1207" s="192"/>
      <c r="H1207" s="195"/>
      <c r="I1207" s="103"/>
      <c r="J1207" s="53"/>
      <c r="K1207" s="65"/>
      <c r="L1207" s="65"/>
      <c r="M1207" s="42">
        <f t="shared" si="244"/>
        <v>0</v>
      </c>
    </row>
    <row r="1208" spans="2:13" ht="13.5" thickBot="1">
      <c r="B1208" s="59" t="s">
        <v>43</v>
      </c>
      <c r="C1208" s="198"/>
      <c r="D1208" s="189"/>
      <c r="E1208" s="189"/>
      <c r="F1208" s="189"/>
      <c r="G1208" s="192"/>
      <c r="H1208" s="195"/>
      <c r="I1208" s="103"/>
      <c r="J1208" s="53"/>
      <c r="K1208" s="43"/>
      <c r="L1208" s="65"/>
      <c r="M1208" s="42">
        <f t="shared" si="244"/>
        <v>0</v>
      </c>
    </row>
    <row r="1209" spans="2:13" ht="13.5" thickBot="1">
      <c r="B1209" s="89" t="s">
        <v>44</v>
      </c>
      <c r="C1209" s="199"/>
      <c r="D1209" s="190"/>
      <c r="E1209" s="190"/>
      <c r="F1209" s="190"/>
      <c r="G1209" s="193"/>
      <c r="H1209" s="196"/>
      <c r="I1209" s="104"/>
      <c r="J1209" s="53"/>
      <c r="K1209" s="46"/>
      <c r="L1209" s="54"/>
      <c r="M1209" s="47">
        <f t="shared" si="244"/>
        <v>0</v>
      </c>
    </row>
    <row r="1210" spans="2:13" ht="13.5" thickBot="1">
      <c r="B1210" s="58" t="s">
        <v>40</v>
      </c>
      <c r="C1210" s="197">
        <f t="shared" si="241"/>
        <v>240</v>
      </c>
      <c r="D1210" s="188">
        <f>VLOOKUP(C1210,'Completar SOFSE'!$A$19:$E$501,2,0)</f>
        <v>1152</v>
      </c>
      <c r="E1210" s="188" t="str">
        <f>VLOOKUP(C1210,'Completar SOFSE'!$A$19:$E$501,3,0)</f>
        <v>C/U</v>
      </c>
      <c r="F1210" s="188">
        <f>VLOOKUP(C1210,'Completar SOFSE'!$A$19:$E$501,4,0)</f>
        <v>3000023311</v>
      </c>
      <c r="G1210" s="191" t="str">
        <f>VLOOKUP(C1210,'Completar SOFSE'!$A$19:$E$501,5,0)</f>
        <v>TORNILLO PARA FIJACION, TIPO DE CABEZA FRESADA, MEDIDA NUMERO 23 6MM, LONGITUD 100MM, MATERIAL ACERO, TRATAMIENTO SUPERFICIAL CINCADO, USO MADERA, TIPO DE PUNTA AGUJA, TORNILLO CABEZA FRESADA PUNTA AGUJA PARA MADERA DE ACERO CINCADO N¦ 23 - 6 X 100 MM</v>
      </c>
      <c r="H1210" s="194">
        <f>VLOOKUP(C1210,'Completar SOFSE'!$A$19:$F$501,6,0)</f>
        <v>0</v>
      </c>
      <c r="I1210" s="103"/>
      <c r="J1210" s="53"/>
      <c r="K1210" s="65"/>
      <c r="L1210" s="65"/>
      <c r="M1210" s="42">
        <f t="shared" si="244"/>
        <v>0</v>
      </c>
    </row>
    <row r="1211" spans="2:13" ht="13.5" thickBot="1">
      <c r="B1211" s="59" t="s">
        <v>41</v>
      </c>
      <c r="C1211" s="198"/>
      <c r="D1211" s="189"/>
      <c r="E1211" s="189"/>
      <c r="F1211" s="189"/>
      <c r="G1211" s="192"/>
      <c r="H1211" s="195"/>
      <c r="I1211" s="103"/>
      <c r="J1211" s="53"/>
      <c r="K1211" s="65"/>
      <c r="L1211" s="65"/>
      <c r="M1211" s="42">
        <f t="shared" si="244"/>
        <v>0</v>
      </c>
    </row>
    <row r="1212" spans="2:13" ht="13.5" thickBot="1">
      <c r="B1212" s="59" t="s">
        <v>42</v>
      </c>
      <c r="C1212" s="198"/>
      <c r="D1212" s="189"/>
      <c r="E1212" s="189"/>
      <c r="F1212" s="189"/>
      <c r="G1212" s="192"/>
      <c r="H1212" s="195"/>
      <c r="I1212" s="103"/>
      <c r="J1212" s="53"/>
      <c r="K1212" s="65"/>
      <c r="L1212" s="65"/>
      <c r="M1212" s="42">
        <f t="shared" si="244"/>
        <v>0</v>
      </c>
    </row>
    <row r="1213" spans="2:13" ht="13.5" thickBot="1">
      <c r="B1213" s="59" t="s">
        <v>43</v>
      </c>
      <c r="C1213" s="198"/>
      <c r="D1213" s="189"/>
      <c r="E1213" s="189"/>
      <c r="F1213" s="189"/>
      <c r="G1213" s="192"/>
      <c r="H1213" s="195"/>
      <c r="I1213" s="103"/>
      <c r="J1213" s="53"/>
      <c r="K1213" s="43"/>
      <c r="L1213" s="65"/>
      <c r="M1213" s="42">
        <f t="shared" si="244"/>
        <v>0</v>
      </c>
    </row>
    <row r="1214" spans="2:13" ht="13.5" thickBot="1">
      <c r="B1214" s="89" t="s">
        <v>44</v>
      </c>
      <c r="C1214" s="199"/>
      <c r="D1214" s="190"/>
      <c r="E1214" s="190"/>
      <c r="F1214" s="190"/>
      <c r="G1214" s="193"/>
      <c r="H1214" s="196"/>
      <c r="I1214" s="104"/>
      <c r="J1214" s="53"/>
      <c r="K1214" s="46"/>
      <c r="L1214" s="54"/>
      <c r="M1214" s="47">
        <f t="shared" si="244"/>
        <v>0</v>
      </c>
    </row>
    <row r="1215" spans="2:13" ht="13.5" thickBot="1">
      <c r="B1215" s="58" t="s">
        <v>40</v>
      </c>
      <c r="C1215" s="197">
        <f t="shared" ref="C1215" si="247">+C1210+1</f>
        <v>241</v>
      </c>
      <c r="D1215" s="188">
        <f>VLOOKUP(C1215,'Completar SOFSE'!$A$19:$E$501,2,0)</f>
        <v>6000</v>
      </c>
      <c r="E1215" s="188" t="str">
        <f>VLOOKUP(C1215,'Completar SOFSE'!$A$19:$E$501,3,0)</f>
        <v>C/U</v>
      </c>
      <c r="F1215" s="188">
        <f>VLOOKUP(C1215,'Completar SOFSE'!$A$19:$E$501,4,0)</f>
        <v>3000023332</v>
      </c>
      <c r="G1215" s="191" t="str">
        <f>VLOOKUP(C1215,'Completar SOFSE'!$A$19:$E$501,5,0)</f>
        <v>TORNILLO PARA AJUSTE, TIPO DE CABEZA PERDIDA PHILLIPS, TIPO DE ROSCA METRICA, DIAMETRO NOMINAL 6MM, PASO 1MM, LONGITUD 12MM, MATERIAL ACERO, NORMA DEL MATERIAL GRADO 5, TRATAMIENTO SUPERFICIAL CINCADO, TORNILLO CABEZA PERDIDA PHILLIPS DE ACERO M6 X 12 MM PASO 1 MM GRADO 5</v>
      </c>
      <c r="H1215" s="194">
        <f>VLOOKUP(C1215,'Completar SOFSE'!$A$19:$F$501,6,0)</f>
        <v>0</v>
      </c>
      <c r="I1215" s="103"/>
      <c r="J1215" s="53"/>
      <c r="K1215" s="65"/>
      <c r="L1215" s="65"/>
      <c r="M1215" s="42">
        <f>J1215*$D$60+K1215*$D$60+L1215*$D$60</f>
        <v>0</v>
      </c>
    </row>
    <row r="1216" spans="2:13" ht="13.5" thickBot="1">
      <c r="B1216" s="59" t="s">
        <v>41</v>
      </c>
      <c r="C1216" s="198"/>
      <c r="D1216" s="189"/>
      <c r="E1216" s="189"/>
      <c r="F1216" s="189"/>
      <c r="G1216" s="192"/>
      <c r="H1216" s="195"/>
      <c r="I1216" s="103"/>
      <c r="J1216" s="53"/>
      <c r="K1216" s="65"/>
      <c r="L1216" s="65"/>
      <c r="M1216" s="42">
        <f t="shared" ref="M1216:M1234" si="248">J1216*$D$60+K1216*$D$60+L1216*$D$60</f>
        <v>0</v>
      </c>
    </row>
    <row r="1217" spans="2:13" ht="13.5" thickBot="1">
      <c r="B1217" s="59" t="s">
        <v>42</v>
      </c>
      <c r="C1217" s="198"/>
      <c r="D1217" s="189"/>
      <c r="E1217" s="189"/>
      <c r="F1217" s="189"/>
      <c r="G1217" s="192"/>
      <c r="H1217" s="195"/>
      <c r="I1217" s="103"/>
      <c r="J1217" s="53"/>
      <c r="K1217" s="65"/>
      <c r="L1217" s="65"/>
      <c r="M1217" s="42">
        <f t="shared" si="248"/>
        <v>0</v>
      </c>
    </row>
    <row r="1218" spans="2:13" ht="13.5" thickBot="1">
      <c r="B1218" s="59" t="s">
        <v>43</v>
      </c>
      <c r="C1218" s="198"/>
      <c r="D1218" s="189"/>
      <c r="E1218" s="189"/>
      <c r="F1218" s="189"/>
      <c r="G1218" s="192"/>
      <c r="H1218" s="195"/>
      <c r="I1218" s="103"/>
      <c r="J1218" s="53"/>
      <c r="K1218" s="43"/>
      <c r="L1218" s="65"/>
      <c r="M1218" s="42">
        <f t="shared" si="248"/>
        <v>0</v>
      </c>
    </row>
    <row r="1219" spans="2:13" ht="13.5" thickBot="1">
      <c r="B1219" s="89" t="s">
        <v>44</v>
      </c>
      <c r="C1219" s="199"/>
      <c r="D1219" s="190"/>
      <c r="E1219" s="190"/>
      <c r="F1219" s="190"/>
      <c r="G1219" s="193"/>
      <c r="H1219" s="196"/>
      <c r="I1219" s="104"/>
      <c r="J1219" s="53"/>
      <c r="K1219" s="46"/>
      <c r="L1219" s="54"/>
      <c r="M1219" s="47">
        <f t="shared" si="248"/>
        <v>0</v>
      </c>
    </row>
    <row r="1220" spans="2:13" ht="13.5" thickBot="1">
      <c r="B1220" s="58" t="s">
        <v>40</v>
      </c>
      <c r="C1220" s="197">
        <f t="shared" si="243"/>
        <v>242</v>
      </c>
      <c r="D1220" s="188">
        <f>VLOOKUP(C1220,'Completar SOFSE'!$A$19:$E$501,2,0)</f>
        <v>3000</v>
      </c>
      <c r="E1220" s="188" t="str">
        <f>VLOOKUP(C1220,'Completar SOFSE'!$A$19:$E$501,3,0)</f>
        <v>C/U</v>
      </c>
      <c r="F1220" s="188">
        <f>VLOOKUP(C1220,'Completar SOFSE'!$A$19:$E$501,4,0)</f>
        <v>3000023338</v>
      </c>
      <c r="G1220" s="191" t="str">
        <f>VLOOKUP(C1220,'Completar SOFSE'!$A$19:$E$501,5,0)</f>
        <v>TORNILLO PARA FIJACION, TIPO DE CABEZA TANQUE T1, MEDIDA NUMERO 8 4,2MM, LONGITUD 14,2MM (9/16"), MATERIAL ACERO, TIPO DE PUNTA MECHA, CAB 11,1MM. LOS TORNILLOS TEL DRY CUBREN TODAS LAS NECESIDADES DEL SISTEMA DE CONSTRUCCION EN SECO. SE UTILIZAN PARA LA VINCULACION DE LOS PERFILES ENTRE SI Y LA UNION DE LAS DISTINTAS PLACAS A DICHOS PERFILES</v>
      </c>
      <c r="H1220" s="194">
        <f>VLOOKUP(C1220,'Completar SOFSE'!$A$19:$F$501,6,0)</f>
        <v>0</v>
      </c>
      <c r="I1220" s="103"/>
      <c r="J1220" s="53"/>
      <c r="K1220" s="65"/>
      <c r="L1220" s="65"/>
      <c r="M1220" s="42">
        <f t="shared" si="248"/>
        <v>0</v>
      </c>
    </row>
    <row r="1221" spans="2:13" ht="13.5" thickBot="1">
      <c r="B1221" s="59" t="s">
        <v>41</v>
      </c>
      <c r="C1221" s="198"/>
      <c r="D1221" s="189"/>
      <c r="E1221" s="189"/>
      <c r="F1221" s="189"/>
      <c r="G1221" s="192"/>
      <c r="H1221" s="195"/>
      <c r="I1221" s="103"/>
      <c r="J1221" s="53"/>
      <c r="K1221" s="65"/>
      <c r="L1221" s="65"/>
      <c r="M1221" s="42">
        <f t="shared" si="248"/>
        <v>0</v>
      </c>
    </row>
    <row r="1222" spans="2:13" ht="13.5" thickBot="1">
      <c r="B1222" s="59" t="s">
        <v>42</v>
      </c>
      <c r="C1222" s="198"/>
      <c r="D1222" s="189"/>
      <c r="E1222" s="189"/>
      <c r="F1222" s="189"/>
      <c r="G1222" s="192"/>
      <c r="H1222" s="195"/>
      <c r="I1222" s="103"/>
      <c r="J1222" s="53"/>
      <c r="K1222" s="65"/>
      <c r="L1222" s="65"/>
      <c r="M1222" s="42">
        <f t="shared" si="248"/>
        <v>0</v>
      </c>
    </row>
    <row r="1223" spans="2:13" ht="13.5" thickBot="1">
      <c r="B1223" s="59" t="s">
        <v>43</v>
      </c>
      <c r="C1223" s="198"/>
      <c r="D1223" s="189"/>
      <c r="E1223" s="189"/>
      <c r="F1223" s="189"/>
      <c r="G1223" s="192"/>
      <c r="H1223" s="195"/>
      <c r="I1223" s="103"/>
      <c r="J1223" s="53"/>
      <c r="K1223" s="43"/>
      <c r="L1223" s="65"/>
      <c r="M1223" s="42">
        <f t="shared" si="248"/>
        <v>0</v>
      </c>
    </row>
    <row r="1224" spans="2:13" ht="13.5" thickBot="1">
      <c r="B1224" s="89" t="s">
        <v>44</v>
      </c>
      <c r="C1224" s="199"/>
      <c r="D1224" s="190"/>
      <c r="E1224" s="190"/>
      <c r="F1224" s="190"/>
      <c r="G1224" s="193"/>
      <c r="H1224" s="196"/>
      <c r="I1224" s="104"/>
      <c r="J1224" s="53"/>
      <c r="K1224" s="46"/>
      <c r="L1224" s="54"/>
      <c r="M1224" s="47">
        <f t="shared" si="248"/>
        <v>0</v>
      </c>
    </row>
    <row r="1225" spans="2:13" ht="13.5" thickBot="1">
      <c r="B1225" s="58" t="s">
        <v>40</v>
      </c>
      <c r="C1225" s="197">
        <f t="shared" si="245"/>
        <v>243</v>
      </c>
      <c r="D1225" s="188">
        <f>VLOOKUP(C1225,'Completar SOFSE'!$A$19:$E$501,2,0)</f>
        <v>3015</v>
      </c>
      <c r="E1225" s="188" t="str">
        <f>VLOOKUP(C1225,'Completar SOFSE'!$A$19:$E$501,3,0)</f>
        <v>C/U</v>
      </c>
      <c r="F1225" s="188">
        <f>VLOOKUP(C1225,'Completar SOFSE'!$A$19:$E$501,4,0)</f>
        <v>3000023339</v>
      </c>
      <c r="G1225" s="191" t="str">
        <f>VLOOKUP(C1225,'Completar SOFSE'!$A$19:$E$501,5,0)</f>
        <v>TORNILLO PARA AJUSTE, TIPO DE CABEZA PERDIDA PHILLIPS, TIPO DE ROSCA METRICA, DIAMETRO NOMINAL 8MM, PASO 1,25MM, LONGITUD 25MM, MATERIAL ACERO, NORMA DEL MATERIAL GRADO 5</v>
      </c>
      <c r="H1225" s="194">
        <f>VLOOKUP(C1225,'Completar SOFSE'!$A$19:$F$501,6,0)</f>
        <v>0</v>
      </c>
      <c r="I1225" s="103"/>
      <c r="J1225" s="53"/>
      <c r="K1225" s="65"/>
      <c r="L1225" s="65"/>
      <c r="M1225" s="42">
        <f t="shared" si="248"/>
        <v>0</v>
      </c>
    </row>
    <row r="1226" spans="2:13" ht="13.5" thickBot="1">
      <c r="B1226" s="59" t="s">
        <v>41</v>
      </c>
      <c r="C1226" s="198"/>
      <c r="D1226" s="189"/>
      <c r="E1226" s="189"/>
      <c r="F1226" s="189"/>
      <c r="G1226" s="192"/>
      <c r="H1226" s="195"/>
      <c r="I1226" s="103"/>
      <c r="J1226" s="53"/>
      <c r="K1226" s="65"/>
      <c r="L1226" s="65"/>
      <c r="M1226" s="42">
        <f t="shared" si="248"/>
        <v>0</v>
      </c>
    </row>
    <row r="1227" spans="2:13" ht="13.5" thickBot="1">
      <c r="B1227" s="59" t="s">
        <v>42</v>
      </c>
      <c r="C1227" s="198"/>
      <c r="D1227" s="189"/>
      <c r="E1227" s="189"/>
      <c r="F1227" s="189"/>
      <c r="G1227" s="192"/>
      <c r="H1227" s="195"/>
      <c r="I1227" s="103"/>
      <c r="J1227" s="53"/>
      <c r="K1227" s="65"/>
      <c r="L1227" s="65"/>
      <c r="M1227" s="42">
        <f t="shared" si="248"/>
        <v>0</v>
      </c>
    </row>
    <row r="1228" spans="2:13" ht="13.5" thickBot="1">
      <c r="B1228" s="59" t="s">
        <v>43</v>
      </c>
      <c r="C1228" s="198"/>
      <c r="D1228" s="189"/>
      <c r="E1228" s="189"/>
      <c r="F1228" s="189"/>
      <c r="G1228" s="192"/>
      <c r="H1228" s="195"/>
      <c r="I1228" s="103"/>
      <c r="J1228" s="53"/>
      <c r="K1228" s="43"/>
      <c r="L1228" s="65"/>
      <c r="M1228" s="42">
        <f t="shared" si="248"/>
        <v>0</v>
      </c>
    </row>
    <row r="1229" spans="2:13" ht="13.5" thickBot="1">
      <c r="B1229" s="89" t="s">
        <v>44</v>
      </c>
      <c r="C1229" s="199"/>
      <c r="D1229" s="190"/>
      <c r="E1229" s="190"/>
      <c r="F1229" s="190"/>
      <c r="G1229" s="193"/>
      <c r="H1229" s="196"/>
      <c r="I1229" s="104"/>
      <c r="J1229" s="53"/>
      <c r="K1229" s="46"/>
      <c r="L1229" s="54"/>
      <c r="M1229" s="47">
        <f t="shared" si="248"/>
        <v>0</v>
      </c>
    </row>
    <row r="1230" spans="2:13" ht="13.5" thickBot="1">
      <c r="B1230" s="58" t="s">
        <v>40</v>
      </c>
      <c r="C1230" s="197">
        <f t="shared" si="246"/>
        <v>244</v>
      </c>
      <c r="D1230" s="188">
        <f>VLOOKUP(C1230,'Completar SOFSE'!$A$19:$E$501,2,0)</f>
        <v>100</v>
      </c>
      <c r="E1230" s="188" t="str">
        <f>VLOOKUP(C1230,'Completar SOFSE'!$A$19:$E$501,3,0)</f>
        <v>C/U</v>
      </c>
      <c r="F1230" s="188">
        <f>VLOOKUP(C1230,'Completar SOFSE'!$A$19:$E$501,4,0)</f>
        <v>3000023350</v>
      </c>
      <c r="G1230" s="191" t="str">
        <f>VLOOKUP(C1230,'Completar SOFSE'!$A$19:$E$501,5,0)</f>
        <v>TORNILLO PARA FIJACION, MEDIDA NUMERO 4, LONGITUD 1", MATERIAL ACERO, DECK</v>
      </c>
      <c r="H1230" s="194">
        <f>VLOOKUP(C1230,'Completar SOFSE'!$A$19:$F$501,6,0)</f>
        <v>0</v>
      </c>
      <c r="I1230" s="103"/>
      <c r="J1230" s="53"/>
      <c r="K1230" s="65"/>
      <c r="L1230" s="65"/>
      <c r="M1230" s="42">
        <f t="shared" si="248"/>
        <v>0</v>
      </c>
    </row>
    <row r="1231" spans="2:13" ht="13.5" thickBot="1">
      <c r="B1231" s="59" t="s">
        <v>41</v>
      </c>
      <c r="C1231" s="198"/>
      <c r="D1231" s="189"/>
      <c r="E1231" s="189"/>
      <c r="F1231" s="189"/>
      <c r="G1231" s="192"/>
      <c r="H1231" s="195"/>
      <c r="I1231" s="103"/>
      <c r="J1231" s="53"/>
      <c r="K1231" s="65"/>
      <c r="L1231" s="65"/>
      <c r="M1231" s="42">
        <f t="shared" si="248"/>
        <v>0</v>
      </c>
    </row>
    <row r="1232" spans="2:13" ht="13.5" thickBot="1">
      <c r="B1232" s="59" t="s">
        <v>42</v>
      </c>
      <c r="C1232" s="198"/>
      <c r="D1232" s="189"/>
      <c r="E1232" s="189"/>
      <c r="F1232" s="189"/>
      <c r="G1232" s="192"/>
      <c r="H1232" s="195"/>
      <c r="I1232" s="103"/>
      <c r="J1232" s="53"/>
      <c r="K1232" s="65"/>
      <c r="L1232" s="65"/>
      <c r="M1232" s="42">
        <f t="shared" si="248"/>
        <v>0</v>
      </c>
    </row>
    <row r="1233" spans="2:13" ht="13.5" thickBot="1">
      <c r="B1233" s="59" t="s">
        <v>43</v>
      </c>
      <c r="C1233" s="198"/>
      <c r="D1233" s="189"/>
      <c r="E1233" s="189"/>
      <c r="F1233" s="189"/>
      <c r="G1233" s="192"/>
      <c r="H1233" s="195"/>
      <c r="I1233" s="103"/>
      <c r="J1233" s="53"/>
      <c r="K1233" s="43"/>
      <c r="L1233" s="65"/>
      <c r="M1233" s="42">
        <f t="shared" si="248"/>
        <v>0</v>
      </c>
    </row>
    <row r="1234" spans="2:13" ht="13.5" thickBot="1">
      <c r="B1234" s="89" t="s">
        <v>44</v>
      </c>
      <c r="C1234" s="199"/>
      <c r="D1234" s="190"/>
      <c r="E1234" s="190"/>
      <c r="F1234" s="190"/>
      <c r="G1234" s="193"/>
      <c r="H1234" s="196"/>
      <c r="I1234" s="104"/>
      <c r="J1234" s="53"/>
      <c r="K1234" s="46"/>
      <c r="L1234" s="54"/>
      <c r="M1234" s="47">
        <f t="shared" si="248"/>
        <v>0</v>
      </c>
    </row>
    <row r="1235" spans="2:13" ht="13.5" thickBot="1">
      <c r="B1235" s="58" t="s">
        <v>40</v>
      </c>
      <c r="C1235" s="197">
        <f t="shared" si="241"/>
        <v>245</v>
      </c>
      <c r="D1235" s="188">
        <f>VLOOKUP(C1235,'Completar SOFSE'!$A$19:$E$501,2,0)</f>
        <v>100</v>
      </c>
      <c r="E1235" s="188" t="str">
        <f>VLOOKUP(C1235,'Completar SOFSE'!$A$19:$E$501,3,0)</f>
        <v>C/U</v>
      </c>
      <c r="F1235" s="188">
        <f>VLOOKUP(C1235,'Completar SOFSE'!$A$19:$E$501,4,0)</f>
        <v>3000023352</v>
      </c>
      <c r="G1235" s="191" t="str">
        <f>VLOOKUP(C1235,'Completar SOFSE'!$A$19:$E$501,5,0)</f>
        <v>TORNILLO PARA FIJACION, MEDIDA NUMERO 6, LONGITUD 1", MATERIAL ACERO, DECK</v>
      </c>
      <c r="H1235" s="194">
        <f>VLOOKUP(C1235,'Completar SOFSE'!$A$19:$F$501,6,0)</f>
        <v>0</v>
      </c>
      <c r="I1235" s="103"/>
      <c r="J1235" s="53"/>
      <c r="K1235" s="65"/>
      <c r="L1235" s="65"/>
      <c r="M1235" s="42">
        <f>J1235*$D$60+K1235*$D$60+L1235*$D$60</f>
        <v>0</v>
      </c>
    </row>
    <row r="1236" spans="2:13" ht="13.5" thickBot="1">
      <c r="B1236" s="59" t="s">
        <v>41</v>
      </c>
      <c r="C1236" s="198"/>
      <c r="D1236" s="189"/>
      <c r="E1236" s="189"/>
      <c r="F1236" s="189"/>
      <c r="G1236" s="192"/>
      <c r="H1236" s="195"/>
      <c r="I1236" s="103"/>
      <c r="J1236" s="53"/>
      <c r="K1236" s="65"/>
      <c r="L1236" s="65"/>
      <c r="M1236" s="42">
        <f t="shared" ref="M1236:M1254" si="249">J1236*$D$60+K1236*$D$60+L1236*$D$60</f>
        <v>0</v>
      </c>
    </row>
    <row r="1237" spans="2:13" ht="13.5" thickBot="1">
      <c r="B1237" s="59" t="s">
        <v>42</v>
      </c>
      <c r="C1237" s="198"/>
      <c r="D1237" s="189"/>
      <c r="E1237" s="189"/>
      <c r="F1237" s="189"/>
      <c r="G1237" s="192"/>
      <c r="H1237" s="195"/>
      <c r="I1237" s="103"/>
      <c r="J1237" s="53"/>
      <c r="K1237" s="65"/>
      <c r="L1237" s="65"/>
      <c r="M1237" s="42">
        <f t="shared" si="249"/>
        <v>0</v>
      </c>
    </row>
    <row r="1238" spans="2:13" ht="13.5" thickBot="1">
      <c r="B1238" s="59" t="s">
        <v>43</v>
      </c>
      <c r="C1238" s="198"/>
      <c r="D1238" s="189"/>
      <c r="E1238" s="189"/>
      <c r="F1238" s="189"/>
      <c r="G1238" s="192"/>
      <c r="H1238" s="195"/>
      <c r="I1238" s="103"/>
      <c r="J1238" s="53"/>
      <c r="K1238" s="43"/>
      <c r="L1238" s="65"/>
      <c r="M1238" s="42">
        <f t="shared" si="249"/>
        <v>0</v>
      </c>
    </row>
    <row r="1239" spans="2:13" ht="13.5" thickBot="1">
      <c r="B1239" s="89" t="s">
        <v>44</v>
      </c>
      <c r="C1239" s="199"/>
      <c r="D1239" s="190"/>
      <c r="E1239" s="190"/>
      <c r="F1239" s="190"/>
      <c r="G1239" s="193"/>
      <c r="H1239" s="196"/>
      <c r="I1239" s="104"/>
      <c r="J1239" s="53"/>
      <c r="K1239" s="46"/>
      <c r="L1239" s="54"/>
      <c r="M1239" s="47">
        <f t="shared" si="249"/>
        <v>0</v>
      </c>
    </row>
    <row r="1240" spans="2:13" ht="13.5" thickBot="1">
      <c r="B1240" s="58" t="s">
        <v>40</v>
      </c>
      <c r="C1240" s="197">
        <f t="shared" ref="C1240" si="250">+C1235+1</f>
        <v>246</v>
      </c>
      <c r="D1240" s="188">
        <f>VLOOKUP(C1240,'Completar SOFSE'!$A$19:$E$501,2,0)</f>
        <v>100</v>
      </c>
      <c r="E1240" s="188" t="str">
        <f>VLOOKUP(C1240,'Completar SOFSE'!$A$19:$E$501,3,0)</f>
        <v>C/U</v>
      </c>
      <c r="F1240" s="188">
        <f>VLOOKUP(C1240,'Completar SOFSE'!$A$19:$E$501,4,0)</f>
        <v>3000023353</v>
      </c>
      <c r="G1240" s="191" t="str">
        <f>VLOOKUP(C1240,'Completar SOFSE'!$A$19:$E$501,5,0)</f>
        <v>TORNILLO PARA FIJACION, MEDIDA NUMERO 8, LONGITUD 1", MATERIAL ACERO, DECK</v>
      </c>
      <c r="H1240" s="194">
        <f>VLOOKUP(C1240,'Completar SOFSE'!$A$19:$F$501,6,0)</f>
        <v>0</v>
      </c>
      <c r="I1240" s="103"/>
      <c r="J1240" s="53"/>
      <c r="K1240" s="65"/>
      <c r="L1240" s="65"/>
      <c r="M1240" s="42">
        <f t="shared" si="249"/>
        <v>0</v>
      </c>
    </row>
    <row r="1241" spans="2:13" ht="13.5" thickBot="1">
      <c r="B1241" s="59" t="s">
        <v>41</v>
      </c>
      <c r="C1241" s="198"/>
      <c r="D1241" s="189"/>
      <c r="E1241" s="189"/>
      <c r="F1241" s="189"/>
      <c r="G1241" s="192"/>
      <c r="H1241" s="195"/>
      <c r="I1241" s="103"/>
      <c r="J1241" s="53"/>
      <c r="K1241" s="65"/>
      <c r="L1241" s="65"/>
      <c r="M1241" s="42">
        <f t="shared" si="249"/>
        <v>0</v>
      </c>
    </row>
    <row r="1242" spans="2:13" ht="13.5" thickBot="1">
      <c r="B1242" s="59" t="s">
        <v>42</v>
      </c>
      <c r="C1242" s="198"/>
      <c r="D1242" s="189"/>
      <c r="E1242" s="189"/>
      <c r="F1242" s="189"/>
      <c r="G1242" s="192"/>
      <c r="H1242" s="195"/>
      <c r="I1242" s="103"/>
      <c r="J1242" s="53"/>
      <c r="K1242" s="65"/>
      <c r="L1242" s="65"/>
      <c r="M1242" s="42">
        <f t="shared" si="249"/>
        <v>0</v>
      </c>
    </row>
    <row r="1243" spans="2:13" ht="13.5" thickBot="1">
      <c r="B1243" s="59" t="s">
        <v>43</v>
      </c>
      <c r="C1243" s="198"/>
      <c r="D1243" s="189"/>
      <c r="E1243" s="189"/>
      <c r="F1243" s="189"/>
      <c r="G1243" s="192"/>
      <c r="H1243" s="195"/>
      <c r="I1243" s="103"/>
      <c r="J1243" s="53"/>
      <c r="K1243" s="43"/>
      <c r="L1243" s="65"/>
      <c r="M1243" s="42">
        <f t="shared" si="249"/>
        <v>0</v>
      </c>
    </row>
    <row r="1244" spans="2:13" ht="13.5" thickBot="1">
      <c r="B1244" s="89" t="s">
        <v>44</v>
      </c>
      <c r="C1244" s="199"/>
      <c r="D1244" s="190"/>
      <c r="E1244" s="190"/>
      <c r="F1244" s="190"/>
      <c r="G1244" s="193"/>
      <c r="H1244" s="196"/>
      <c r="I1244" s="104"/>
      <c r="J1244" s="53"/>
      <c r="K1244" s="46"/>
      <c r="L1244" s="54"/>
      <c r="M1244" s="47">
        <f t="shared" si="249"/>
        <v>0</v>
      </c>
    </row>
    <row r="1245" spans="2:13" ht="13.5" thickBot="1">
      <c r="B1245" s="58" t="s">
        <v>40</v>
      </c>
      <c r="C1245" s="197">
        <f t="shared" si="243"/>
        <v>247</v>
      </c>
      <c r="D1245" s="188">
        <f>VLOOKUP(C1245,'Completar SOFSE'!$A$19:$E$501,2,0)</f>
        <v>100</v>
      </c>
      <c r="E1245" s="188" t="str">
        <f>VLOOKUP(C1245,'Completar SOFSE'!$A$19:$E$501,3,0)</f>
        <v>C/U</v>
      </c>
      <c r="F1245" s="188">
        <f>VLOOKUP(C1245,'Completar SOFSE'!$A$19:$E$501,4,0)</f>
        <v>3000023354</v>
      </c>
      <c r="G1245" s="191" t="str">
        <f>VLOOKUP(C1245,'Completar SOFSE'!$A$19:$E$501,5,0)</f>
        <v>TORNILLO PARA FIJACION, MEDIDA NUMERO 10, LONGITUD 1", MATERIAL ACERO, DECK</v>
      </c>
      <c r="H1245" s="194">
        <f>VLOOKUP(C1245,'Completar SOFSE'!$A$19:$F$501,6,0)</f>
        <v>0</v>
      </c>
      <c r="I1245" s="103"/>
      <c r="J1245" s="53"/>
      <c r="K1245" s="65"/>
      <c r="L1245" s="65"/>
      <c r="M1245" s="42">
        <f t="shared" si="249"/>
        <v>0</v>
      </c>
    </row>
    <row r="1246" spans="2:13" ht="13.5" thickBot="1">
      <c r="B1246" s="59" t="s">
        <v>41</v>
      </c>
      <c r="C1246" s="198"/>
      <c r="D1246" s="189"/>
      <c r="E1246" s="189"/>
      <c r="F1246" s="189"/>
      <c r="G1246" s="192"/>
      <c r="H1246" s="195"/>
      <c r="I1246" s="103"/>
      <c r="J1246" s="53"/>
      <c r="K1246" s="65"/>
      <c r="L1246" s="65"/>
      <c r="M1246" s="42">
        <f t="shared" si="249"/>
        <v>0</v>
      </c>
    </row>
    <row r="1247" spans="2:13" ht="13.5" thickBot="1">
      <c r="B1247" s="59" t="s">
        <v>42</v>
      </c>
      <c r="C1247" s="198"/>
      <c r="D1247" s="189"/>
      <c r="E1247" s="189"/>
      <c r="F1247" s="189"/>
      <c r="G1247" s="192"/>
      <c r="H1247" s="195"/>
      <c r="I1247" s="103"/>
      <c r="J1247" s="53"/>
      <c r="K1247" s="65"/>
      <c r="L1247" s="65"/>
      <c r="M1247" s="42">
        <f t="shared" si="249"/>
        <v>0</v>
      </c>
    </row>
    <row r="1248" spans="2:13" ht="13.5" thickBot="1">
      <c r="B1248" s="59" t="s">
        <v>43</v>
      </c>
      <c r="C1248" s="198"/>
      <c r="D1248" s="189"/>
      <c r="E1248" s="189"/>
      <c r="F1248" s="189"/>
      <c r="G1248" s="192"/>
      <c r="H1248" s="195"/>
      <c r="I1248" s="103"/>
      <c r="J1248" s="53"/>
      <c r="K1248" s="43"/>
      <c r="L1248" s="65"/>
      <c r="M1248" s="42">
        <f t="shared" si="249"/>
        <v>0</v>
      </c>
    </row>
    <row r="1249" spans="2:13" ht="13.5" thickBot="1">
      <c r="B1249" s="89" t="s">
        <v>44</v>
      </c>
      <c r="C1249" s="199"/>
      <c r="D1249" s="190"/>
      <c r="E1249" s="190"/>
      <c r="F1249" s="190"/>
      <c r="G1249" s="193"/>
      <c r="H1249" s="196"/>
      <c r="I1249" s="104"/>
      <c r="J1249" s="53"/>
      <c r="K1249" s="46"/>
      <c r="L1249" s="54"/>
      <c r="M1249" s="47">
        <f t="shared" si="249"/>
        <v>0</v>
      </c>
    </row>
    <row r="1250" spans="2:13" ht="13.5" thickBot="1">
      <c r="B1250" s="58" t="s">
        <v>40</v>
      </c>
      <c r="C1250" s="197">
        <f t="shared" si="245"/>
        <v>248</v>
      </c>
      <c r="D1250" s="188">
        <f>VLOOKUP(C1250,'Completar SOFSE'!$A$19:$E$501,2,0)</f>
        <v>100</v>
      </c>
      <c r="E1250" s="188" t="str">
        <f>VLOOKUP(C1250,'Completar SOFSE'!$A$19:$E$501,3,0)</f>
        <v>C/U</v>
      </c>
      <c r="F1250" s="188">
        <f>VLOOKUP(C1250,'Completar SOFSE'!$A$19:$E$501,4,0)</f>
        <v>3000023355</v>
      </c>
      <c r="G1250" s="191" t="str">
        <f>VLOOKUP(C1250,'Completar SOFSE'!$A$19:$E$501,5,0)</f>
        <v>TORNILLO PARA FIJACION, MEDIDA NUMERO 12, LONGITUD 2", MATERIAL ACERO, DECK</v>
      </c>
      <c r="H1250" s="194">
        <f>VLOOKUP(C1250,'Completar SOFSE'!$A$19:$F$501,6,0)</f>
        <v>0</v>
      </c>
      <c r="I1250" s="103"/>
      <c r="J1250" s="53"/>
      <c r="K1250" s="65"/>
      <c r="L1250" s="65"/>
      <c r="M1250" s="42">
        <f t="shared" si="249"/>
        <v>0</v>
      </c>
    </row>
    <row r="1251" spans="2:13" ht="13.5" thickBot="1">
      <c r="B1251" s="59" t="s">
        <v>41</v>
      </c>
      <c r="C1251" s="198"/>
      <c r="D1251" s="189"/>
      <c r="E1251" s="189"/>
      <c r="F1251" s="189"/>
      <c r="G1251" s="192"/>
      <c r="H1251" s="195"/>
      <c r="I1251" s="103"/>
      <c r="J1251" s="53"/>
      <c r="K1251" s="65"/>
      <c r="L1251" s="65"/>
      <c r="M1251" s="42">
        <f t="shared" si="249"/>
        <v>0</v>
      </c>
    </row>
    <row r="1252" spans="2:13" ht="13.5" thickBot="1">
      <c r="B1252" s="59" t="s">
        <v>42</v>
      </c>
      <c r="C1252" s="198"/>
      <c r="D1252" s="189"/>
      <c r="E1252" s="189"/>
      <c r="F1252" s="189"/>
      <c r="G1252" s="192"/>
      <c r="H1252" s="195"/>
      <c r="I1252" s="103"/>
      <c r="J1252" s="53"/>
      <c r="K1252" s="65"/>
      <c r="L1252" s="65"/>
      <c r="M1252" s="42">
        <f t="shared" si="249"/>
        <v>0</v>
      </c>
    </row>
    <row r="1253" spans="2:13" ht="13.5" thickBot="1">
      <c r="B1253" s="59" t="s">
        <v>43</v>
      </c>
      <c r="C1253" s="198"/>
      <c r="D1253" s="189"/>
      <c r="E1253" s="189"/>
      <c r="F1253" s="189"/>
      <c r="G1253" s="192"/>
      <c r="H1253" s="195"/>
      <c r="I1253" s="103"/>
      <c r="J1253" s="53"/>
      <c r="K1253" s="43"/>
      <c r="L1253" s="65"/>
      <c r="M1253" s="42">
        <f t="shared" si="249"/>
        <v>0</v>
      </c>
    </row>
    <row r="1254" spans="2:13" ht="13.5" thickBot="1">
      <c r="B1254" s="89" t="s">
        <v>44</v>
      </c>
      <c r="C1254" s="199"/>
      <c r="D1254" s="190"/>
      <c r="E1254" s="190"/>
      <c r="F1254" s="190"/>
      <c r="G1254" s="193"/>
      <c r="H1254" s="196"/>
      <c r="I1254" s="104"/>
      <c r="J1254" s="53"/>
      <c r="K1254" s="46"/>
      <c r="L1254" s="54"/>
      <c r="M1254" s="47">
        <f t="shared" si="249"/>
        <v>0</v>
      </c>
    </row>
    <row r="1255" spans="2:13" ht="13.5" thickBot="1">
      <c r="B1255" s="58" t="s">
        <v>40</v>
      </c>
      <c r="C1255" s="197">
        <f t="shared" si="246"/>
        <v>249</v>
      </c>
      <c r="D1255" s="188">
        <f>VLOOKUP(C1255,'Completar SOFSE'!$A$19:$E$501,2,0)</f>
        <v>300</v>
      </c>
      <c r="E1255" s="188" t="str">
        <f>VLOOKUP(C1255,'Completar SOFSE'!$A$19:$E$501,3,0)</f>
        <v>C/U</v>
      </c>
      <c r="F1255" s="188">
        <f>VLOOKUP(C1255,'Completar SOFSE'!$A$19:$E$501,4,0)</f>
        <v>3000023446</v>
      </c>
      <c r="G1255" s="191" t="str">
        <f>VLOOKUP(C1255,'Completar SOFSE'!$A$19:$E$501,5,0)</f>
        <v>TORNILLO PARA AJUSTE, TIPO DE CABEZA FRESADA ALLEN, TIPO DE ROSCA UNF, DIAMETRO NOMINAL 3/8", PASO 24 HILOS, LONGITUD 41MM, MATERIAL ACERO, NORMA CONSTRUCTIVA DIN 912</v>
      </c>
      <c r="H1255" s="194">
        <f>VLOOKUP(C1255,'Completar SOFSE'!$A$19:$F$501,6,0)</f>
        <v>0</v>
      </c>
      <c r="I1255" s="103"/>
      <c r="J1255" s="53"/>
      <c r="K1255" s="65"/>
      <c r="L1255" s="65"/>
      <c r="M1255" s="42">
        <f>J1255*$D$60+K1255*$D$60+L1255*$D$60</f>
        <v>0</v>
      </c>
    </row>
    <row r="1256" spans="2:13" ht="13.5" thickBot="1">
      <c r="B1256" s="59" t="s">
        <v>41</v>
      </c>
      <c r="C1256" s="198"/>
      <c r="D1256" s="189"/>
      <c r="E1256" s="189"/>
      <c r="F1256" s="189"/>
      <c r="G1256" s="192"/>
      <c r="H1256" s="195"/>
      <c r="I1256" s="103"/>
      <c r="J1256" s="53"/>
      <c r="K1256" s="65"/>
      <c r="L1256" s="65"/>
      <c r="M1256" s="42">
        <f t="shared" ref="M1256:M1274" si="251">J1256*$D$60+K1256*$D$60+L1256*$D$60</f>
        <v>0</v>
      </c>
    </row>
    <row r="1257" spans="2:13" ht="13.5" thickBot="1">
      <c r="B1257" s="59" t="s">
        <v>42</v>
      </c>
      <c r="C1257" s="198"/>
      <c r="D1257" s="189"/>
      <c r="E1257" s="189"/>
      <c r="F1257" s="189"/>
      <c r="G1257" s="192"/>
      <c r="H1257" s="195"/>
      <c r="I1257" s="103"/>
      <c r="J1257" s="53"/>
      <c r="K1257" s="65"/>
      <c r="L1257" s="65"/>
      <c r="M1257" s="42">
        <f t="shared" si="251"/>
        <v>0</v>
      </c>
    </row>
    <row r="1258" spans="2:13" ht="13.5" thickBot="1">
      <c r="B1258" s="59" t="s">
        <v>43</v>
      </c>
      <c r="C1258" s="198"/>
      <c r="D1258" s="189"/>
      <c r="E1258" s="189"/>
      <c r="F1258" s="189"/>
      <c r="G1258" s="192"/>
      <c r="H1258" s="195"/>
      <c r="I1258" s="103"/>
      <c r="J1258" s="53"/>
      <c r="K1258" s="43"/>
      <c r="L1258" s="65"/>
      <c r="M1258" s="42">
        <f t="shared" si="251"/>
        <v>0</v>
      </c>
    </row>
    <row r="1259" spans="2:13" ht="13.5" thickBot="1">
      <c r="B1259" s="89" t="s">
        <v>44</v>
      </c>
      <c r="C1259" s="199"/>
      <c r="D1259" s="190"/>
      <c r="E1259" s="190"/>
      <c r="F1259" s="190"/>
      <c r="G1259" s="193"/>
      <c r="H1259" s="196"/>
      <c r="I1259" s="104"/>
      <c r="J1259" s="53"/>
      <c r="K1259" s="46"/>
      <c r="L1259" s="54"/>
      <c r="M1259" s="47">
        <f t="shared" si="251"/>
        <v>0</v>
      </c>
    </row>
    <row r="1260" spans="2:13" ht="13.5" thickBot="1">
      <c r="B1260" s="58" t="s">
        <v>40</v>
      </c>
      <c r="C1260" s="197">
        <f t="shared" ref="C1260:C1310" si="252">+C1255+1</f>
        <v>250</v>
      </c>
      <c r="D1260" s="188">
        <f>VLOOKUP(C1260,'Completar SOFSE'!$A$19:$E$501,2,0)</f>
        <v>100</v>
      </c>
      <c r="E1260" s="188" t="str">
        <f>VLOOKUP(C1260,'Completar SOFSE'!$A$19:$E$501,3,0)</f>
        <v>C/U</v>
      </c>
      <c r="F1260" s="188">
        <f>VLOOKUP(C1260,'Completar SOFSE'!$A$19:$E$501,4,0)</f>
        <v>3000023481</v>
      </c>
      <c r="G1260" s="191" t="str">
        <f>VLOOKUP(C1260,'Completar SOFSE'!$A$19:$E$501,5,0)</f>
        <v>TORNILLO PARA AJUSTE, TIPO DE CABEZA HEXAGONAL, TIPO DE ROSCA WHITWORTH, DIAMETRO NOMINAL 5/16" (7,93MM), PASO 18 HILOS, LONGITUD 44,5MM, MATERIAL ACERO, NORMA DEL MATERIAL GRADO 8.8, SAE 1010/1015, NORMA CONSTRUCTIVA IRAM 5036, TRATAMIENTO SUPERFICIAL CINCADO PASIVADO AMARILLO, TORNILLO C/EXAG RW 5/16 X 44MM CINC AMA" - TORNILLO CABEZA EXAGONAL, ROSCA WHITWORTH. - MATERIAL: ACERO SAE 1010/1015. - DIAMETRO NOMINAL: WHITWORTH 5/16 (7 - LONGITUD NOMINAL: 44MM. - NUMERO DE HILOS: 18. - TERMINACION SUPERFICIAL: CINCADO PASIVADO AMARILLO. - ESPECIFICACION: IRAM 5036. -</v>
      </c>
      <c r="H1260" s="194">
        <f>VLOOKUP(C1260,'Completar SOFSE'!$A$19:$F$501,6,0)</f>
        <v>0</v>
      </c>
      <c r="I1260" s="103"/>
      <c r="J1260" s="53"/>
      <c r="K1260" s="65"/>
      <c r="L1260" s="65"/>
      <c r="M1260" s="42">
        <f t="shared" si="251"/>
        <v>0</v>
      </c>
    </row>
    <row r="1261" spans="2:13" ht="13.5" thickBot="1">
      <c r="B1261" s="59" t="s">
        <v>41</v>
      </c>
      <c r="C1261" s="198"/>
      <c r="D1261" s="189"/>
      <c r="E1261" s="189"/>
      <c r="F1261" s="189"/>
      <c r="G1261" s="192"/>
      <c r="H1261" s="195"/>
      <c r="I1261" s="103"/>
      <c r="J1261" s="53"/>
      <c r="K1261" s="65"/>
      <c r="L1261" s="65"/>
      <c r="M1261" s="42">
        <f t="shared" si="251"/>
        <v>0</v>
      </c>
    </row>
    <row r="1262" spans="2:13" ht="13.5" thickBot="1">
      <c r="B1262" s="59" t="s">
        <v>42</v>
      </c>
      <c r="C1262" s="198"/>
      <c r="D1262" s="189"/>
      <c r="E1262" s="189"/>
      <c r="F1262" s="189"/>
      <c r="G1262" s="192"/>
      <c r="H1262" s="195"/>
      <c r="I1262" s="103"/>
      <c r="J1262" s="53"/>
      <c r="K1262" s="65"/>
      <c r="L1262" s="65"/>
      <c r="M1262" s="42">
        <f t="shared" si="251"/>
        <v>0</v>
      </c>
    </row>
    <row r="1263" spans="2:13" ht="13.5" thickBot="1">
      <c r="B1263" s="59" t="s">
        <v>43</v>
      </c>
      <c r="C1263" s="198"/>
      <c r="D1263" s="189"/>
      <c r="E1263" s="189"/>
      <c r="F1263" s="189"/>
      <c r="G1263" s="192"/>
      <c r="H1263" s="195"/>
      <c r="I1263" s="103"/>
      <c r="J1263" s="53"/>
      <c r="K1263" s="43"/>
      <c r="L1263" s="65"/>
      <c r="M1263" s="42">
        <f t="shared" si="251"/>
        <v>0</v>
      </c>
    </row>
    <row r="1264" spans="2:13" ht="13.5" thickBot="1">
      <c r="B1264" s="89" t="s">
        <v>44</v>
      </c>
      <c r="C1264" s="199"/>
      <c r="D1264" s="190"/>
      <c r="E1264" s="190"/>
      <c r="F1264" s="190"/>
      <c r="G1264" s="193"/>
      <c r="H1264" s="196"/>
      <c r="I1264" s="104"/>
      <c r="J1264" s="53"/>
      <c r="K1264" s="46"/>
      <c r="L1264" s="54"/>
      <c r="M1264" s="47">
        <f t="shared" si="251"/>
        <v>0</v>
      </c>
    </row>
    <row r="1265" spans="2:13" ht="13.5" thickBot="1">
      <c r="B1265" s="58" t="s">
        <v>40</v>
      </c>
      <c r="C1265" s="197">
        <f t="shared" ref="C1265" si="253">+C1260+1</f>
        <v>251</v>
      </c>
      <c r="D1265" s="188">
        <f>VLOOKUP(C1265,'Completar SOFSE'!$A$19:$E$501,2,0)</f>
        <v>1145</v>
      </c>
      <c r="E1265" s="188" t="str">
        <f>VLOOKUP(C1265,'Completar SOFSE'!$A$19:$E$501,3,0)</f>
        <v>C/U</v>
      </c>
      <c r="F1265" s="188">
        <f>VLOOKUP(C1265,'Completar SOFSE'!$A$19:$E$501,4,0)</f>
        <v>3000023486</v>
      </c>
      <c r="G1265" s="191" t="str">
        <f>VLOOKUP(C1265,'Completar SOFSE'!$A$19:$E$501,5,0)</f>
        <v>TORNILLO PARA AJUSTE, TIPO DE CABEZA HEXAGONAL, TIPO DE ROSCA WHITWORTH, DIAMETRO NOMINAL 3/8" (9,52MM), PASO 16 HILOS, LONGITUD 90MM, MATERIAL ACERO, NORMA DEL MATERIAL GRADO 8.8, SAE 1010/1015, NORMA CONSTRUCTIVA IRAM 5036, TRATAMIENTO SUPERFICIAL CINCADO PASIVADO AMARILLO, TORN CABE EXA W3/8X90MM CINC AMAR " - TORNILLO CABEZA EXAGONAL, ROSCA WHITWORTH. - MATERIAL: ACERO SAE 1010/1015. - DIAMETRO NOMINAL: WHITWORTH 3/8 (9 - LONGITUD NOMINAL: 90MM. - NUMERO DE HILOS: 16. - TERMINACION SUPERFICIAL: CINCADO PASIVADO AMARILLO. - ESPECIFICACION: IRAM 5036. -</v>
      </c>
      <c r="H1265" s="194">
        <f>VLOOKUP(C1265,'Completar SOFSE'!$A$19:$F$501,6,0)</f>
        <v>0</v>
      </c>
      <c r="I1265" s="103"/>
      <c r="J1265" s="53"/>
      <c r="K1265" s="65"/>
      <c r="L1265" s="65"/>
      <c r="M1265" s="42">
        <f t="shared" si="251"/>
        <v>0</v>
      </c>
    </row>
    <row r="1266" spans="2:13" ht="13.5" thickBot="1">
      <c r="B1266" s="59" t="s">
        <v>41</v>
      </c>
      <c r="C1266" s="198"/>
      <c r="D1266" s="189"/>
      <c r="E1266" s="189"/>
      <c r="F1266" s="189"/>
      <c r="G1266" s="192"/>
      <c r="H1266" s="195"/>
      <c r="I1266" s="103"/>
      <c r="J1266" s="53"/>
      <c r="K1266" s="65"/>
      <c r="L1266" s="65"/>
      <c r="M1266" s="42">
        <f t="shared" si="251"/>
        <v>0</v>
      </c>
    </row>
    <row r="1267" spans="2:13" ht="13.5" thickBot="1">
      <c r="B1267" s="59" t="s">
        <v>42</v>
      </c>
      <c r="C1267" s="198"/>
      <c r="D1267" s="189"/>
      <c r="E1267" s="189"/>
      <c r="F1267" s="189"/>
      <c r="G1267" s="192"/>
      <c r="H1267" s="195"/>
      <c r="I1267" s="103"/>
      <c r="J1267" s="53"/>
      <c r="K1267" s="65"/>
      <c r="L1267" s="65"/>
      <c r="M1267" s="42">
        <f t="shared" si="251"/>
        <v>0</v>
      </c>
    </row>
    <row r="1268" spans="2:13" ht="13.5" thickBot="1">
      <c r="B1268" s="59" t="s">
        <v>43</v>
      </c>
      <c r="C1268" s="198"/>
      <c r="D1268" s="189"/>
      <c r="E1268" s="189"/>
      <c r="F1268" s="189"/>
      <c r="G1268" s="192"/>
      <c r="H1268" s="195"/>
      <c r="I1268" s="103"/>
      <c r="J1268" s="53"/>
      <c r="K1268" s="43"/>
      <c r="L1268" s="65"/>
      <c r="M1268" s="42">
        <f t="shared" si="251"/>
        <v>0</v>
      </c>
    </row>
    <row r="1269" spans="2:13" ht="13.5" thickBot="1">
      <c r="B1269" s="89" t="s">
        <v>44</v>
      </c>
      <c r="C1269" s="199"/>
      <c r="D1269" s="190"/>
      <c r="E1269" s="190"/>
      <c r="F1269" s="190"/>
      <c r="G1269" s="193"/>
      <c r="H1269" s="196"/>
      <c r="I1269" s="104"/>
      <c r="J1269" s="53"/>
      <c r="K1269" s="46"/>
      <c r="L1269" s="54"/>
      <c r="M1269" s="47">
        <f t="shared" si="251"/>
        <v>0</v>
      </c>
    </row>
    <row r="1270" spans="2:13" ht="13.5" thickBot="1">
      <c r="B1270" s="58" t="s">
        <v>40</v>
      </c>
      <c r="C1270" s="197">
        <f t="shared" ref="C1270:C1320" si="254">+C1265+1</f>
        <v>252</v>
      </c>
      <c r="D1270" s="188">
        <f>VLOOKUP(C1270,'Completar SOFSE'!$A$19:$E$501,2,0)</f>
        <v>100</v>
      </c>
      <c r="E1270" s="188" t="str">
        <f>VLOOKUP(C1270,'Completar SOFSE'!$A$19:$E$501,3,0)</f>
        <v>C/U</v>
      </c>
      <c r="F1270" s="188">
        <f>VLOOKUP(C1270,'Completar SOFSE'!$A$19:$E$501,4,0)</f>
        <v>3000023491</v>
      </c>
      <c r="G1270" s="191" t="str">
        <f>VLOOKUP(C1270,'Completar SOFSE'!$A$19:$E$501,5,0)</f>
        <v>TORNILLO PARA AJUSTE, TIPO DE CABEZA HEXAGONAL, TIPO DE ROSCA WHITWORTH, DIAMETRO NOMINAL 1/2", PASO 12 HILOS, LONGITUD 19MM, MATERIAL ACERO, NORMA DEL MATERIAL GRADO 8.8, TRATAMIENTO SUPERFICIAL CINCADO, VER 89227354320</v>
      </c>
      <c r="H1270" s="194">
        <f>VLOOKUP(C1270,'Completar SOFSE'!$A$19:$F$501,6,0)</f>
        <v>0</v>
      </c>
      <c r="I1270" s="103"/>
      <c r="J1270" s="53"/>
      <c r="K1270" s="65"/>
      <c r="L1270" s="65"/>
      <c r="M1270" s="42">
        <f t="shared" si="251"/>
        <v>0</v>
      </c>
    </row>
    <row r="1271" spans="2:13" ht="13.5" thickBot="1">
      <c r="B1271" s="59" t="s">
        <v>41</v>
      </c>
      <c r="C1271" s="198"/>
      <c r="D1271" s="189"/>
      <c r="E1271" s="189"/>
      <c r="F1271" s="189"/>
      <c r="G1271" s="192"/>
      <c r="H1271" s="195"/>
      <c r="I1271" s="103"/>
      <c r="J1271" s="53"/>
      <c r="K1271" s="65"/>
      <c r="L1271" s="65"/>
      <c r="M1271" s="42">
        <f t="shared" si="251"/>
        <v>0</v>
      </c>
    </row>
    <row r="1272" spans="2:13" ht="13.5" thickBot="1">
      <c r="B1272" s="59" t="s">
        <v>42</v>
      </c>
      <c r="C1272" s="198"/>
      <c r="D1272" s="189"/>
      <c r="E1272" s="189"/>
      <c r="F1272" s="189"/>
      <c r="G1272" s="192"/>
      <c r="H1272" s="195"/>
      <c r="I1272" s="103"/>
      <c r="J1272" s="53"/>
      <c r="K1272" s="65"/>
      <c r="L1272" s="65"/>
      <c r="M1272" s="42">
        <f t="shared" si="251"/>
        <v>0</v>
      </c>
    </row>
    <row r="1273" spans="2:13" ht="13.5" thickBot="1">
      <c r="B1273" s="59" t="s">
        <v>43</v>
      </c>
      <c r="C1273" s="198"/>
      <c r="D1273" s="189"/>
      <c r="E1273" s="189"/>
      <c r="F1273" s="189"/>
      <c r="G1273" s="192"/>
      <c r="H1273" s="195"/>
      <c r="I1273" s="103"/>
      <c r="J1273" s="53"/>
      <c r="K1273" s="43"/>
      <c r="L1273" s="65"/>
      <c r="M1273" s="42">
        <f t="shared" si="251"/>
        <v>0</v>
      </c>
    </row>
    <row r="1274" spans="2:13" ht="13.5" thickBot="1">
      <c r="B1274" s="89" t="s">
        <v>44</v>
      </c>
      <c r="C1274" s="199"/>
      <c r="D1274" s="190"/>
      <c r="E1274" s="190"/>
      <c r="F1274" s="190"/>
      <c r="G1274" s="193"/>
      <c r="H1274" s="196"/>
      <c r="I1274" s="104"/>
      <c r="J1274" s="53"/>
      <c r="K1274" s="46"/>
      <c r="L1274" s="54"/>
      <c r="M1274" s="47">
        <f t="shared" si="251"/>
        <v>0</v>
      </c>
    </row>
    <row r="1275" spans="2:13" ht="13.5" thickBot="1">
      <c r="B1275" s="58" t="s">
        <v>40</v>
      </c>
      <c r="C1275" s="197">
        <f t="shared" ref="C1275:C1325" si="255">+C1270+1</f>
        <v>253</v>
      </c>
      <c r="D1275" s="188">
        <f>VLOOKUP(C1275,'Completar SOFSE'!$A$19:$E$501,2,0)</f>
        <v>300</v>
      </c>
      <c r="E1275" s="188" t="str">
        <f>VLOOKUP(C1275,'Completar SOFSE'!$A$19:$E$501,3,0)</f>
        <v>C/U</v>
      </c>
      <c r="F1275" s="188">
        <f>VLOOKUP(C1275,'Completar SOFSE'!$A$19:$E$501,4,0)</f>
        <v>3000023497</v>
      </c>
      <c r="G1275" s="191" t="str">
        <f>VLOOKUP(C1275,'Completar SOFSE'!$A$19:$E$501,5,0)</f>
        <v>TORNILLO PARA AJUSTE, TIPO DE CABEZA HEXAGONAL, TIPO DE ROSCA WHITWORTH, DIAMETRO NOMINAL 3/4", PASO 10 HILOS, LONGITUD 38,1MM, MATERIAL ACERO, NORMA DEL MATERIAL GRADO 8.8, TRATAMIENTO SUPERFICIAL CINCADO MARCAS/FABRICANTES: 89227354920</v>
      </c>
      <c r="H1275" s="194">
        <f>VLOOKUP(C1275,'Completar SOFSE'!$A$19:$F$501,6,0)</f>
        <v>0</v>
      </c>
      <c r="I1275" s="103"/>
      <c r="J1275" s="53"/>
      <c r="K1275" s="65"/>
      <c r="L1275" s="65"/>
      <c r="M1275" s="42">
        <f>J1275*$D$60+K1275*$D$60+L1275*$D$60</f>
        <v>0</v>
      </c>
    </row>
    <row r="1276" spans="2:13" ht="13.5" thickBot="1">
      <c r="B1276" s="59" t="s">
        <v>41</v>
      </c>
      <c r="C1276" s="198"/>
      <c r="D1276" s="189"/>
      <c r="E1276" s="189"/>
      <c r="F1276" s="189"/>
      <c r="G1276" s="192"/>
      <c r="H1276" s="195"/>
      <c r="I1276" s="103"/>
      <c r="J1276" s="53"/>
      <c r="K1276" s="65"/>
      <c r="L1276" s="65"/>
      <c r="M1276" s="42">
        <f t="shared" ref="M1276:M1294" si="256">J1276*$D$60+K1276*$D$60+L1276*$D$60</f>
        <v>0</v>
      </c>
    </row>
    <row r="1277" spans="2:13" ht="13.5" thickBot="1">
      <c r="B1277" s="59" t="s">
        <v>42</v>
      </c>
      <c r="C1277" s="198"/>
      <c r="D1277" s="189"/>
      <c r="E1277" s="189"/>
      <c r="F1277" s="189"/>
      <c r="G1277" s="192"/>
      <c r="H1277" s="195"/>
      <c r="I1277" s="103"/>
      <c r="J1277" s="53"/>
      <c r="K1277" s="65"/>
      <c r="L1277" s="65"/>
      <c r="M1277" s="42">
        <f t="shared" si="256"/>
        <v>0</v>
      </c>
    </row>
    <row r="1278" spans="2:13" ht="13.5" thickBot="1">
      <c r="B1278" s="59" t="s">
        <v>43</v>
      </c>
      <c r="C1278" s="198"/>
      <c r="D1278" s="189"/>
      <c r="E1278" s="189"/>
      <c r="F1278" s="189"/>
      <c r="G1278" s="192"/>
      <c r="H1278" s="195"/>
      <c r="I1278" s="103"/>
      <c r="J1278" s="53"/>
      <c r="K1278" s="43"/>
      <c r="L1278" s="65"/>
      <c r="M1278" s="42">
        <f t="shared" si="256"/>
        <v>0</v>
      </c>
    </row>
    <row r="1279" spans="2:13" ht="13.5" thickBot="1">
      <c r="B1279" s="89" t="s">
        <v>44</v>
      </c>
      <c r="C1279" s="199"/>
      <c r="D1279" s="190"/>
      <c r="E1279" s="190"/>
      <c r="F1279" s="190"/>
      <c r="G1279" s="193"/>
      <c r="H1279" s="196"/>
      <c r="I1279" s="104"/>
      <c r="J1279" s="53"/>
      <c r="K1279" s="46"/>
      <c r="L1279" s="54"/>
      <c r="M1279" s="47">
        <f t="shared" si="256"/>
        <v>0</v>
      </c>
    </row>
    <row r="1280" spans="2:13" ht="13.5" thickBot="1">
      <c r="B1280" s="58" t="s">
        <v>40</v>
      </c>
      <c r="C1280" s="197">
        <f t="shared" ref="C1280:C1330" si="257">+C1275+1</f>
        <v>254</v>
      </c>
      <c r="D1280" s="188">
        <f>VLOOKUP(C1280,'Completar SOFSE'!$A$19:$E$501,2,0)</f>
        <v>3100</v>
      </c>
      <c r="E1280" s="188" t="str">
        <f>VLOOKUP(C1280,'Completar SOFSE'!$A$19:$E$501,3,0)</f>
        <v>C/U</v>
      </c>
      <c r="F1280" s="188">
        <f>VLOOKUP(C1280,'Completar SOFSE'!$A$19:$E$501,4,0)</f>
        <v>3000023512</v>
      </c>
      <c r="G1280" s="191" t="str">
        <f>VLOOKUP(C1280,'Completar SOFSE'!$A$19:$E$501,5,0)</f>
        <v>TORNILLO PARA FIJACION, TIPO DE CABEZA REDONDA RANURADA, MEDIDA NUMERO 2, LONGITUD 3/8", MATERIAL ACERO, TIPO DE PUNTA PARKER CONICA, PASO FINO</v>
      </c>
      <c r="H1280" s="194">
        <f>VLOOKUP(C1280,'Completar SOFSE'!$A$19:$F$501,6,0)</f>
        <v>0</v>
      </c>
      <c r="I1280" s="103"/>
      <c r="J1280" s="53"/>
      <c r="K1280" s="65"/>
      <c r="L1280" s="65"/>
      <c r="M1280" s="42">
        <f t="shared" si="256"/>
        <v>0</v>
      </c>
    </row>
    <row r="1281" spans="2:13" ht="13.5" thickBot="1">
      <c r="B1281" s="59" t="s">
        <v>41</v>
      </c>
      <c r="C1281" s="198"/>
      <c r="D1281" s="189"/>
      <c r="E1281" s="189"/>
      <c r="F1281" s="189"/>
      <c r="G1281" s="192"/>
      <c r="H1281" s="195"/>
      <c r="I1281" s="103"/>
      <c r="J1281" s="53"/>
      <c r="K1281" s="65"/>
      <c r="L1281" s="65"/>
      <c r="M1281" s="42">
        <f t="shared" si="256"/>
        <v>0</v>
      </c>
    </row>
    <row r="1282" spans="2:13" ht="13.5" thickBot="1">
      <c r="B1282" s="59" t="s">
        <v>42</v>
      </c>
      <c r="C1282" s="198"/>
      <c r="D1282" s="189"/>
      <c r="E1282" s="189"/>
      <c r="F1282" s="189"/>
      <c r="G1282" s="192"/>
      <c r="H1282" s="195"/>
      <c r="I1282" s="103"/>
      <c r="J1282" s="53"/>
      <c r="K1282" s="65"/>
      <c r="L1282" s="65"/>
      <c r="M1282" s="42">
        <f t="shared" si="256"/>
        <v>0</v>
      </c>
    </row>
    <row r="1283" spans="2:13" ht="13.5" thickBot="1">
      <c r="B1283" s="59" t="s">
        <v>43</v>
      </c>
      <c r="C1283" s="198"/>
      <c r="D1283" s="189"/>
      <c r="E1283" s="189"/>
      <c r="F1283" s="189"/>
      <c r="G1283" s="192"/>
      <c r="H1283" s="195"/>
      <c r="I1283" s="103"/>
      <c r="J1283" s="53"/>
      <c r="K1283" s="43"/>
      <c r="L1283" s="65"/>
      <c r="M1283" s="42">
        <f t="shared" si="256"/>
        <v>0</v>
      </c>
    </row>
    <row r="1284" spans="2:13" ht="13.5" thickBot="1">
      <c r="B1284" s="89" t="s">
        <v>44</v>
      </c>
      <c r="C1284" s="199"/>
      <c r="D1284" s="190"/>
      <c r="E1284" s="190"/>
      <c r="F1284" s="190"/>
      <c r="G1284" s="193"/>
      <c r="H1284" s="196"/>
      <c r="I1284" s="104"/>
      <c r="J1284" s="53"/>
      <c r="K1284" s="46"/>
      <c r="L1284" s="54"/>
      <c r="M1284" s="47">
        <f t="shared" si="256"/>
        <v>0</v>
      </c>
    </row>
    <row r="1285" spans="2:13" ht="13.5" thickBot="1">
      <c r="B1285" s="58" t="s">
        <v>40</v>
      </c>
      <c r="C1285" s="197">
        <f t="shared" si="252"/>
        <v>255</v>
      </c>
      <c r="D1285" s="188">
        <f>VLOOKUP(C1285,'Completar SOFSE'!$A$19:$E$501,2,0)</f>
        <v>3100</v>
      </c>
      <c r="E1285" s="188" t="str">
        <f>VLOOKUP(C1285,'Completar SOFSE'!$A$19:$E$501,3,0)</f>
        <v>C/U</v>
      </c>
      <c r="F1285" s="188">
        <f>VLOOKUP(C1285,'Completar SOFSE'!$A$19:$E$501,4,0)</f>
        <v>3000023513</v>
      </c>
      <c r="G1285" s="191" t="str">
        <f>VLOOKUP(C1285,'Completar SOFSE'!$A$19:$E$501,5,0)</f>
        <v>TORNILLO PARA FIJACION, TIPO DE CABEZA REDONDA RANURADA, MEDIDA NUMERO 4, LONGITUD 1.1/4", MATERIAL ACERO, TIPO DE PUNTA PARKER CONICA, PASO FINO</v>
      </c>
      <c r="H1285" s="194">
        <f>VLOOKUP(C1285,'Completar SOFSE'!$A$19:$F$501,6,0)</f>
        <v>0</v>
      </c>
      <c r="I1285" s="103"/>
      <c r="J1285" s="53"/>
      <c r="K1285" s="65"/>
      <c r="L1285" s="65"/>
      <c r="M1285" s="42">
        <f t="shared" si="256"/>
        <v>0</v>
      </c>
    </row>
    <row r="1286" spans="2:13" ht="13.5" thickBot="1">
      <c r="B1286" s="59" t="s">
        <v>41</v>
      </c>
      <c r="C1286" s="198"/>
      <c r="D1286" s="189"/>
      <c r="E1286" s="189"/>
      <c r="F1286" s="189"/>
      <c r="G1286" s="192"/>
      <c r="H1286" s="195"/>
      <c r="I1286" s="103"/>
      <c r="J1286" s="53"/>
      <c r="K1286" s="65"/>
      <c r="L1286" s="65"/>
      <c r="M1286" s="42">
        <f t="shared" si="256"/>
        <v>0</v>
      </c>
    </row>
    <row r="1287" spans="2:13" ht="13.5" thickBot="1">
      <c r="B1287" s="59" t="s">
        <v>42</v>
      </c>
      <c r="C1287" s="198"/>
      <c r="D1287" s="189"/>
      <c r="E1287" s="189"/>
      <c r="F1287" s="189"/>
      <c r="G1287" s="192"/>
      <c r="H1287" s="195"/>
      <c r="I1287" s="103"/>
      <c r="J1287" s="53"/>
      <c r="K1287" s="65"/>
      <c r="L1287" s="65"/>
      <c r="M1287" s="42">
        <f t="shared" si="256"/>
        <v>0</v>
      </c>
    </row>
    <row r="1288" spans="2:13" ht="13.5" thickBot="1">
      <c r="B1288" s="59" t="s">
        <v>43</v>
      </c>
      <c r="C1288" s="198"/>
      <c r="D1288" s="189"/>
      <c r="E1288" s="189"/>
      <c r="F1288" s="189"/>
      <c r="G1288" s="192"/>
      <c r="H1288" s="195"/>
      <c r="I1288" s="103"/>
      <c r="J1288" s="53"/>
      <c r="K1288" s="43"/>
      <c r="L1288" s="65"/>
      <c r="M1288" s="42">
        <f t="shared" si="256"/>
        <v>0</v>
      </c>
    </row>
    <row r="1289" spans="2:13" ht="13.5" thickBot="1">
      <c r="B1289" s="89" t="s">
        <v>44</v>
      </c>
      <c r="C1289" s="199"/>
      <c r="D1289" s="190"/>
      <c r="E1289" s="190"/>
      <c r="F1289" s="190"/>
      <c r="G1289" s="193"/>
      <c r="H1289" s="196"/>
      <c r="I1289" s="104"/>
      <c r="J1289" s="53"/>
      <c r="K1289" s="46"/>
      <c r="L1289" s="54"/>
      <c r="M1289" s="47">
        <f t="shared" si="256"/>
        <v>0</v>
      </c>
    </row>
    <row r="1290" spans="2:13" ht="13.5" thickBot="1">
      <c r="B1290" s="58" t="s">
        <v>40</v>
      </c>
      <c r="C1290" s="197">
        <f t="shared" ref="C1290" si="258">+C1285+1</f>
        <v>256</v>
      </c>
      <c r="D1290" s="188">
        <f>VLOOKUP(C1290,'Completar SOFSE'!$A$19:$E$501,2,0)</f>
        <v>3100</v>
      </c>
      <c r="E1290" s="188" t="str">
        <f>VLOOKUP(C1290,'Completar SOFSE'!$A$19:$E$501,3,0)</f>
        <v>C/U</v>
      </c>
      <c r="F1290" s="188">
        <f>VLOOKUP(C1290,'Completar SOFSE'!$A$19:$E$501,4,0)</f>
        <v>3000023514</v>
      </c>
      <c r="G1290" s="191" t="str">
        <f>VLOOKUP(C1290,'Completar SOFSE'!$A$19:$E$501,5,0)</f>
        <v>TORNILLO PARA FIJACION, TIPO DE CABEZA REDONDA RANURADA, MEDIDA NUMERO 4, LONGITUD 1/4", MATERIAL ACERO, TIPO DE PUNTA PARKER CONICA, PASO FINO</v>
      </c>
      <c r="H1290" s="194">
        <f>VLOOKUP(C1290,'Completar SOFSE'!$A$19:$F$501,6,0)</f>
        <v>0</v>
      </c>
      <c r="I1290" s="103"/>
      <c r="J1290" s="53"/>
      <c r="K1290" s="65"/>
      <c r="L1290" s="65"/>
      <c r="M1290" s="42">
        <f t="shared" si="256"/>
        <v>0</v>
      </c>
    </row>
    <row r="1291" spans="2:13" ht="13.5" thickBot="1">
      <c r="B1291" s="59" t="s">
        <v>41</v>
      </c>
      <c r="C1291" s="198"/>
      <c r="D1291" s="189"/>
      <c r="E1291" s="189"/>
      <c r="F1291" s="189"/>
      <c r="G1291" s="192"/>
      <c r="H1291" s="195"/>
      <c r="I1291" s="103"/>
      <c r="J1291" s="53"/>
      <c r="K1291" s="65"/>
      <c r="L1291" s="65"/>
      <c r="M1291" s="42">
        <f t="shared" si="256"/>
        <v>0</v>
      </c>
    </row>
    <row r="1292" spans="2:13" ht="13.5" thickBot="1">
      <c r="B1292" s="59" t="s">
        <v>42</v>
      </c>
      <c r="C1292" s="198"/>
      <c r="D1292" s="189"/>
      <c r="E1292" s="189"/>
      <c r="F1292" s="189"/>
      <c r="G1292" s="192"/>
      <c r="H1292" s="195"/>
      <c r="I1292" s="103"/>
      <c r="J1292" s="53"/>
      <c r="K1292" s="65"/>
      <c r="L1292" s="65"/>
      <c r="M1292" s="42">
        <f t="shared" si="256"/>
        <v>0</v>
      </c>
    </row>
    <row r="1293" spans="2:13" ht="13.5" thickBot="1">
      <c r="B1293" s="59" t="s">
        <v>43</v>
      </c>
      <c r="C1293" s="198"/>
      <c r="D1293" s="189"/>
      <c r="E1293" s="189"/>
      <c r="F1293" s="189"/>
      <c r="G1293" s="192"/>
      <c r="H1293" s="195"/>
      <c r="I1293" s="103"/>
      <c r="J1293" s="53"/>
      <c r="K1293" s="43"/>
      <c r="L1293" s="65"/>
      <c r="M1293" s="42">
        <f t="shared" si="256"/>
        <v>0</v>
      </c>
    </row>
    <row r="1294" spans="2:13" ht="13.5" thickBot="1">
      <c r="B1294" s="89" t="s">
        <v>44</v>
      </c>
      <c r="C1294" s="199"/>
      <c r="D1294" s="190"/>
      <c r="E1294" s="190"/>
      <c r="F1294" s="190"/>
      <c r="G1294" s="193"/>
      <c r="H1294" s="196"/>
      <c r="I1294" s="104"/>
      <c r="J1294" s="53"/>
      <c r="K1294" s="46"/>
      <c r="L1294" s="54"/>
      <c r="M1294" s="47">
        <f t="shared" si="256"/>
        <v>0</v>
      </c>
    </row>
    <row r="1295" spans="2:13" ht="13.5" thickBot="1">
      <c r="B1295" s="58" t="s">
        <v>40</v>
      </c>
      <c r="C1295" s="197">
        <f t="shared" si="254"/>
        <v>257</v>
      </c>
      <c r="D1295" s="188">
        <f>VLOOKUP(C1295,'Completar SOFSE'!$A$19:$E$501,2,0)</f>
        <v>3100</v>
      </c>
      <c r="E1295" s="188" t="str">
        <f>VLOOKUP(C1295,'Completar SOFSE'!$A$19:$E$501,3,0)</f>
        <v>C/U</v>
      </c>
      <c r="F1295" s="188">
        <f>VLOOKUP(C1295,'Completar SOFSE'!$A$19:$E$501,4,0)</f>
        <v>3000023515</v>
      </c>
      <c r="G1295" s="191" t="str">
        <f>VLOOKUP(C1295,'Completar SOFSE'!$A$19:$E$501,5,0)</f>
        <v>TORNILLO PARA FIJACION, TIPO DE CABEZA REDONDA RANURADA, MEDIDA NUMERO 4, LONGITUD 1", MATERIAL ACERO, TIPO DE PUNTA PARKER CONICA, PASO FINO</v>
      </c>
      <c r="H1295" s="194">
        <f>VLOOKUP(C1295,'Completar SOFSE'!$A$19:$F$501,6,0)</f>
        <v>0</v>
      </c>
      <c r="I1295" s="103"/>
      <c r="J1295" s="53"/>
      <c r="K1295" s="65"/>
      <c r="L1295" s="65"/>
      <c r="M1295" s="42">
        <f>J1295*$D$60+K1295*$D$60+L1295*$D$60</f>
        <v>0</v>
      </c>
    </row>
    <row r="1296" spans="2:13" ht="13.5" thickBot="1">
      <c r="B1296" s="59" t="s">
        <v>41</v>
      </c>
      <c r="C1296" s="198"/>
      <c r="D1296" s="189"/>
      <c r="E1296" s="189"/>
      <c r="F1296" s="189"/>
      <c r="G1296" s="192"/>
      <c r="H1296" s="195"/>
      <c r="I1296" s="103"/>
      <c r="J1296" s="53"/>
      <c r="K1296" s="65"/>
      <c r="L1296" s="65"/>
      <c r="M1296" s="42">
        <f t="shared" ref="M1296:M1314" si="259">J1296*$D$60+K1296*$D$60+L1296*$D$60</f>
        <v>0</v>
      </c>
    </row>
    <row r="1297" spans="2:13" ht="13.5" thickBot="1">
      <c r="B1297" s="59" t="s">
        <v>42</v>
      </c>
      <c r="C1297" s="198"/>
      <c r="D1297" s="189"/>
      <c r="E1297" s="189"/>
      <c r="F1297" s="189"/>
      <c r="G1297" s="192"/>
      <c r="H1297" s="195"/>
      <c r="I1297" s="103"/>
      <c r="J1297" s="53"/>
      <c r="K1297" s="65"/>
      <c r="L1297" s="65"/>
      <c r="M1297" s="42">
        <f t="shared" si="259"/>
        <v>0</v>
      </c>
    </row>
    <row r="1298" spans="2:13" ht="13.5" thickBot="1">
      <c r="B1298" s="59" t="s">
        <v>43</v>
      </c>
      <c r="C1298" s="198"/>
      <c r="D1298" s="189"/>
      <c r="E1298" s="189"/>
      <c r="F1298" s="189"/>
      <c r="G1298" s="192"/>
      <c r="H1298" s="195"/>
      <c r="I1298" s="103"/>
      <c r="J1298" s="53"/>
      <c r="K1298" s="43"/>
      <c r="L1298" s="65"/>
      <c r="M1298" s="42">
        <f t="shared" si="259"/>
        <v>0</v>
      </c>
    </row>
    <row r="1299" spans="2:13" ht="13.5" thickBot="1">
      <c r="B1299" s="89" t="s">
        <v>44</v>
      </c>
      <c r="C1299" s="199"/>
      <c r="D1299" s="190"/>
      <c r="E1299" s="190"/>
      <c r="F1299" s="190"/>
      <c r="G1299" s="193"/>
      <c r="H1299" s="196"/>
      <c r="I1299" s="104"/>
      <c r="J1299" s="53"/>
      <c r="K1299" s="46"/>
      <c r="L1299" s="54"/>
      <c r="M1299" s="47">
        <f t="shared" si="259"/>
        <v>0</v>
      </c>
    </row>
    <row r="1300" spans="2:13" ht="13.5" thickBot="1">
      <c r="B1300" s="58" t="s">
        <v>40</v>
      </c>
      <c r="C1300" s="197">
        <f t="shared" si="255"/>
        <v>258</v>
      </c>
      <c r="D1300" s="188">
        <f>VLOOKUP(C1300,'Completar SOFSE'!$A$19:$E$501,2,0)</f>
        <v>6700</v>
      </c>
      <c r="E1300" s="188" t="str">
        <f>VLOOKUP(C1300,'Completar SOFSE'!$A$19:$E$501,3,0)</f>
        <v>C/U</v>
      </c>
      <c r="F1300" s="188">
        <f>VLOOKUP(C1300,'Completar SOFSE'!$A$19:$E$501,4,0)</f>
        <v>3000023516</v>
      </c>
      <c r="G1300" s="191" t="str">
        <f>VLOOKUP(C1300,'Completar SOFSE'!$A$19:$E$501,5,0)</f>
        <v>TORNILLO PARA FIJACION, TIPO DE CABEZA REDONDA RANURADA, MEDIDA NUMERO 6, LONGITUD 3/8", MATERIAL ACERO, TIPO DE PUNTA PARKER CONICA, PASO FINO</v>
      </c>
      <c r="H1300" s="194">
        <f>VLOOKUP(C1300,'Completar SOFSE'!$A$19:$F$501,6,0)</f>
        <v>0</v>
      </c>
      <c r="I1300" s="103"/>
      <c r="J1300" s="53"/>
      <c r="K1300" s="65"/>
      <c r="L1300" s="65"/>
      <c r="M1300" s="42">
        <f t="shared" si="259"/>
        <v>0</v>
      </c>
    </row>
    <row r="1301" spans="2:13" ht="13.5" thickBot="1">
      <c r="B1301" s="59" t="s">
        <v>41</v>
      </c>
      <c r="C1301" s="198"/>
      <c r="D1301" s="189"/>
      <c r="E1301" s="189"/>
      <c r="F1301" s="189"/>
      <c r="G1301" s="192"/>
      <c r="H1301" s="195"/>
      <c r="I1301" s="103"/>
      <c r="J1301" s="53"/>
      <c r="K1301" s="65"/>
      <c r="L1301" s="65"/>
      <c r="M1301" s="42">
        <f t="shared" si="259"/>
        <v>0</v>
      </c>
    </row>
    <row r="1302" spans="2:13" ht="13.5" thickBot="1">
      <c r="B1302" s="59" t="s">
        <v>42</v>
      </c>
      <c r="C1302" s="198"/>
      <c r="D1302" s="189"/>
      <c r="E1302" s="189"/>
      <c r="F1302" s="189"/>
      <c r="G1302" s="192"/>
      <c r="H1302" s="195"/>
      <c r="I1302" s="103"/>
      <c r="J1302" s="53"/>
      <c r="K1302" s="65"/>
      <c r="L1302" s="65"/>
      <c r="M1302" s="42">
        <f t="shared" si="259"/>
        <v>0</v>
      </c>
    </row>
    <row r="1303" spans="2:13" ht="13.5" thickBot="1">
      <c r="B1303" s="59" t="s">
        <v>43</v>
      </c>
      <c r="C1303" s="198"/>
      <c r="D1303" s="189"/>
      <c r="E1303" s="189"/>
      <c r="F1303" s="189"/>
      <c r="G1303" s="192"/>
      <c r="H1303" s="195"/>
      <c r="I1303" s="103"/>
      <c r="J1303" s="53"/>
      <c r="K1303" s="43"/>
      <c r="L1303" s="65"/>
      <c r="M1303" s="42">
        <f t="shared" si="259"/>
        <v>0</v>
      </c>
    </row>
    <row r="1304" spans="2:13" ht="13.5" thickBot="1">
      <c r="B1304" s="89" t="s">
        <v>44</v>
      </c>
      <c r="C1304" s="199"/>
      <c r="D1304" s="190"/>
      <c r="E1304" s="190"/>
      <c r="F1304" s="190"/>
      <c r="G1304" s="193"/>
      <c r="H1304" s="196"/>
      <c r="I1304" s="104"/>
      <c r="J1304" s="53"/>
      <c r="K1304" s="46"/>
      <c r="L1304" s="54"/>
      <c r="M1304" s="47">
        <f t="shared" si="259"/>
        <v>0</v>
      </c>
    </row>
    <row r="1305" spans="2:13" ht="13.5" thickBot="1">
      <c r="B1305" s="58" t="s">
        <v>40</v>
      </c>
      <c r="C1305" s="197">
        <f t="shared" si="257"/>
        <v>259</v>
      </c>
      <c r="D1305" s="188">
        <f>VLOOKUP(C1305,'Completar SOFSE'!$A$19:$E$501,2,0)</f>
        <v>3050</v>
      </c>
      <c r="E1305" s="188" t="str">
        <f>VLOOKUP(C1305,'Completar SOFSE'!$A$19:$E$501,3,0)</f>
        <v>C/U</v>
      </c>
      <c r="F1305" s="188">
        <f>VLOOKUP(C1305,'Completar SOFSE'!$A$19:$E$501,4,0)</f>
        <v>3000023517</v>
      </c>
      <c r="G1305" s="191" t="str">
        <f>VLOOKUP(C1305,'Completar SOFSE'!$A$19:$E$501,5,0)</f>
        <v>TORNILLO PARA FIJACION, TIPO DE CABEZA REDONDA RANURADA, MEDIDA NUMERO 6, LONGITUD 1", MATERIAL ACERO, TIPO DE PUNTA PARKER CONICA, PASO FINO</v>
      </c>
      <c r="H1305" s="194">
        <f>VLOOKUP(C1305,'Completar SOFSE'!$A$19:$F$501,6,0)</f>
        <v>0</v>
      </c>
      <c r="I1305" s="103"/>
      <c r="J1305" s="53"/>
      <c r="K1305" s="65"/>
      <c r="L1305" s="65"/>
      <c r="M1305" s="42">
        <f t="shared" si="259"/>
        <v>0</v>
      </c>
    </row>
    <row r="1306" spans="2:13" ht="13.5" thickBot="1">
      <c r="B1306" s="59" t="s">
        <v>41</v>
      </c>
      <c r="C1306" s="198"/>
      <c r="D1306" s="189"/>
      <c r="E1306" s="189"/>
      <c r="F1306" s="189"/>
      <c r="G1306" s="192"/>
      <c r="H1306" s="195"/>
      <c r="I1306" s="103"/>
      <c r="J1306" s="53"/>
      <c r="K1306" s="65"/>
      <c r="L1306" s="65"/>
      <c r="M1306" s="42">
        <f t="shared" si="259"/>
        <v>0</v>
      </c>
    </row>
    <row r="1307" spans="2:13" ht="13.5" thickBot="1">
      <c r="B1307" s="59" t="s">
        <v>42</v>
      </c>
      <c r="C1307" s="198"/>
      <c r="D1307" s="189"/>
      <c r="E1307" s="189"/>
      <c r="F1307" s="189"/>
      <c r="G1307" s="192"/>
      <c r="H1307" s="195"/>
      <c r="I1307" s="103"/>
      <c r="J1307" s="53"/>
      <c r="K1307" s="65"/>
      <c r="L1307" s="65"/>
      <c r="M1307" s="42">
        <f t="shared" si="259"/>
        <v>0</v>
      </c>
    </row>
    <row r="1308" spans="2:13" ht="13.5" thickBot="1">
      <c r="B1308" s="59" t="s">
        <v>43</v>
      </c>
      <c r="C1308" s="198"/>
      <c r="D1308" s="189"/>
      <c r="E1308" s="189"/>
      <c r="F1308" s="189"/>
      <c r="G1308" s="192"/>
      <c r="H1308" s="195"/>
      <c r="I1308" s="103"/>
      <c r="J1308" s="53"/>
      <c r="K1308" s="43"/>
      <c r="L1308" s="65"/>
      <c r="M1308" s="42">
        <f t="shared" si="259"/>
        <v>0</v>
      </c>
    </row>
    <row r="1309" spans="2:13" ht="13.5" thickBot="1">
      <c r="B1309" s="89" t="s">
        <v>44</v>
      </c>
      <c r="C1309" s="199"/>
      <c r="D1309" s="190"/>
      <c r="E1309" s="190"/>
      <c r="F1309" s="190"/>
      <c r="G1309" s="193"/>
      <c r="H1309" s="196"/>
      <c r="I1309" s="104"/>
      <c r="J1309" s="53"/>
      <c r="K1309" s="46"/>
      <c r="L1309" s="54"/>
      <c r="M1309" s="47">
        <f t="shared" si="259"/>
        <v>0</v>
      </c>
    </row>
    <row r="1310" spans="2:13" ht="13.5" thickBot="1">
      <c r="B1310" s="58" t="s">
        <v>40</v>
      </c>
      <c r="C1310" s="197">
        <f t="shared" si="252"/>
        <v>260</v>
      </c>
      <c r="D1310" s="188">
        <f>VLOOKUP(C1310,'Completar SOFSE'!$A$19:$E$501,2,0)</f>
        <v>3100</v>
      </c>
      <c r="E1310" s="188" t="str">
        <f>VLOOKUP(C1310,'Completar SOFSE'!$A$19:$E$501,3,0)</f>
        <v>C/U</v>
      </c>
      <c r="F1310" s="188">
        <f>VLOOKUP(C1310,'Completar SOFSE'!$A$19:$E$501,4,0)</f>
        <v>3000023518</v>
      </c>
      <c r="G1310" s="191" t="str">
        <f>VLOOKUP(C1310,'Completar SOFSE'!$A$19:$E$501,5,0)</f>
        <v>TORNILLO PARA FIJACION, TIPO DE CABEZA REDONDA RANURADA, MEDIDA NUMERO 7, LONGITUD 3/4", MATERIAL ACERO, TIPO DE PUNTA PARKER CONICA, PASO FINO</v>
      </c>
      <c r="H1310" s="194">
        <f>VLOOKUP(C1310,'Completar SOFSE'!$A$19:$F$501,6,0)</f>
        <v>0</v>
      </c>
      <c r="I1310" s="103"/>
      <c r="J1310" s="53"/>
      <c r="K1310" s="65"/>
      <c r="L1310" s="65"/>
      <c r="M1310" s="42">
        <f t="shared" si="259"/>
        <v>0</v>
      </c>
    </row>
    <row r="1311" spans="2:13" ht="13.5" thickBot="1">
      <c r="B1311" s="59" t="s">
        <v>41</v>
      </c>
      <c r="C1311" s="198"/>
      <c r="D1311" s="189"/>
      <c r="E1311" s="189"/>
      <c r="F1311" s="189"/>
      <c r="G1311" s="192"/>
      <c r="H1311" s="195"/>
      <c r="I1311" s="103"/>
      <c r="J1311" s="53"/>
      <c r="K1311" s="65"/>
      <c r="L1311" s="65"/>
      <c r="M1311" s="42">
        <f t="shared" si="259"/>
        <v>0</v>
      </c>
    </row>
    <row r="1312" spans="2:13" ht="13.5" thickBot="1">
      <c r="B1312" s="59" t="s">
        <v>42</v>
      </c>
      <c r="C1312" s="198"/>
      <c r="D1312" s="189"/>
      <c r="E1312" s="189"/>
      <c r="F1312" s="189"/>
      <c r="G1312" s="192"/>
      <c r="H1312" s="195"/>
      <c r="I1312" s="103"/>
      <c r="J1312" s="53"/>
      <c r="K1312" s="65"/>
      <c r="L1312" s="65"/>
      <c r="M1312" s="42">
        <f t="shared" si="259"/>
        <v>0</v>
      </c>
    </row>
    <row r="1313" spans="2:13" ht="13.5" thickBot="1">
      <c r="B1313" s="59" t="s">
        <v>43</v>
      </c>
      <c r="C1313" s="198"/>
      <c r="D1313" s="189"/>
      <c r="E1313" s="189"/>
      <c r="F1313" s="189"/>
      <c r="G1313" s="192"/>
      <c r="H1313" s="195"/>
      <c r="I1313" s="103"/>
      <c r="J1313" s="53"/>
      <c r="K1313" s="43"/>
      <c r="L1313" s="65"/>
      <c r="M1313" s="42">
        <f t="shared" si="259"/>
        <v>0</v>
      </c>
    </row>
    <row r="1314" spans="2:13" ht="13.5" thickBot="1">
      <c r="B1314" s="89" t="s">
        <v>44</v>
      </c>
      <c r="C1314" s="199"/>
      <c r="D1314" s="190"/>
      <c r="E1314" s="190"/>
      <c r="F1314" s="190"/>
      <c r="G1314" s="193"/>
      <c r="H1314" s="196"/>
      <c r="I1314" s="104"/>
      <c r="J1314" s="53"/>
      <c r="K1314" s="46"/>
      <c r="L1314" s="54"/>
      <c r="M1314" s="47">
        <f t="shared" si="259"/>
        <v>0</v>
      </c>
    </row>
    <row r="1315" spans="2:13" ht="13.5" thickBot="1">
      <c r="B1315" s="58" t="s">
        <v>40</v>
      </c>
      <c r="C1315" s="197">
        <f t="shared" ref="C1315" si="260">+C1310+1</f>
        <v>261</v>
      </c>
      <c r="D1315" s="188">
        <f>VLOOKUP(C1315,'Completar SOFSE'!$A$19:$E$501,2,0)</f>
        <v>3100</v>
      </c>
      <c r="E1315" s="188" t="str">
        <f>VLOOKUP(C1315,'Completar SOFSE'!$A$19:$E$501,3,0)</f>
        <v>C/U</v>
      </c>
      <c r="F1315" s="188">
        <f>VLOOKUP(C1315,'Completar SOFSE'!$A$19:$E$501,4,0)</f>
        <v>3000023519</v>
      </c>
      <c r="G1315" s="191" t="str">
        <f>VLOOKUP(C1315,'Completar SOFSE'!$A$19:$E$501,5,0)</f>
        <v>TORNILLO PARA FIJACION, TIPO DE CABEZA REDONDA RANURADA, MEDIDA NUMERO 7, LONGITUD 1", MATERIAL ACERO, TIPO DE PUNTA PARKER CONICA, PASO FINO</v>
      </c>
      <c r="H1315" s="194">
        <f>VLOOKUP(C1315,'Completar SOFSE'!$A$19:$F$501,6,0)</f>
        <v>0</v>
      </c>
      <c r="I1315" s="103"/>
      <c r="J1315" s="53"/>
      <c r="K1315" s="65"/>
      <c r="L1315" s="65"/>
      <c r="M1315" s="42">
        <f>J1315*$D$60+K1315*$D$60+L1315*$D$60</f>
        <v>0</v>
      </c>
    </row>
    <row r="1316" spans="2:13" ht="13.5" thickBot="1">
      <c r="B1316" s="59" t="s">
        <v>41</v>
      </c>
      <c r="C1316" s="198"/>
      <c r="D1316" s="189"/>
      <c r="E1316" s="189"/>
      <c r="F1316" s="189"/>
      <c r="G1316" s="192"/>
      <c r="H1316" s="195"/>
      <c r="I1316" s="103"/>
      <c r="J1316" s="53"/>
      <c r="K1316" s="65"/>
      <c r="L1316" s="65"/>
      <c r="M1316" s="42">
        <f t="shared" ref="M1316:M1334" si="261">J1316*$D$60+K1316*$D$60+L1316*$D$60</f>
        <v>0</v>
      </c>
    </row>
    <row r="1317" spans="2:13" ht="13.5" thickBot="1">
      <c r="B1317" s="59" t="s">
        <v>42</v>
      </c>
      <c r="C1317" s="198"/>
      <c r="D1317" s="189"/>
      <c r="E1317" s="189"/>
      <c r="F1317" s="189"/>
      <c r="G1317" s="192"/>
      <c r="H1317" s="195"/>
      <c r="I1317" s="103"/>
      <c r="J1317" s="53"/>
      <c r="K1317" s="65"/>
      <c r="L1317" s="65"/>
      <c r="M1317" s="42">
        <f t="shared" si="261"/>
        <v>0</v>
      </c>
    </row>
    <row r="1318" spans="2:13" ht="13.5" thickBot="1">
      <c r="B1318" s="59" t="s">
        <v>43</v>
      </c>
      <c r="C1318" s="198"/>
      <c r="D1318" s="189"/>
      <c r="E1318" s="189"/>
      <c r="F1318" s="189"/>
      <c r="G1318" s="192"/>
      <c r="H1318" s="195"/>
      <c r="I1318" s="103"/>
      <c r="J1318" s="53"/>
      <c r="K1318" s="43"/>
      <c r="L1318" s="65"/>
      <c r="M1318" s="42">
        <f t="shared" si="261"/>
        <v>0</v>
      </c>
    </row>
    <row r="1319" spans="2:13" ht="13.5" thickBot="1">
      <c r="B1319" s="89" t="s">
        <v>44</v>
      </c>
      <c r="C1319" s="199"/>
      <c r="D1319" s="190"/>
      <c r="E1319" s="190"/>
      <c r="F1319" s="190"/>
      <c r="G1319" s="193"/>
      <c r="H1319" s="196"/>
      <c r="I1319" s="104"/>
      <c r="J1319" s="53"/>
      <c r="K1319" s="46"/>
      <c r="L1319" s="54"/>
      <c r="M1319" s="47">
        <f t="shared" si="261"/>
        <v>0</v>
      </c>
    </row>
    <row r="1320" spans="2:13" ht="13.5" thickBot="1">
      <c r="B1320" s="58" t="s">
        <v>40</v>
      </c>
      <c r="C1320" s="197">
        <f t="shared" si="254"/>
        <v>262</v>
      </c>
      <c r="D1320" s="188">
        <f>VLOOKUP(C1320,'Completar SOFSE'!$A$19:$E$501,2,0)</f>
        <v>3100</v>
      </c>
      <c r="E1320" s="188" t="str">
        <f>VLOOKUP(C1320,'Completar SOFSE'!$A$19:$E$501,3,0)</f>
        <v>C/U</v>
      </c>
      <c r="F1320" s="188">
        <f>VLOOKUP(C1320,'Completar SOFSE'!$A$19:$E$501,4,0)</f>
        <v>3000023520</v>
      </c>
      <c r="G1320" s="191" t="str">
        <f>VLOOKUP(C1320,'Completar SOFSE'!$A$19:$E$501,5,0)</f>
        <v>TORNILLO PARA FIJACION, TIPO DE CABEZA REDONDA, MEDIDA NUMERO 8, LONGITUD 1/2", MATERIAL ACERO, TIPO DE PUNTA PARKER CONICA RANURADA, PASO FINO</v>
      </c>
      <c r="H1320" s="194">
        <f>VLOOKUP(C1320,'Completar SOFSE'!$A$19:$F$501,6,0)</f>
        <v>0</v>
      </c>
      <c r="I1320" s="103"/>
      <c r="J1320" s="53"/>
      <c r="K1320" s="65"/>
      <c r="L1320" s="65"/>
      <c r="M1320" s="42">
        <f t="shared" si="261"/>
        <v>0</v>
      </c>
    </row>
    <row r="1321" spans="2:13" ht="13.5" thickBot="1">
      <c r="B1321" s="59" t="s">
        <v>41</v>
      </c>
      <c r="C1321" s="198"/>
      <c r="D1321" s="189"/>
      <c r="E1321" s="189"/>
      <c r="F1321" s="189"/>
      <c r="G1321" s="192"/>
      <c r="H1321" s="195"/>
      <c r="I1321" s="103"/>
      <c r="J1321" s="53"/>
      <c r="K1321" s="65"/>
      <c r="L1321" s="65"/>
      <c r="M1321" s="42">
        <f t="shared" si="261"/>
        <v>0</v>
      </c>
    </row>
    <row r="1322" spans="2:13" ht="13.5" thickBot="1">
      <c r="B1322" s="59" t="s">
        <v>42</v>
      </c>
      <c r="C1322" s="198"/>
      <c r="D1322" s="189"/>
      <c r="E1322" s="189"/>
      <c r="F1322" s="189"/>
      <c r="G1322" s="192"/>
      <c r="H1322" s="195"/>
      <c r="I1322" s="103"/>
      <c r="J1322" s="53"/>
      <c r="K1322" s="65"/>
      <c r="L1322" s="65"/>
      <c r="M1322" s="42">
        <f t="shared" si="261"/>
        <v>0</v>
      </c>
    </row>
    <row r="1323" spans="2:13" ht="13.5" thickBot="1">
      <c r="B1323" s="59" t="s">
        <v>43</v>
      </c>
      <c r="C1323" s="198"/>
      <c r="D1323" s="189"/>
      <c r="E1323" s="189"/>
      <c r="F1323" s="189"/>
      <c r="G1323" s="192"/>
      <c r="H1323" s="195"/>
      <c r="I1323" s="103"/>
      <c r="J1323" s="53"/>
      <c r="K1323" s="43"/>
      <c r="L1323" s="65"/>
      <c r="M1323" s="42">
        <f t="shared" si="261"/>
        <v>0</v>
      </c>
    </row>
    <row r="1324" spans="2:13" ht="13.5" thickBot="1">
      <c r="B1324" s="89" t="s">
        <v>44</v>
      </c>
      <c r="C1324" s="199"/>
      <c r="D1324" s="190"/>
      <c r="E1324" s="190"/>
      <c r="F1324" s="190"/>
      <c r="G1324" s="193"/>
      <c r="H1324" s="196"/>
      <c r="I1324" s="104"/>
      <c r="J1324" s="53"/>
      <c r="K1324" s="46"/>
      <c r="L1324" s="54"/>
      <c r="M1324" s="47">
        <f t="shared" si="261"/>
        <v>0</v>
      </c>
    </row>
    <row r="1325" spans="2:13" ht="13.5" thickBot="1">
      <c r="B1325" s="58" t="s">
        <v>40</v>
      </c>
      <c r="C1325" s="197">
        <f t="shared" si="255"/>
        <v>263</v>
      </c>
      <c r="D1325" s="188">
        <f>VLOOKUP(C1325,'Completar SOFSE'!$A$19:$E$501,2,0)</f>
        <v>1500</v>
      </c>
      <c r="E1325" s="188" t="str">
        <f>VLOOKUP(C1325,'Completar SOFSE'!$A$19:$E$501,3,0)</f>
        <v>C/U</v>
      </c>
      <c r="F1325" s="188">
        <f>VLOOKUP(C1325,'Completar SOFSE'!$A$19:$E$501,4,0)</f>
        <v>3000023521</v>
      </c>
      <c r="G1325" s="191" t="str">
        <f>VLOOKUP(C1325,'Completar SOFSE'!$A$19:$E$501,5,0)</f>
        <v>TORNILLO PARA FIJACION, TIPO DE CABEZA REDONDA RANURADA, MEDIDA NUMERO 10, LONGITUD 1", MATERIAL ACERO, TIPO DE PUNTA PARKER CONICA, PASO FINO</v>
      </c>
      <c r="H1325" s="194">
        <f>VLOOKUP(C1325,'Completar SOFSE'!$A$19:$F$501,6,0)</f>
        <v>0</v>
      </c>
      <c r="I1325" s="103"/>
      <c r="J1325" s="53"/>
      <c r="K1325" s="65"/>
      <c r="L1325" s="65"/>
      <c r="M1325" s="42">
        <f t="shared" si="261"/>
        <v>0</v>
      </c>
    </row>
    <row r="1326" spans="2:13" ht="13.5" thickBot="1">
      <c r="B1326" s="59" t="s">
        <v>41</v>
      </c>
      <c r="C1326" s="198"/>
      <c r="D1326" s="189"/>
      <c r="E1326" s="189"/>
      <c r="F1326" s="189"/>
      <c r="G1326" s="192"/>
      <c r="H1326" s="195"/>
      <c r="I1326" s="103"/>
      <c r="J1326" s="53"/>
      <c r="K1326" s="65"/>
      <c r="L1326" s="65"/>
      <c r="M1326" s="42">
        <f t="shared" si="261"/>
        <v>0</v>
      </c>
    </row>
    <row r="1327" spans="2:13" ht="13.5" thickBot="1">
      <c r="B1327" s="59" t="s">
        <v>42</v>
      </c>
      <c r="C1327" s="198"/>
      <c r="D1327" s="189"/>
      <c r="E1327" s="189"/>
      <c r="F1327" s="189"/>
      <c r="G1327" s="192"/>
      <c r="H1327" s="195"/>
      <c r="I1327" s="103"/>
      <c r="J1327" s="53"/>
      <c r="K1327" s="65"/>
      <c r="L1327" s="65"/>
      <c r="M1327" s="42">
        <f t="shared" si="261"/>
        <v>0</v>
      </c>
    </row>
    <row r="1328" spans="2:13" ht="13.5" thickBot="1">
      <c r="B1328" s="59" t="s">
        <v>43</v>
      </c>
      <c r="C1328" s="198"/>
      <c r="D1328" s="189"/>
      <c r="E1328" s="189"/>
      <c r="F1328" s="189"/>
      <c r="G1328" s="192"/>
      <c r="H1328" s="195"/>
      <c r="I1328" s="103"/>
      <c r="J1328" s="53"/>
      <c r="K1328" s="43"/>
      <c r="L1328" s="65"/>
      <c r="M1328" s="42">
        <f t="shared" si="261"/>
        <v>0</v>
      </c>
    </row>
    <row r="1329" spans="2:13" ht="13.5" thickBot="1">
      <c r="B1329" s="89" t="s">
        <v>44</v>
      </c>
      <c r="C1329" s="199"/>
      <c r="D1329" s="190"/>
      <c r="E1329" s="190"/>
      <c r="F1329" s="190"/>
      <c r="G1329" s="193"/>
      <c r="H1329" s="196"/>
      <c r="I1329" s="104"/>
      <c r="J1329" s="53"/>
      <c r="K1329" s="46"/>
      <c r="L1329" s="54"/>
      <c r="M1329" s="47">
        <f t="shared" si="261"/>
        <v>0</v>
      </c>
    </row>
    <row r="1330" spans="2:13" ht="13.5" thickBot="1">
      <c r="B1330" s="58" t="s">
        <v>40</v>
      </c>
      <c r="C1330" s="197">
        <f t="shared" si="257"/>
        <v>264</v>
      </c>
      <c r="D1330" s="188">
        <f>VLOOKUP(C1330,'Completar SOFSE'!$A$19:$E$501,2,0)</f>
        <v>3000</v>
      </c>
      <c r="E1330" s="188" t="str">
        <f>VLOOKUP(C1330,'Completar SOFSE'!$A$19:$E$501,3,0)</f>
        <v>C/U</v>
      </c>
      <c r="F1330" s="188">
        <f>VLOOKUP(C1330,'Completar SOFSE'!$A$19:$E$501,4,0)</f>
        <v>3000023523</v>
      </c>
      <c r="G1330" s="191" t="str">
        <f>VLOOKUP(C1330,'Completar SOFSE'!$A$19:$E$501,5,0)</f>
        <v>TORNILLO PARA FIJACION, TIPO DE CABEZA REDONDA RANURADA, MEDIDA NUMERO 12, LONGITUD 1/2", MATERIAL ACERO, TIPO DE PUNTA PARKER CONICA, PASO FINO</v>
      </c>
      <c r="H1330" s="194">
        <f>VLOOKUP(C1330,'Completar SOFSE'!$A$19:$F$501,6,0)</f>
        <v>0</v>
      </c>
      <c r="I1330" s="103"/>
      <c r="J1330" s="53"/>
      <c r="K1330" s="65"/>
      <c r="L1330" s="65"/>
      <c r="M1330" s="42">
        <f t="shared" si="261"/>
        <v>0</v>
      </c>
    </row>
    <row r="1331" spans="2:13" ht="13.5" thickBot="1">
      <c r="B1331" s="59" t="s">
        <v>41</v>
      </c>
      <c r="C1331" s="198"/>
      <c r="D1331" s="189"/>
      <c r="E1331" s="189"/>
      <c r="F1331" s="189"/>
      <c r="G1331" s="192"/>
      <c r="H1331" s="195"/>
      <c r="I1331" s="103"/>
      <c r="J1331" s="53"/>
      <c r="K1331" s="65"/>
      <c r="L1331" s="65"/>
      <c r="M1331" s="42">
        <f t="shared" si="261"/>
        <v>0</v>
      </c>
    </row>
    <row r="1332" spans="2:13" ht="13.5" thickBot="1">
      <c r="B1332" s="59" t="s">
        <v>42</v>
      </c>
      <c r="C1332" s="198"/>
      <c r="D1332" s="189"/>
      <c r="E1332" s="189"/>
      <c r="F1332" s="189"/>
      <c r="G1332" s="192"/>
      <c r="H1332" s="195"/>
      <c r="I1332" s="103"/>
      <c r="J1332" s="53"/>
      <c r="K1332" s="65"/>
      <c r="L1332" s="65"/>
      <c r="M1332" s="42">
        <f t="shared" si="261"/>
        <v>0</v>
      </c>
    </row>
    <row r="1333" spans="2:13" ht="13.5" thickBot="1">
      <c r="B1333" s="59" t="s">
        <v>43</v>
      </c>
      <c r="C1333" s="198"/>
      <c r="D1333" s="189"/>
      <c r="E1333" s="189"/>
      <c r="F1333" s="189"/>
      <c r="G1333" s="192"/>
      <c r="H1333" s="195"/>
      <c r="I1333" s="103"/>
      <c r="J1333" s="53"/>
      <c r="K1333" s="43"/>
      <c r="L1333" s="65"/>
      <c r="M1333" s="42">
        <f t="shared" si="261"/>
        <v>0</v>
      </c>
    </row>
    <row r="1334" spans="2:13" ht="13.5" thickBot="1">
      <c r="B1334" s="89" t="s">
        <v>44</v>
      </c>
      <c r="C1334" s="199"/>
      <c r="D1334" s="190"/>
      <c r="E1334" s="190"/>
      <c r="F1334" s="190"/>
      <c r="G1334" s="193"/>
      <c r="H1334" s="196"/>
      <c r="I1334" s="104"/>
      <c r="J1334" s="53"/>
      <c r="K1334" s="46"/>
      <c r="L1334" s="54"/>
      <c r="M1334" s="47">
        <f t="shared" si="261"/>
        <v>0</v>
      </c>
    </row>
    <row r="1335" spans="2:13" ht="13.5" thickBot="1">
      <c r="B1335" s="58" t="s">
        <v>40</v>
      </c>
      <c r="C1335" s="197">
        <f t="shared" ref="C1335:C1385" si="262">+C1330+1</f>
        <v>265</v>
      </c>
      <c r="D1335" s="188">
        <f>VLOOKUP(C1335,'Completar SOFSE'!$A$19:$E$501,2,0)</f>
        <v>3000</v>
      </c>
      <c r="E1335" s="188" t="str">
        <f>VLOOKUP(C1335,'Completar SOFSE'!$A$19:$E$501,3,0)</f>
        <v>C/U</v>
      </c>
      <c r="F1335" s="188">
        <f>VLOOKUP(C1335,'Completar SOFSE'!$A$19:$E$501,4,0)</f>
        <v>3000023524</v>
      </c>
      <c r="G1335" s="191" t="str">
        <f>VLOOKUP(C1335,'Completar SOFSE'!$A$19:$E$501,5,0)</f>
        <v>TORNILLO PARA FIJACION, TIPO DE CABEZA REDONDA RANURADA, MEDIDA NUMERO 12, LONGITUD 1", MATERIAL ACERO, TIPO DE PUNTA PARKER CONICA, PASO FINO</v>
      </c>
      <c r="H1335" s="194">
        <f>VLOOKUP(C1335,'Completar SOFSE'!$A$19:$F$501,6,0)</f>
        <v>0</v>
      </c>
      <c r="I1335" s="103"/>
      <c r="J1335" s="53"/>
      <c r="K1335" s="65"/>
      <c r="L1335" s="65"/>
      <c r="M1335" s="42">
        <f>J1335*$D$60+K1335*$D$60+L1335*$D$60</f>
        <v>0</v>
      </c>
    </row>
    <row r="1336" spans="2:13" ht="13.5" thickBot="1">
      <c r="B1336" s="59" t="s">
        <v>41</v>
      </c>
      <c r="C1336" s="198"/>
      <c r="D1336" s="189"/>
      <c r="E1336" s="189"/>
      <c r="F1336" s="189"/>
      <c r="G1336" s="192"/>
      <c r="H1336" s="195"/>
      <c r="I1336" s="103"/>
      <c r="J1336" s="53"/>
      <c r="K1336" s="65"/>
      <c r="L1336" s="65"/>
      <c r="M1336" s="42">
        <f t="shared" ref="M1336:M1354" si="263">J1336*$D$60+K1336*$D$60+L1336*$D$60</f>
        <v>0</v>
      </c>
    </row>
    <row r="1337" spans="2:13" ht="13.5" thickBot="1">
      <c r="B1337" s="59" t="s">
        <v>42</v>
      </c>
      <c r="C1337" s="198"/>
      <c r="D1337" s="189"/>
      <c r="E1337" s="189"/>
      <c r="F1337" s="189"/>
      <c r="G1337" s="192"/>
      <c r="H1337" s="195"/>
      <c r="I1337" s="103"/>
      <c r="J1337" s="53"/>
      <c r="K1337" s="65"/>
      <c r="L1337" s="65"/>
      <c r="M1337" s="42">
        <f t="shared" si="263"/>
        <v>0</v>
      </c>
    </row>
    <row r="1338" spans="2:13" ht="13.5" thickBot="1">
      <c r="B1338" s="59" t="s">
        <v>43</v>
      </c>
      <c r="C1338" s="198"/>
      <c r="D1338" s="189"/>
      <c r="E1338" s="189"/>
      <c r="F1338" s="189"/>
      <c r="G1338" s="192"/>
      <c r="H1338" s="195"/>
      <c r="I1338" s="103"/>
      <c r="J1338" s="53"/>
      <c r="K1338" s="43"/>
      <c r="L1338" s="65"/>
      <c r="M1338" s="42">
        <f t="shared" si="263"/>
        <v>0</v>
      </c>
    </row>
    <row r="1339" spans="2:13" ht="13.5" thickBot="1">
      <c r="B1339" s="89" t="s">
        <v>44</v>
      </c>
      <c r="C1339" s="199"/>
      <c r="D1339" s="190"/>
      <c r="E1339" s="190"/>
      <c r="F1339" s="190"/>
      <c r="G1339" s="193"/>
      <c r="H1339" s="196"/>
      <c r="I1339" s="104"/>
      <c r="J1339" s="53"/>
      <c r="K1339" s="46"/>
      <c r="L1339" s="54"/>
      <c r="M1339" s="47">
        <f t="shared" si="263"/>
        <v>0</v>
      </c>
    </row>
    <row r="1340" spans="2:13" ht="13.5" thickBot="1">
      <c r="B1340" s="58" t="s">
        <v>40</v>
      </c>
      <c r="C1340" s="197">
        <f t="shared" ref="C1340" si="264">+C1335+1</f>
        <v>266</v>
      </c>
      <c r="D1340" s="188">
        <f>VLOOKUP(C1340,'Completar SOFSE'!$A$19:$E$501,2,0)</f>
        <v>6000</v>
      </c>
      <c r="E1340" s="188" t="str">
        <f>VLOOKUP(C1340,'Completar SOFSE'!$A$19:$E$501,3,0)</f>
        <v>C/U</v>
      </c>
      <c r="F1340" s="188">
        <f>VLOOKUP(C1340,'Completar SOFSE'!$A$19:$E$501,4,0)</f>
        <v>3000023528</v>
      </c>
      <c r="G1340" s="191" t="str">
        <f>VLOOKUP(C1340,'Completar SOFSE'!$A$19:$E$501,5,0)</f>
        <v>TORNILLO PARA FIJACION, TIPO DE CABEZA FRESADA PHILLIPS, MEDIDA NUMERO 8 4MM, LONGITUD 25,4MM (1"), TIPO DE PUNTA PARKER</v>
      </c>
      <c r="H1340" s="194">
        <f>VLOOKUP(C1340,'Completar SOFSE'!$A$19:$F$501,6,0)</f>
        <v>0</v>
      </c>
      <c r="I1340" s="103"/>
      <c r="J1340" s="53"/>
      <c r="K1340" s="65"/>
      <c r="L1340" s="65"/>
      <c r="M1340" s="42">
        <f t="shared" si="263"/>
        <v>0</v>
      </c>
    </row>
    <row r="1341" spans="2:13" ht="13.5" thickBot="1">
      <c r="B1341" s="59" t="s">
        <v>41</v>
      </c>
      <c r="C1341" s="198"/>
      <c r="D1341" s="189"/>
      <c r="E1341" s="189"/>
      <c r="F1341" s="189"/>
      <c r="G1341" s="192"/>
      <c r="H1341" s="195"/>
      <c r="I1341" s="103"/>
      <c r="J1341" s="53"/>
      <c r="K1341" s="65"/>
      <c r="L1341" s="65"/>
      <c r="M1341" s="42">
        <f t="shared" si="263"/>
        <v>0</v>
      </c>
    </row>
    <row r="1342" spans="2:13" ht="13.5" thickBot="1">
      <c r="B1342" s="59" t="s">
        <v>42</v>
      </c>
      <c r="C1342" s="198"/>
      <c r="D1342" s="189"/>
      <c r="E1342" s="189"/>
      <c r="F1342" s="189"/>
      <c r="G1342" s="192"/>
      <c r="H1342" s="195"/>
      <c r="I1342" s="103"/>
      <c r="J1342" s="53"/>
      <c r="K1342" s="65"/>
      <c r="L1342" s="65"/>
      <c r="M1342" s="42">
        <f t="shared" si="263"/>
        <v>0</v>
      </c>
    </row>
    <row r="1343" spans="2:13" ht="13.5" thickBot="1">
      <c r="B1343" s="59" t="s">
        <v>43</v>
      </c>
      <c r="C1343" s="198"/>
      <c r="D1343" s="189"/>
      <c r="E1343" s="189"/>
      <c r="F1343" s="189"/>
      <c r="G1343" s="192"/>
      <c r="H1343" s="195"/>
      <c r="I1343" s="103"/>
      <c r="J1343" s="53"/>
      <c r="K1343" s="43"/>
      <c r="L1343" s="65"/>
      <c r="M1343" s="42">
        <f t="shared" si="263"/>
        <v>0</v>
      </c>
    </row>
    <row r="1344" spans="2:13" ht="13.5" thickBot="1">
      <c r="B1344" s="89" t="s">
        <v>44</v>
      </c>
      <c r="C1344" s="199"/>
      <c r="D1344" s="190"/>
      <c r="E1344" s="190"/>
      <c r="F1344" s="190"/>
      <c r="G1344" s="193"/>
      <c r="H1344" s="196"/>
      <c r="I1344" s="104"/>
      <c r="J1344" s="53"/>
      <c r="K1344" s="46"/>
      <c r="L1344" s="54"/>
      <c r="M1344" s="47">
        <f t="shared" si="263"/>
        <v>0</v>
      </c>
    </row>
    <row r="1345" spans="2:13" ht="13.5" thickBot="1">
      <c r="B1345" s="58" t="s">
        <v>40</v>
      </c>
      <c r="C1345" s="197">
        <f t="shared" ref="C1345:C1395" si="265">+C1340+1</f>
        <v>267</v>
      </c>
      <c r="D1345" s="188">
        <f>VLOOKUP(C1345,'Completar SOFSE'!$A$19:$E$501,2,0)</f>
        <v>3000</v>
      </c>
      <c r="E1345" s="188" t="str">
        <f>VLOOKUP(C1345,'Completar SOFSE'!$A$19:$E$501,3,0)</f>
        <v>C/U</v>
      </c>
      <c r="F1345" s="188">
        <f>VLOOKUP(C1345,'Completar SOFSE'!$A$19:$E$501,4,0)</f>
        <v>3000023535</v>
      </c>
      <c r="G1345" s="191" t="str">
        <f>VLOOKUP(C1345,'Completar SOFSE'!$A$19:$E$501,5,0)</f>
        <v>TORNILLO PARA FIJACION, TIPO DE CABEZA EXTRA PLANA T1, MEDIDA 2,5MM, LONGITUD 25,4MM (1"), MATERIAL ACERO, TRATAMIENTO SUPERFICIAL CINCADO, DRY WAFER PHILLIPS PUNTA MECHA. NUMERO 6</v>
      </c>
      <c r="H1345" s="194">
        <f>VLOOKUP(C1345,'Completar SOFSE'!$A$19:$F$501,6,0)</f>
        <v>0</v>
      </c>
      <c r="I1345" s="103"/>
      <c r="J1345" s="53"/>
      <c r="K1345" s="65"/>
      <c r="L1345" s="65"/>
      <c r="M1345" s="42">
        <f t="shared" si="263"/>
        <v>0</v>
      </c>
    </row>
    <row r="1346" spans="2:13" ht="13.5" thickBot="1">
      <c r="B1346" s="59" t="s">
        <v>41</v>
      </c>
      <c r="C1346" s="198"/>
      <c r="D1346" s="189"/>
      <c r="E1346" s="189"/>
      <c r="F1346" s="189"/>
      <c r="G1346" s="192"/>
      <c r="H1346" s="195"/>
      <c r="I1346" s="103"/>
      <c r="J1346" s="53"/>
      <c r="K1346" s="65"/>
      <c r="L1346" s="65"/>
      <c r="M1346" s="42">
        <f t="shared" si="263"/>
        <v>0</v>
      </c>
    </row>
    <row r="1347" spans="2:13" ht="13.5" thickBot="1">
      <c r="B1347" s="59" t="s">
        <v>42</v>
      </c>
      <c r="C1347" s="198"/>
      <c r="D1347" s="189"/>
      <c r="E1347" s="189"/>
      <c r="F1347" s="189"/>
      <c r="G1347" s="192"/>
      <c r="H1347" s="195"/>
      <c r="I1347" s="103"/>
      <c r="J1347" s="53"/>
      <c r="K1347" s="65"/>
      <c r="L1347" s="65"/>
      <c r="M1347" s="42">
        <f t="shared" si="263"/>
        <v>0</v>
      </c>
    </row>
    <row r="1348" spans="2:13" ht="13.5" thickBot="1">
      <c r="B1348" s="59" t="s">
        <v>43</v>
      </c>
      <c r="C1348" s="198"/>
      <c r="D1348" s="189"/>
      <c r="E1348" s="189"/>
      <c r="F1348" s="189"/>
      <c r="G1348" s="192"/>
      <c r="H1348" s="195"/>
      <c r="I1348" s="103"/>
      <c r="J1348" s="53"/>
      <c r="K1348" s="43"/>
      <c r="L1348" s="65"/>
      <c r="M1348" s="42">
        <f t="shared" si="263"/>
        <v>0</v>
      </c>
    </row>
    <row r="1349" spans="2:13" ht="13.5" thickBot="1">
      <c r="B1349" s="89" t="s">
        <v>44</v>
      </c>
      <c r="C1349" s="199"/>
      <c r="D1349" s="190"/>
      <c r="E1349" s="190"/>
      <c r="F1349" s="190"/>
      <c r="G1349" s="193"/>
      <c r="H1349" s="196"/>
      <c r="I1349" s="104"/>
      <c r="J1349" s="53"/>
      <c r="K1349" s="46"/>
      <c r="L1349" s="54"/>
      <c r="M1349" s="47">
        <f t="shared" si="263"/>
        <v>0</v>
      </c>
    </row>
    <row r="1350" spans="2:13" ht="13.5" thickBot="1">
      <c r="B1350" s="58" t="s">
        <v>40</v>
      </c>
      <c r="C1350" s="197">
        <f t="shared" ref="C1350:C1400" si="266">+C1345+1</f>
        <v>268</v>
      </c>
      <c r="D1350" s="188">
        <f>VLOOKUP(C1350,'Completar SOFSE'!$A$19:$E$501,2,0)</f>
        <v>3200</v>
      </c>
      <c r="E1350" s="188" t="str">
        <f>VLOOKUP(C1350,'Completar SOFSE'!$A$19:$E$501,3,0)</f>
        <v>C/U</v>
      </c>
      <c r="F1350" s="188">
        <f>VLOOKUP(C1350,'Completar SOFSE'!$A$19:$E$501,4,0)</f>
        <v>3000023543</v>
      </c>
      <c r="G1350" s="191" t="str">
        <f>VLOOKUP(C1350,'Completar SOFSE'!$A$19:$E$501,5,0)</f>
        <v>TORNILLO PARA FIJACION, TIPO DE CABEZA FIJADORA, MEDIDA 6MM, LONGITUD 15,9MM, MATERIAL ACERO, TRATAMIENTO SUPERFICIAL CINCADO, TIPO DE PUNTA PARKER ATERRAJADORA</v>
      </c>
      <c r="H1350" s="194">
        <f>VLOOKUP(C1350,'Completar SOFSE'!$A$19:$F$501,6,0)</f>
        <v>0</v>
      </c>
      <c r="I1350" s="103"/>
      <c r="J1350" s="53"/>
      <c r="K1350" s="65"/>
      <c r="L1350" s="65"/>
      <c r="M1350" s="42">
        <f t="shared" si="263"/>
        <v>0</v>
      </c>
    </row>
    <row r="1351" spans="2:13" ht="13.5" thickBot="1">
      <c r="B1351" s="59" t="s">
        <v>41</v>
      </c>
      <c r="C1351" s="198"/>
      <c r="D1351" s="189"/>
      <c r="E1351" s="189"/>
      <c r="F1351" s="189"/>
      <c r="G1351" s="192"/>
      <c r="H1351" s="195"/>
      <c r="I1351" s="103"/>
      <c r="J1351" s="53"/>
      <c r="K1351" s="65"/>
      <c r="L1351" s="65"/>
      <c r="M1351" s="42">
        <f t="shared" si="263"/>
        <v>0</v>
      </c>
    </row>
    <row r="1352" spans="2:13" ht="13.5" thickBot="1">
      <c r="B1352" s="59" t="s">
        <v>42</v>
      </c>
      <c r="C1352" s="198"/>
      <c r="D1352" s="189"/>
      <c r="E1352" s="189"/>
      <c r="F1352" s="189"/>
      <c r="G1352" s="192"/>
      <c r="H1352" s="195"/>
      <c r="I1352" s="103"/>
      <c r="J1352" s="53"/>
      <c r="K1352" s="65"/>
      <c r="L1352" s="65"/>
      <c r="M1352" s="42">
        <f t="shared" si="263"/>
        <v>0</v>
      </c>
    </row>
    <row r="1353" spans="2:13" ht="13.5" thickBot="1">
      <c r="B1353" s="59" t="s">
        <v>43</v>
      </c>
      <c r="C1353" s="198"/>
      <c r="D1353" s="189"/>
      <c r="E1353" s="189"/>
      <c r="F1353" s="189"/>
      <c r="G1353" s="192"/>
      <c r="H1353" s="195"/>
      <c r="I1353" s="103"/>
      <c r="J1353" s="53"/>
      <c r="K1353" s="43"/>
      <c r="L1353" s="65"/>
      <c r="M1353" s="42">
        <f t="shared" si="263"/>
        <v>0</v>
      </c>
    </row>
    <row r="1354" spans="2:13" ht="13.5" thickBot="1">
      <c r="B1354" s="89" t="s">
        <v>44</v>
      </c>
      <c r="C1354" s="199"/>
      <c r="D1354" s="190"/>
      <c r="E1354" s="190"/>
      <c r="F1354" s="190"/>
      <c r="G1354" s="193"/>
      <c r="H1354" s="196"/>
      <c r="I1354" s="104"/>
      <c r="J1354" s="53"/>
      <c r="K1354" s="46"/>
      <c r="L1354" s="54"/>
      <c r="M1354" s="47">
        <f t="shared" si="263"/>
        <v>0</v>
      </c>
    </row>
    <row r="1355" spans="2:13" ht="13.5" thickBot="1">
      <c r="B1355" s="58" t="s">
        <v>40</v>
      </c>
      <c r="C1355" s="197">
        <f t="shared" ref="C1355:C1405" si="267">+C1350+1</f>
        <v>269</v>
      </c>
      <c r="D1355" s="188">
        <f>VLOOKUP(C1355,'Completar SOFSE'!$A$19:$E$501,2,0)</f>
        <v>3200</v>
      </c>
      <c r="E1355" s="188" t="str">
        <f>VLOOKUP(C1355,'Completar SOFSE'!$A$19:$E$501,3,0)</f>
        <v>C/U</v>
      </c>
      <c r="F1355" s="188">
        <f>VLOOKUP(C1355,'Completar SOFSE'!$A$19:$E$501,4,0)</f>
        <v>3000023544</v>
      </c>
      <c r="G1355" s="191" t="str">
        <f>VLOOKUP(C1355,'Completar SOFSE'!$A$19:$E$501,5,0)</f>
        <v>TORNILLO PARA FIJACION, TIPO DE CABEZA FIJADORA, MEDIDA 6,4MM, LONGITUD 7MM, MATERIAL ACERO, NORMA DEL MATERIAL CINCADO, TIPO DE PUNTA PARKER ATERRAJADORA</v>
      </c>
      <c r="H1355" s="194">
        <f>VLOOKUP(C1355,'Completar SOFSE'!$A$19:$F$501,6,0)</f>
        <v>0</v>
      </c>
      <c r="I1355" s="103"/>
      <c r="J1355" s="53"/>
      <c r="K1355" s="65"/>
      <c r="L1355" s="65"/>
      <c r="M1355" s="42">
        <f>J1355*$D$60+K1355*$D$60+L1355*$D$60</f>
        <v>0</v>
      </c>
    </row>
    <row r="1356" spans="2:13" ht="13.5" thickBot="1">
      <c r="B1356" s="59" t="s">
        <v>41</v>
      </c>
      <c r="C1356" s="198"/>
      <c r="D1356" s="189"/>
      <c r="E1356" s="189"/>
      <c r="F1356" s="189"/>
      <c r="G1356" s="192"/>
      <c r="H1356" s="195"/>
      <c r="I1356" s="103"/>
      <c r="J1356" s="53"/>
      <c r="K1356" s="65"/>
      <c r="L1356" s="65"/>
      <c r="M1356" s="42">
        <f t="shared" ref="M1356:M1374" si="268">J1356*$D$60+K1356*$D$60+L1356*$D$60</f>
        <v>0</v>
      </c>
    </row>
    <row r="1357" spans="2:13" ht="13.5" thickBot="1">
      <c r="B1357" s="59" t="s">
        <v>42</v>
      </c>
      <c r="C1357" s="198"/>
      <c r="D1357" s="189"/>
      <c r="E1357" s="189"/>
      <c r="F1357" s="189"/>
      <c r="G1357" s="192"/>
      <c r="H1357" s="195"/>
      <c r="I1357" s="103"/>
      <c r="J1357" s="53"/>
      <c r="K1357" s="65"/>
      <c r="L1357" s="65"/>
      <c r="M1357" s="42">
        <f t="shared" si="268"/>
        <v>0</v>
      </c>
    </row>
    <row r="1358" spans="2:13" ht="13.5" thickBot="1">
      <c r="B1358" s="59" t="s">
        <v>43</v>
      </c>
      <c r="C1358" s="198"/>
      <c r="D1358" s="189"/>
      <c r="E1358" s="189"/>
      <c r="F1358" s="189"/>
      <c r="G1358" s="192"/>
      <c r="H1358" s="195"/>
      <c r="I1358" s="103"/>
      <c r="J1358" s="53"/>
      <c r="K1358" s="43"/>
      <c r="L1358" s="65"/>
      <c r="M1358" s="42">
        <f t="shared" si="268"/>
        <v>0</v>
      </c>
    </row>
    <row r="1359" spans="2:13" ht="13.5" thickBot="1">
      <c r="B1359" s="89" t="s">
        <v>44</v>
      </c>
      <c r="C1359" s="199"/>
      <c r="D1359" s="190"/>
      <c r="E1359" s="190"/>
      <c r="F1359" s="190"/>
      <c r="G1359" s="193"/>
      <c r="H1359" s="196"/>
      <c r="I1359" s="104"/>
      <c r="J1359" s="53"/>
      <c r="K1359" s="46"/>
      <c r="L1359" s="54"/>
      <c r="M1359" s="47">
        <f t="shared" si="268"/>
        <v>0</v>
      </c>
    </row>
    <row r="1360" spans="2:13" ht="13.5" thickBot="1">
      <c r="B1360" s="58" t="s">
        <v>40</v>
      </c>
      <c r="C1360" s="197">
        <f t="shared" si="262"/>
        <v>270</v>
      </c>
      <c r="D1360" s="188">
        <f>VLOOKUP(C1360,'Completar SOFSE'!$A$19:$E$501,2,0)</f>
        <v>3200</v>
      </c>
      <c r="E1360" s="188" t="str">
        <f>VLOOKUP(C1360,'Completar SOFSE'!$A$19:$E$501,3,0)</f>
        <v>C/U</v>
      </c>
      <c r="F1360" s="188">
        <f>VLOOKUP(C1360,'Completar SOFSE'!$A$19:$E$501,4,0)</f>
        <v>3000023545</v>
      </c>
      <c r="G1360" s="191" t="str">
        <f>VLOOKUP(C1360,'Completar SOFSE'!$A$19:$E$501,5,0)</f>
        <v>TORNILLO PARA FIJACION, TIPO DE CABEZA FIJADORA, MEDIDA 2,5MM, LONGITUD 12MM, MATERIAL ACERO, TRATAMIENTO SUPERFICIAL CINCADO, TIPO DE PUNTA PARKER ATERRAJADORA</v>
      </c>
      <c r="H1360" s="194">
        <f>VLOOKUP(C1360,'Completar SOFSE'!$A$19:$F$501,6,0)</f>
        <v>0</v>
      </c>
      <c r="I1360" s="103"/>
      <c r="J1360" s="53"/>
      <c r="K1360" s="65"/>
      <c r="L1360" s="65"/>
      <c r="M1360" s="42">
        <f t="shared" si="268"/>
        <v>0</v>
      </c>
    </row>
    <row r="1361" spans="2:13" ht="13.5" thickBot="1">
      <c r="B1361" s="59" t="s">
        <v>41</v>
      </c>
      <c r="C1361" s="198"/>
      <c r="D1361" s="189"/>
      <c r="E1361" s="189"/>
      <c r="F1361" s="189"/>
      <c r="G1361" s="192"/>
      <c r="H1361" s="195"/>
      <c r="I1361" s="103"/>
      <c r="J1361" s="53"/>
      <c r="K1361" s="65"/>
      <c r="L1361" s="65"/>
      <c r="M1361" s="42">
        <f t="shared" si="268"/>
        <v>0</v>
      </c>
    </row>
    <row r="1362" spans="2:13" ht="13.5" thickBot="1">
      <c r="B1362" s="59" t="s">
        <v>42</v>
      </c>
      <c r="C1362" s="198"/>
      <c r="D1362" s="189"/>
      <c r="E1362" s="189"/>
      <c r="F1362" s="189"/>
      <c r="G1362" s="192"/>
      <c r="H1362" s="195"/>
      <c r="I1362" s="103"/>
      <c r="J1362" s="53"/>
      <c r="K1362" s="65"/>
      <c r="L1362" s="65"/>
      <c r="M1362" s="42">
        <f t="shared" si="268"/>
        <v>0</v>
      </c>
    </row>
    <row r="1363" spans="2:13" ht="13.5" thickBot="1">
      <c r="B1363" s="59" t="s">
        <v>43</v>
      </c>
      <c r="C1363" s="198"/>
      <c r="D1363" s="189"/>
      <c r="E1363" s="189"/>
      <c r="F1363" s="189"/>
      <c r="G1363" s="192"/>
      <c r="H1363" s="195"/>
      <c r="I1363" s="103"/>
      <c r="J1363" s="53"/>
      <c r="K1363" s="43"/>
      <c r="L1363" s="65"/>
      <c r="M1363" s="42">
        <f t="shared" si="268"/>
        <v>0</v>
      </c>
    </row>
    <row r="1364" spans="2:13" ht="13.5" thickBot="1">
      <c r="B1364" s="89" t="s">
        <v>44</v>
      </c>
      <c r="C1364" s="199"/>
      <c r="D1364" s="190"/>
      <c r="E1364" s="190"/>
      <c r="F1364" s="190"/>
      <c r="G1364" s="193"/>
      <c r="H1364" s="196"/>
      <c r="I1364" s="104"/>
      <c r="J1364" s="53"/>
      <c r="K1364" s="46"/>
      <c r="L1364" s="54"/>
      <c r="M1364" s="47">
        <f t="shared" si="268"/>
        <v>0</v>
      </c>
    </row>
    <row r="1365" spans="2:13" ht="13.5" thickBot="1">
      <c r="B1365" s="58" t="s">
        <v>40</v>
      </c>
      <c r="C1365" s="197">
        <f t="shared" ref="C1365" si="269">+C1360+1</f>
        <v>271</v>
      </c>
      <c r="D1365" s="188">
        <f>VLOOKUP(C1365,'Completar SOFSE'!$A$19:$E$501,2,0)</f>
        <v>3000</v>
      </c>
      <c r="E1365" s="188" t="str">
        <f>VLOOKUP(C1365,'Completar SOFSE'!$A$19:$E$501,3,0)</f>
        <v>C/U</v>
      </c>
      <c r="F1365" s="188">
        <f>VLOOKUP(C1365,'Completar SOFSE'!$A$19:$E$501,4,0)</f>
        <v>3000023546</v>
      </c>
      <c r="G1365" s="191" t="str">
        <f>VLOOKUP(C1365,'Completar SOFSE'!$A$19:$E$501,5,0)</f>
        <v>TORNILLO PARA FIJACION, TIPO DE CABEZA FIJADORA, MEDIDA 14MM, LONGITUD 19MM, MATERIAL ACERO, TRATAMIENTO SUPERFICIAL CINCADO, TIPO DE PUNTA PARKER ATERRAJADORA</v>
      </c>
      <c r="H1365" s="194">
        <f>VLOOKUP(C1365,'Completar SOFSE'!$A$19:$F$501,6,0)</f>
        <v>0</v>
      </c>
      <c r="I1365" s="103"/>
      <c r="J1365" s="53"/>
      <c r="K1365" s="65"/>
      <c r="L1365" s="65"/>
      <c r="M1365" s="42">
        <f t="shared" si="268"/>
        <v>0</v>
      </c>
    </row>
    <row r="1366" spans="2:13" ht="13.5" thickBot="1">
      <c r="B1366" s="59" t="s">
        <v>41</v>
      </c>
      <c r="C1366" s="198"/>
      <c r="D1366" s="189"/>
      <c r="E1366" s="189"/>
      <c r="F1366" s="189"/>
      <c r="G1366" s="192"/>
      <c r="H1366" s="195"/>
      <c r="I1366" s="103"/>
      <c r="J1366" s="53"/>
      <c r="K1366" s="65"/>
      <c r="L1366" s="65"/>
      <c r="M1366" s="42">
        <f t="shared" si="268"/>
        <v>0</v>
      </c>
    </row>
    <row r="1367" spans="2:13" ht="13.5" thickBot="1">
      <c r="B1367" s="59" t="s">
        <v>42</v>
      </c>
      <c r="C1367" s="198"/>
      <c r="D1367" s="189"/>
      <c r="E1367" s="189"/>
      <c r="F1367" s="189"/>
      <c r="G1367" s="192"/>
      <c r="H1367" s="195"/>
      <c r="I1367" s="103"/>
      <c r="J1367" s="53"/>
      <c r="K1367" s="65"/>
      <c r="L1367" s="65"/>
      <c r="M1367" s="42">
        <f t="shared" si="268"/>
        <v>0</v>
      </c>
    </row>
    <row r="1368" spans="2:13" ht="13.5" thickBot="1">
      <c r="B1368" s="59" t="s">
        <v>43</v>
      </c>
      <c r="C1368" s="198"/>
      <c r="D1368" s="189"/>
      <c r="E1368" s="189"/>
      <c r="F1368" s="189"/>
      <c r="G1368" s="192"/>
      <c r="H1368" s="195"/>
      <c r="I1368" s="103"/>
      <c r="J1368" s="53"/>
      <c r="K1368" s="43"/>
      <c r="L1368" s="65"/>
      <c r="M1368" s="42">
        <f t="shared" si="268"/>
        <v>0</v>
      </c>
    </row>
    <row r="1369" spans="2:13" ht="13.5" thickBot="1">
      <c r="B1369" s="89" t="s">
        <v>44</v>
      </c>
      <c r="C1369" s="199"/>
      <c r="D1369" s="190"/>
      <c r="E1369" s="190"/>
      <c r="F1369" s="190"/>
      <c r="G1369" s="193"/>
      <c r="H1369" s="196"/>
      <c r="I1369" s="104"/>
      <c r="J1369" s="53"/>
      <c r="K1369" s="46"/>
      <c r="L1369" s="54"/>
      <c r="M1369" s="47">
        <f t="shared" si="268"/>
        <v>0</v>
      </c>
    </row>
    <row r="1370" spans="2:13" ht="13.5" thickBot="1">
      <c r="B1370" s="58" t="s">
        <v>40</v>
      </c>
      <c r="C1370" s="197">
        <f t="shared" si="265"/>
        <v>272</v>
      </c>
      <c r="D1370" s="188">
        <f>VLOOKUP(C1370,'Completar SOFSE'!$A$19:$E$501,2,0)</f>
        <v>3000</v>
      </c>
      <c r="E1370" s="188" t="str">
        <f>VLOOKUP(C1370,'Completar SOFSE'!$A$19:$E$501,3,0)</f>
        <v>C/U</v>
      </c>
      <c r="F1370" s="188">
        <f>VLOOKUP(C1370,'Completar SOFSE'!$A$19:$E$501,4,0)</f>
        <v>3000023552</v>
      </c>
      <c r="G1370" s="191" t="str">
        <f>VLOOKUP(C1370,'Completar SOFSE'!$A$19:$E$501,5,0)</f>
        <v>TORNILLO PARA AJUSTE, TIPO DE CABEZA FIJADORA RANURADA, TIPO DE ROSCA METRICA, DIAMETRO NOMINAL 4MM, LONGITUD 16MM, MATERIAL ACERO, NORMA CONSTRUCTIVA DIN 7985, TRATAMIENTO SUPERFICIAL CINCADO, PUNTA CONICA PASO BASTO</v>
      </c>
      <c r="H1370" s="194">
        <f>VLOOKUP(C1370,'Completar SOFSE'!$A$19:$F$501,6,0)</f>
        <v>0</v>
      </c>
      <c r="I1370" s="103"/>
      <c r="J1370" s="53"/>
      <c r="K1370" s="65"/>
      <c r="L1370" s="65"/>
      <c r="M1370" s="42">
        <f t="shared" si="268"/>
        <v>0</v>
      </c>
    </row>
    <row r="1371" spans="2:13" ht="13.5" thickBot="1">
      <c r="B1371" s="59" t="s">
        <v>41</v>
      </c>
      <c r="C1371" s="198"/>
      <c r="D1371" s="189"/>
      <c r="E1371" s="189"/>
      <c r="F1371" s="189"/>
      <c r="G1371" s="192"/>
      <c r="H1371" s="195"/>
      <c r="I1371" s="103"/>
      <c r="J1371" s="53"/>
      <c r="K1371" s="65"/>
      <c r="L1371" s="65"/>
      <c r="M1371" s="42">
        <f t="shared" si="268"/>
        <v>0</v>
      </c>
    </row>
    <row r="1372" spans="2:13" ht="13.5" thickBot="1">
      <c r="B1372" s="59" t="s">
        <v>42</v>
      </c>
      <c r="C1372" s="198"/>
      <c r="D1372" s="189"/>
      <c r="E1372" s="189"/>
      <c r="F1372" s="189"/>
      <c r="G1372" s="192"/>
      <c r="H1372" s="195"/>
      <c r="I1372" s="103"/>
      <c r="J1372" s="53"/>
      <c r="K1372" s="65"/>
      <c r="L1372" s="65"/>
      <c r="M1372" s="42">
        <f t="shared" si="268"/>
        <v>0</v>
      </c>
    </row>
    <row r="1373" spans="2:13" ht="13.5" thickBot="1">
      <c r="B1373" s="59" t="s">
        <v>43</v>
      </c>
      <c r="C1373" s="198"/>
      <c r="D1373" s="189"/>
      <c r="E1373" s="189"/>
      <c r="F1373" s="189"/>
      <c r="G1373" s="192"/>
      <c r="H1373" s="195"/>
      <c r="I1373" s="103"/>
      <c r="J1373" s="53"/>
      <c r="K1373" s="43"/>
      <c r="L1373" s="65"/>
      <c r="M1373" s="42">
        <f t="shared" si="268"/>
        <v>0</v>
      </c>
    </row>
    <row r="1374" spans="2:13" ht="13.5" thickBot="1">
      <c r="B1374" s="89" t="s">
        <v>44</v>
      </c>
      <c r="C1374" s="199"/>
      <c r="D1374" s="190"/>
      <c r="E1374" s="190"/>
      <c r="F1374" s="190"/>
      <c r="G1374" s="193"/>
      <c r="H1374" s="196"/>
      <c r="I1374" s="104"/>
      <c r="J1374" s="53"/>
      <c r="K1374" s="46"/>
      <c r="L1374" s="54"/>
      <c r="M1374" s="47">
        <f t="shared" si="268"/>
        <v>0</v>
      </c>
    </row>
    <row r="1375" spans="2:13" ht="13.5" thickBot="1">
      <c r="B1375" s="58" t="s">
        <v>40</v>
      </c>
      <c r="C1375" s="197">
        <f t="shared" si="266"/>
        <v>273</v>
      </c>
      <c r="D1375" s="188">
        <f>VLOOKUP(C1375,'Completar SOFSE'!$A$19:$E$501,2,0)</f>
        <v>3000</v>
      </c>
      <c r="E1375" s="188" t="str">
        <f>VLOOKUP(C1375,'Completar SOFSE'!$A$19:$E$501,3,0)</f>
        <v>C/U</v>
      </c>
      <c r="F1375" s="188">
        <f>VLOOKUP(C1375,'Completar SOFSE'!$A$19:$E$501,4,0)</f>
        <v>3000023553</v>
      </c>
      <c r="G1375" s="191" t="str">
        <f>VLOOKUP(C1375,'Completar SOFSE'!$A$19:$E$501,5,0)</f>
        <v>TORNILLO PARA AJUSTE, TIPO DE CABEZA FIJADORA RANURADA, TIPO DE ROSCA METRICA MA, DIAMETRO NOMINAL 6MM, PASO BASTO, LONGITUD 16MM, MATERIAL ACERO, NORMA CONSTRUCTIVA DIN 7985, TRATAMIENTO SUPERFICIAL CINCADO, PUNTA CONICA</v>
      </c>
      <c r="H1375" s="194">
        <f>VLOOKUP(C1375,'Completar SOFSE'!$A$19:$F$501,6,0)</f>
        <v>0</v>
      </c>
      <c r="I1375" s="103"/>
      <c r="J1375" s="53"/>
      <c r="K1375" s="65"/>
      <c r="L1375" s="65"/>
      <c r="M1375" s="42">
        <f>J1375*$D$60+K1375*$D$60+L1375*$D$60</f>
        <v>0</v>
      </c>
    </row>
    <row r="1376" spans="2:13" ht="13.5" thickBot="1">
      <c r="B1376" s="59" t="s">
        <v>41</v>
      </c>
      <c r="C1376" s="198"/>
      <c r="D1376" s="189"/>
      <c r="E1376" s="189"/>
      <c r="F1376" s="189"/>
      <c r="G1376" s="192"/>
      <c r="H1376" s="195"/>
      <c r="I1376" s="103"/>
      <c r="J1376" s="53"/>
      <c r="K1376" s="65"/>
      <c r="L1376" s="65"/>
      <c r="M1376" s="42">
        <f t="shared" ref="M1376:M1394" si="270">J1376*$D$60+K1376*$D$60+L1376*$D$60</f>
        <v>0</v>
      </c>
    </row>
    <row r="1377" spans="2:13" ht="13.5" thickBot="1">
      <c r="B1377" s="59" t="s">
        <v>42</v>
      </c>
      <c r="C1377" s="198"/>
      <c r="D1377" s="189"/>
      <c r="E1377" s="189"/>
      <c r="F1377" s="189"/>
      <c r="G1377" s="192"/>
      <c r="H1377" s="195"/>
      <c r="I1377" s="103"/>
      <c r="J1377" s="53"/>
      <c r="K1377" s="65"/>
      <c r="L1377" s="65"/>
      <c r="M1377" s="42">
        <f t="shared" si="270"/>
        <v>0</v>
      </c>
    </row>
    <row r="1378" spans="2:13" ht="13.5" thickBot="1">
      <c r="B1378" s="59" t="s">
        <v>43</v>
      </c>
      <c r="C1378" s="198"/>
      <c r="D1378" s="189"/>
      <c r="E1378" s="189"/>
      <c r="F1378" s="189"/>
      <c r="G1378" s="192"/>
      <c r="H1378" s="195"/>
      <c r="I1378" s="103"/>
      <c r="J1378" s="53"/>
      <c r="K1378" s="43"/>
      <c r="L1378" s="65"/>
      <c r="M1378" s="42">
        <f t="shared" si="270"/>
        <v>0</v>
      </c>
    </row>
    <row r="1379" spans="2:13" ht="13.5" thickBot="1">
      <c r="B1379" s="89" t="s">
        <v>44</v>
      </c>
      <c r="C1379" s="199"/>
      <c r="D1379" s="190"/>
      <c r="E1379" s="190"/>
      <c r="F1379" s="190"/>
      <c r="G1379" s="193"/>
      <c r="H1379" s="196"/>
      <c r="I1379" s="104"/>
      <c r="J1379" s="53"/>
      <c r="K1379" s="46"/>
      <c r="L1379" s="54"/>
      <c r="M1379" s="47">
        <f t="shared" si="270"/>
        <v>0</v>
      </c>
    </row>
    <row r="1380" spans="2:13" ht="13.5" thickBot="1">
      <c r="B1380" s="58" t="s">
        <v>40</v>
      </c>
      <c r="C1380" s="197">
        <f t="shared" si="267"/>
        <v>274</v>
      </c>
      <c r="D1380" s="188">
        <f>VLOOKUP(C1380,'Completar SOFSE'!$A$19:$E$501,2,0)</f>
        <v>1000</v>
      </c>
      <c r="E1380" s="188" t="str">
        <f>VLOOKUP(C1380,'Completar SOFSE'!$A$19:$E$501,3,0)</f>
        <v>C/U</v>
      </c>
      <c r="F1380" s="188">
        <f>VLOOKUP(C1380,'Completar SOFSE'!$A$19:$E$501,4,0)</f>
        <v>3000023555</v>
      </c>
      <c r="G1380" s="191" t="str">
        <f>VLOOKUP(C1380,'Completar SOFSE'!$A$19:$E$501,5,0)</f>
        <v>TORNILLO PARA FIJACION, TIPO DE CABEZA HEXAGONAL, MEDIDA NUMERO 14 6,3MM, LONGITUD 50,8MM (2"), MATERIAL ACERO, TIPO DE PUNTA MECHA, TORNILLO PARA FIJACION , TIPO DE CABEZA HEXAGONAL, MEDIDA NUMERO 14 6.3 MM,LONGITUD 50.8(2"), TRATAMIENTO SUPERFICIAL CINCADO TIPO DE PUNTA MECHA, CON ARANDELA DE GOMA</v>
      </c>
      <c r="H1380" s="194">
        <f>VLOOKUP(C1380,'Completar SOFSE'!$A$19:$F$501,6,0)</f>
        <v>0</v>
      </c>
      <c r="I1380" s="103"/>
      <c r="J1380" s="53"/>
      <c r="K1380" s="65"/>
      <c r="L1380" s="65"/>
      <c r="M1380" s="42">
        <f t="shared" si="270"/>
        <v>0</v>
      </c>
    </row>
    <row r="1381" spans="2:13" ht="13.5" thickBot="1">
      <c r="B1381" s="59" t="s">
        <v>41</v>
      </c>
      <c r="C1381" s="198"/>
      <c r="D1381" s="189"/>
      <c r="E1381" s="189"/>
      <c r="F1381" s="189"/>
      <c r="G1381" s="192"/>
      <c r="H1381" s="195"/>
      <c r="I1381" s="103"/>
      <c r="J1381" s="53"/>
      <c r="K1381" s="65"/>
      <c r="L1381" s="65"/>
      <c r="M1381" s="42">
        <f t="shared" si="270"/>
        <v>0</v>
      </c>
    </row>
    <row r="1382" spans="2:13" ht="13.5" thickBot="1">
      <c r="B1382" s="59" t="s">
        <v>42</v>
      </c>
      <c r="C1382" s="198"/>
      <c r="D1382" s="189"/>
      <c r="E1382" s="189"/>
      <c r="F1382" s="189"/>
      <c r="G1382" s="192"/>
      <c r="H1382" s="195"/>
      <c r="I1382" s="103"/>
      <c r="J1382" s="53"/>
      <c r="K1382" s="65"/>
      <c r="L1382" s="65"/>
      <c r="M1382" s="42">
        <f t="shared" si="270"/>
        <v>0</v>
      </c>
    </row>
    <row r="1383" spans="2:13" ht="13.5" thickBot="1">
      <c r="B1383" s="59" t="s">
        <v>43</v>
      </c>
      <c r="C1383" s="198"/>
      <c r="D1383" s="189"/>
      <c r="E1383" s="189"/>
      <c r="F1383" s="189"/>
      <c r="G1383" s="192"/>
      <c r="H1383" s="195"/>
      <c r="I1383" s="103"/>
      <c r="J1383" s="53"/>
      <c r="K1383" s="43"/>
      <c r="L1383" s="65"/>
      <c r="M1383" s="42">
        <f t="shared" si="270"/>
        <v>0</v>
      </c>
    </row>
    <row r="1384" spans="2:13" ht="13.5" thickBot="1">
      <c r="B1384" s="89" t="s">
        <v>44</v>
      </c>
      <c r="C1384" s="199"/>
      <c r="D1384" s="190"/>
      <c r="E1384" s="190"/>
      <c r="F1384" s="190"/>
      <c r="G1384" s="193"/>
      <c r="H1384" s="196"/>
      <c r="I1384" s="104"/>
      <c r="J1384" s="53"/>
      <c r="K1384" s="46"/>
      <c r="L1384" s="54"/>
      <c r="M1384" s="47">
        <f t="shared" si="270"/>
        <v>0</v>
      </c>
    </row>
    <row r="1385" spans="2:13" ht="13.5" thickBot="1">
      <c r="B1385" s="58" t="s">
        <v>40</v>
      </c>
      <c r="C1385" s="197">
        <f t="shared" si="262"/>
        <v>275</v>
      </c>
      <c r="D1385" s="188">
        <f>VLOOKUP(C1385,'Completar SOFSE'!$A$19:$E$501,2,0)</f>
        <v>3000</v>
      </c>
      <c r="E1385" s="188" t="str">
        <f>VLOOKUP(C1385,'Completar SOFSE'!$A$19:$E$501,3,0)</f>
        <v>C/U</v>
      </c>
      <c r="F1385" s="188">
        <f>VLOOKUP(C1385,'Completar SOFSE'!$A$19:$E$501,4,0)</f>
        <v>3000023557</v>
      </c>
      <c r="G1385" s="191" t="str">
        <f>VLOOKUP(C1385,'Completar SOFSE'!$A$19:$E$501,5,0)</f>
        <v>TORNILLO PARA FIJACION, TIPO DE CABEZA ALOMADA PHILLIPS, MEDIDA NUMERO 8 4,3MM, LONGITUD 19,05MM (3/4"), NORMA DEL MATERIAL DIN 7985, TRATAMIENTO SUPERFICIAL CINCADO, TIPO DE PUNTA MECHA PARKER</v>
      </c>
      <c r="H1385" s="194">
        <f>VLOOKUP(C1385,'Completar SOFSE'!$A$19:$F$501,6,0)</f>
        <v>0</v>
      </c>
      <c r="I1385" s="103"/>
      <c r="J1385" s="53"/>
      <c r="K1385" s="65"/>
      <c r="L1385" s="65"/>
      <c r="M1385" s="42">
        <f t="shared" si="270"/>
        <v>0</v>
      </c>
    </row>
    <row r="1386" spans="2:13" ht="13.5" thickBot="1">
      <c r="B1386" s="59" t="s">
        <v>41</v>
      </c>
      <c r="C1386" s="198"/>
      <c r="D1386" s="189"/>
      <c r="E1386" s="189"/>
      <c r="F1386" s="189"/>
      <c r="G1386" s="192"/>
      <c r="H1386" s="195"/>
      <c r="I1386" s="103"/>
      <c r="J1386" s="53"/>
      <c r="K1386" s="65"/>
      <c r="L1386" s="65"/>
      <c r="M1386" s="42">
        <f t="shared" si="270"/>
        <v>0</v>
      </c>
    </row>
    <row r="1387" spans="2:13" ht="13.5" thickBot="1">
      <c r="B1387" s="59" t="s">
        <v>42</v>
      </c>
      <c r="C1387" s="198"/>
      <c r="D1387" s="189"/>
      <c r="E1387" s="189"/>
      <c r="F1387" s="189"/>
      <c r="G1387" s="192"/>
      <c r="H1387" s="195"/>
      <c r="I1387" s="103"/>
      <c r="J1387" s="53"/>
      <c r="K1387" s="65"/>
      <c r="L1387" s="65"/>
      <c r="M1387" s="42">
        <f t="shared" si="270"/>
        <v>0</v>
      </c>
    </row>
    <row r="1388" spans="2:13" ht="13.5" thickBot="1">
      <c r="B1388" s="59" t="s">
        <v>43</v>
      </c>
      <c r="C1388" s="198"/>
      <c r="D1388" s="189"/>
      <c r="E1388" s="189"/>
      <c r="F1388" s="189"/>
      <c r="G1388" s="192"/>
      <c r="H1388" s="195"/>
      <c r="I1388" s="103"/>
      <c r="J1388" s="53"/>
      <c r="K1388" s="43"/>
      <c r="L1388" s="65"/>
      <c r="M1388" s="42">
        <f t="shared" si="270"/>
        <v>0</v>
      </c>
    </row>
    <row r="1389" spans="2:13" ht="13.5" thickBot="1">
      <c r="B1389" s="89" t="s">
        <v>44</v>
      </c>
      <c r="C1389" s="199"/>
      <c r="D1389" s="190"/>
      <c r="E1389" s="190"/>
      <c r="F1389" s="190"/>
      <c r="G1389" s="193"/>
      <c r="H1389" s="196"/>
      <c r="I1389" s="104"/>
      <c r="J1389" s="53"/>
      <c r="K1389" s="46"/>
      <c r="L1389" s="54"/>
      <c r="M1389" s="47">
        <f t="shared" si="270"/>
        <v>0</v>
      </c>
    </row>
    <row r="1390" spans="2:13" ht="13.5" thickBot="1">
      <c r="B1390" s="58" t="s">
        <v>40</v>
      </c>
      <c r="C1390" s="197">
        <f t="shared" ref="C1390" si="271">+C1385+1</f>
        <v>276</v>
      </c>
      <c r="D1390" s="188">
        <f>VLOOKUP(C1390,'Completar SOFSE'!$A$19:$E$501,2,0)</f>
        <v>900</v>
      </c>
      <c r="E1390" s="188" t="str">
        <f>VLOOKUP(C1390,'Completar SOFSE'!$A$19:$E$501,3,0)</f>
        <v>C/U</v>
      </c>
      <c r="F1390" s="188">
        <f>VLOOKUP(C1390,'Completar SOFSE'!$A$19:$E$501,4,0)</f>
        <v>3000023558</v>
      </c>
      <c r="G1390" s="191" t="str">
        <f>VLOOKUP(C1390,'Completar SOFSE'!$A$19:$E$501,5,0)</f>
        <v>TORNILLO PARA FIJACION, TIPO DE CABEZA HEXAGONAL, MEDIDA NUMERO 14 6,3MM, LONGITUD 38,1MM (1.1/2"), TRATAMIENTO SUPERFICIAL CINCADO, TIPO DE PUNTA MECHA</v>
      </c>
      <c r="H1390" s="194">
        <f>VLOOKUP(C1390,'Completar SOFSE'!$A$19:$F$501,6,0)</f>
        <v>0</v>
      </c>
      <c r="I1390" s="103"/>
      <c r="J1390" s="53"/>
      <c r="K1390" s="65"/>
      <c r="L1390" s="65"/>
      <c r="M1390" s="42">
        <f t="shared" si="270"/>
        <v>0</v>
      </c>
    </row>
    <row r="1391" spans="2:13" ht="13.5" thickBot="1">
      <c r="B1391" s="59" t="s">
        <v>41</v>
      </c>
      <c r="C1391" s="198"/>
      <c r="D1391" s="189"/>
      <c r="E1391" s="189"/>
      <c r="F1391" s="189"/>
      <c r="G1391" s="192"/>
      <c r="H1391" s="195"/>
      <c r="I1391" s="103"/>
      <c r="J1391" s="53"/>
      <c r="K1391" s="65"/>
      <c r="L1391" s="65"/>
      <c r="M1391" s="42">
        <f t="shared" si="270"/>
        <v>0</v>
      </c>
    </row>
    <row r="1392" spans="2:13" ht="13.5" thickBot="1">
      <c r="B1392" s="59" t="s">
        <v>42</v>
      </c>
      <c r="C1392" s="198"/>
      <c r="D1392" s="189"/>
      <c r="E1392" s="189"/>
      <c r="F1392" s="189"/>
      <c r="G1392" s="192"/>
      <c r="H1392" s="195"/>
      <c r="I1392" s="103"/>
      <c r="J1392" s="53"/>
      <c r="K1392" s="65"/>
      <c r="L1392" s="65"/>
      <c r="M1392" s="42">
        <f t="shared" si="270"/>
        <v>0</v>
      </c>
    </row>
    <row r="1393" spans="2:13" ht="13.5" thickBot="1">
      <c r="B1393" s="59" t="s">
        <v>43</v>
      </c>
      <c r="C1393" s="198"/>
      <c r="D1393" s="189"/>
      <c r="E1393" s="189"/>
      <c r="F1393" s="189"/>
      <c r="G1393" s="192"/>
      <c r="H1393" s="195"/>
      <c r="I1393" s="103"/>
      <c r="J1393" s="53"/>
      <c r="K1393" s="43"/>
      <c r="L1393" s="65"/>
      <c r="M1393" s="42">
        <f t="shared" si="270"/>
        <v>0</v>
      </c>
    </row>
    <row r="1394" spans="2:13" ht="13.5" thickBot="1">
      <c r="B1394" s="89" t="s">
        <v>44</v>
      </c>
      <c r="C1394" s="199"/>
      <c r="D1394" s="190"/>
      <c r="E1394" s="190"/>
      <c r="F1394" s="190"/>
      <c r="G1394" s="193"/>
      <c r="H1394" s="196"/>
      <c r="I1394" s="104"/>
      <c r="J1394" s="53"/>
      <c r="K1394" s="46"/>
      <c r="L1394" s="54"/>
      <c r="M1394" s="47">
        <f t="shared" si="270"/>
        <v>0</v>
      </c>
    </row>
    <row r="1395" spans="2:13" ht="13.5" thickBot="1">
      <c r="B1395" s="58" t="s">
        <v>40</v>
      </c>
      <c r="C1395" s="197">
        <f t="shared" si="265"/>
        <v>277</v>
      </c>
      <c r="D1395" s="188">
        <f>VLOOKUP(C1395,'Completar SOFSE'!$A$19:$E$501,2,0)</f>
        <v>6252</v>
      </c>
      <c r="E1395" s="188" t="str">
        <f>VLOOKUP(C1395,'Completar SOFSE'!$A$19:$E$501,3,0)</f>
        <v>C/U</v>
      </c>
      <c r="F1395" s="188">
        <f>VLOOKUP(C1395,'Completar SOFSE'!$A$19:$E$501,4,0)</f>
        <v>3000023562</v>
      </c>
      <c r="G1395" s="191" t="str">
        <f>VLOOKUP(C1395,'Completar SOFSE'!$A$19:$E$501,5,0)</f>
        <v>TORNILLO PARA FIJACION, TIPO DE CABEZA FRESADA PHILLIPS, MEDIDA NUMERO 8, LONGITUD 2", MATERIAL ACERO, TIPO DE PUNTA MECHA</v>
      </c>
      <c r="H1395" s="194">
        <f>VLOOKUP(C1395,'Completar SOFSE'!$A$19:$F$501,6,0)</f>
        <v>0</v>
      </c>
      <c r="I1395" s="103"/>
      <c r="J1395" s="53"/>
      <c r="K1395" s="65"/>
      <c r="L1395" s="65"/>
      <c r="M1395" s="42">
        <f>J1395*$D$60+K1395*$D$60+L1395*$D$60</f>
        <v>0</v>
      </c>
    </row>
    <row r="1396" spans="2:13" ht="13.5" thickBot="1">
      <c r="B1396" s="59" t="s">
        <v>41</v>
      </c>
      <c r="C1396" s="198"/>
      <c r="D1396" s="189"/>
      <c r="E1396" s="189"/>
      <c r="F1396" s="189"/>
      <c r="G1396" s="192"/>
      <c r="H1396" s="195"/>
      <c r="I1396" s="103"/>
      <c r="J1396" s="53"/>
      <c r="K1396" s="65"/>
      <c r="L1396" s="65"/>
      <c r="M1396" s="42">
        <f t="shared" ref="M1396:M1414" si="272">J1396*$D$60+K1396*$D$60+L1396*$D$60</f>
        <v>0</v>
      </c>
    </row>
    <row r="1397" spans="2:13" ht="13.5" thickBot="1">
      <c r="B1397" s="59" t="s">
        <v>42</v>
      </c>
      <c r="C1397" s="198"/>
      <c r="D1397" s="189"/>
      <c r="E1397" s="189"/>
      <c r="F1397" s="189"/>
      <c r="G1397" s="192"/>
      <c r="H1397" s="195"/>
      <c r="I1397" s="103"/>
      <c r="J1397" s="53"/>
      <c r="K1397" s="65"/>
      <c r="L1397" s="65"/>
      <c r="M1397" s="42">
        <f t="shared" si="272"/>
        <v>0</v>
      </c>
    </row>
    <row r="1398" spans="2:13" ht="13.5" thickBot="1">
      <c r="B1398" s="59" t="s">
        <v>43</v>
      </c>
      <c r="C1398" s="198"/>
      <c r="D1398" s="189"/>
      <c r="E1398" s="189"/>
      <c r="F1398" s="189"/>
      <c r="G1398" s="192"/>
      <c r="H1398" s="195"/>
      <c r="I1398" s="103"/>
      <c r="J1398" s="53"/>
      <c r="K1398" s="43"/>
      <c r="L1398" s="65"/>
      <c r="M1398" s="42">
        <f t="shared" si="272"/>
        <v>0</v>
      </c>
    </row>
    <row r="1399" spans="2:13" ht="13.5" thickBot="1">
      <c r="B1399" s="89" t="s">
        <v>44</v>
      </c>
      <c r="C1399" s="199"/>
      <c r="D1399" s="190"/>
      <c r="E1399" s="190"/>
      <c r="F1399" s="190"/>
      <c r="G1399" s="193"/>
      <c r="H1399" s="196"/>
      <c r="I1399" s="104"/>
      <c r="J1399" s="53"/>
      <c r="K1399" s="46"/>
      <c r="L1399" s="54"/>
      <c r="M1399" s="47">
        <f t="shared" si="272"/>
        <v>0</v>
      </c>
    </row>
    <row r="1400" spans="2:13" ht="13.5" thickBot="1">
      <c r="B1400" s="58" t="s">
        <v>40</v>
      </c>
      <c r="C1400" s="197">
        <f t="shared" si="266"/>
        <v>278</v>
      </c>
      <c r="D1400" s="188">
        <f>VLOOKUP(C1400,'Completar SOFSE'!$A$19:$E$501,2,0)</f>
        <v>1952</v>
      </c>
      <c r="E1400" s="188" t="str">
        <f>VLOOKUP(C1400,'Completar SOFSE'!$A$19:$E$501,3,0)</f>
        <v>C/U</v>
      </c>
      <c r="F1400" s="188">
        <f>VLOOKUP(C1400,'Completar SOFSE'!$A$19:$E$501,4,0)</f>
        <v>3000023563</v>
      </c>
      <c r="G1400" s="191" t="str">
        <f>VLOOKUP(C1400,'Completar SOFSE'!$A$19:$E$501,5,0)</f>
        <v>TORNILLO PARA FIJACION, TIPO DE CABEZA FRESADA PHILLIPS, MEDIDA NUMERO 6 X 7/16", TRATAMIENTO SUPERFICIAL CINCADO, TIPO DE PUNTA MECHA, 3,5X9,5MM</v>
      </c>
      <c r="H1400" s="194">
        <f>VLOOKUP(C1400,'Completar SOFSE'!$A$19:$F$501,6,0)</f>
        <v>0</v>
      </c>
      <c r="I1400" s="103"/>
      <c r="J1400" s="53"/>
      <c r="K1400" s="65"/>
      <c r="L1400" s="65"/>
      <c r="M1400" s="42">
        <f t="shared" si="272"/>
        <v>0</v>
      </c>
    </row>
    <row r="1401" spans="2:13" ht="13.5" thickBot="1">
      <c r="B1401" s="59" t="s">
        <v>41</v>
      </c>
      <c r="C1401" s="198"/>
      <c r="D1401" s="189"/>
      <c r="E1401" s="189"/>
      <c r="F1401" s="189"/>
      <c r="G1401" s="192"/>
      <c r="H1401" s="195"/>
      <c r="I1401" s="103"/>
      <c r="J1401" s="53"/>
      <c r="K1401" s="65"/>
      <c r="L1401" s="65"/>
      <c r="M1401" s="42">
        <f t="shared" si="272"/>
        <v>0</v>
      </c>
    </row>
    <row r="1402" spans="2:13" ht="13.5" thickBot="1">
      <c r="B1402" s="59" t="s">
        <v>42</v>
      </c>
      <c r="C1402" s="198"/>
      <c r="D1402" s="189"/>
      <c r="E1402" s="189"/>
      <c r="F1402" s="189"/>
      <c r="G1402" s="192"/>
      <c r="H1402" s="195"/>
      <c r="I1402" s="103"/>
      <c r="J1402" s="53"/>
      <c r="K1402" s="65"/>
      <c r="L1402" s="65"/>
      <c r="M1402" s="42">
        <f t="shared" si="272"/>
        <v>0</v>
      </c>
    </row>
    <row r="1403" spans="2:13" ht="13.5" thickBot="1">
      <c r="B1403" s="59" t="s">
        <v>43</v>
      </c>
      <c r="C1403" s="198"/>
      <c r="D1403" s="189"/>
      <c r="E1403" s="189"/>
      <c r="F1403" s="189"/>
      <c r="G1403" s="192"/>
      <c r="H1403" s="195"/>
      <c r="I1403" s="103"/>
      <c r="J1403" s="53"/>
      <c r="K1403" s="43"/>
      <c r="L1403" s="65"/>
      <c r="M1403" s="42">
        <f t="shared" si="272"/>
        <v>0</v>
      </c>
    </row>
    <row r="1404" spans="2:13" ht="13.5" thickBot="1">
      <c r="B1404" s="89" t="s">
        <v>44</v>
      </c>
      <c r="C1404" s="199"/>
      <c r="D1404" s="190"/>
      <c r="E1404" s="190"/>
      <c r="F1404" s="190"/>
      <c r="G1404" s="193"/>
      <c r="H1404" s="196"/>
      <c r="I1404" s="104"/>
      <c r="J1404" s="53"/>
      <c r="K1404" s="46"/>
      <c r="L1404" s="54"/>
      <c r="M1404" s="47">
        <f t="shared" si="272"/>
        <v>0</v>
      </c>
    </row>
    <row r="1405" spans="2:13" ht="13.5" thickBot="1">
      <c r="B1405" s="58" t="s">
        <v>40</v>
      </c>
      <c r="C1405" s="197">
        <f t="shared" si="267"/>
        <v>279</v>
      </c>
      <c r="D1405" s="188">
        <f>VLOOKUP(C1405,'Completar SOFSE'!$A$19:$E$501,2,0)</f>
        <v>3350</v>
      </c>
      <c r="E1405" s="188" t="str">
        <f>VLOOKUP(C1405,'Completar SOFSE'!$A$19:$E$501,3,0)</f>
        <v>C/U</v>
      </c>
      <c r="F1405" s="188">
        <f>VLOOKUP(C1405,'Completar SOFSE'!$A$19:$E$501,4,0)</f>
        <v>3000023569</v>
      </c>
      <c r="G1405" s="191" t="str">
        <f>VLOOKUP(C1405,'Completar SOFSE'!$A$19:$E$501,5,0)</f>
        <v>TORNILLO PARA FIJACION, TIPO DE CABEZA FRESADA PHILLIPS, MEDIDA NUMERO 10, LONGITUD 1.5/8", MATERIAL ACERO, TRATAMIENTO SUPERFICIAL CINCADO, TIPO DE PUNTA MECHA, CON ALAS</v>
      </c>
      <c r="H1405" s="194">
        <f>VLOOKUP(C1405,'Completar SOFSE'!$A$19:$F$501,6,0)</f>
        <v>0</v>
      </c>
      <c r="I1405" s="103"/>
      <c r="J1405" s="53"/>
      <c r="K1405" s="65"/>
      <c r="L1405" s="65"/>
      <c r="M1405" s="42">
        <f t="shared" si="272"/>
        <v>0</v>
      </c>
    </row>
    <row r="1406" spans="2:13" ht="13.5" thickBot="1">
      <c r="B1406" s="59" t="s">
        <v>41</v>
      </c>
      <c r="C1406" s="198"/>
      <c r="D1406" s="189"/>
      <c r="E1406" s="189"/>
      <c r="F1406" s="189"/>
      <c r="G1406" s="192"/>
      <c r="H1406" s="195"/>
      <c r="I1406" s="103"/>
      <c r="J1406" s="53"/>
      <c r="K1406" s="65"/>
      <c r="L1406" s="65"/>
      <c r="M1406" s="42">
        <f t="shared" si="272"/>
        <v>0</v>
      </c>
    </row>
    <row r="1407" spans="2:13" ht="13.5" thickBot="1">
      <c r="B1407" s="59" t="s">
        <v>42</v>
      </c>
      <c r="C1407" s="198"/>
      <c r="D1407" s="189"/>
      <c r="E1407" s="189"/>
      <c r="F1407" s="189"/>
      <c r="G1407" s="192"/>
      <c r="H1407" s="195"/>
      <c r="I1407" s="103"/>
      <c r="J1407" s="53"/>
      <c r="K1407" s="65"/>
      <c r="L1407" s="65"/>
      <c r="M1407" s="42">
        <f t="shared" si="272"/>
        <v>0</v>
      </c>
    </row>
    <row r="1408" spans="2:13" ht="13.5" thickBot="1">
      <c r="B1408" s="59" t="s">
        <v>43</v>
      </c>
      <c r="C1408" s="198"/>
      <c r="D1408" s="189"/>
      <c r="E1408" s="189"/>
      <c r="F1408" s="189"/>
      <c r="G1408" s="192"/>
      <c r="H1408" s="195"/>
      <c r="I1408" s="103"/>
      <c r="J1408" s="53"/>
      <c r="K1408" s="43"/>
      <c r="L1408" s="65"/>
      <c r="M1408" s="42">
        <f t="shared" si="272"/>
        <v>0</v>
      </c>
    </row>
    <row r="1409" spans="2:13" ht="13.5" thickBot="1">
      <c r="B1409" s="89" t="s">
        <v>44</v>
      </c>
      <c r="C1409" s="199"/>
      <c r="D1409" s="190"/>
      <c r="E1409" s="190"/>
      <c r="F1409" s="190"/>
      <c r="G1409" s="193"/>
      <c r="H1409" s="196"/>
      <c r="I1409" s="104"/>
      <c r="J1409" s="53"/>
      <c r="K1409" s="46"/>
      <c r="L1409" s="54"/>
      <c r="M1409" s="47">
        <f t="shared" si="272"/>
        <v>0</v>
      </c>
    </row>
    <row r="1410" spans="2:13" ht="13.5" thickBot="1">
      <c r="B1410" s="58" t="s">
        <v>40</v>
      </c>
      <c r="C1410" s="197">
        <f t="shared" ref="C1410:C1460" si="273">+C1405+1</f>
        <v>280</v>
      </c>
      <c r="D1410" s="188">
        <f>VLOOKUP(C1410,'Completar SOFSE'!$A$19:$E$501,2,0)</f>
        <v>1700</v>
      </c>
      <c r="E1410" s="188" t="str">
        <f>VLOOKUP(C1410,'Completar SOFSE'!$A$19:$E$501,3,0)</f>
        <v>C/U</v>
      </c>
      <c r="F1410" s="188">
        <f>VLOOKUP(C1410,'Completar SOFSE'!$A$19:$E$501,4,0)</f>
        <v>3000023573</v>
      </c>
      <c r="G1410" s="191" t="str">
        <f>VLOOKUP(C1410,'Completar SOFSE'!$A$19:$E$501,5,0)</f>
        <v>TORNILLO PARA FIJACION, TIPO DE CABEZA FRESADA PHILLIPS, MEDIDA NUMERO 8, LONGITUD 1.5/8", MATERIAL ACERO, TRATAMIENTO SUPERFICIAL CINCADO, TIPO DE PUNTA MECHA, CON ALAS</v>
      </c>
      <c r="H1410" s="194">
        <f>VLOOKUP(C1410,'Completar SOFSE'!$A$19:$F$501,6,0)</f>
        <v>0</v>
      </c>
      <c r="I1410" s="103"/>
      <c r="J1410" s="53"/>
      <c r="K1410" s="65"/>
      <c r="L1410" s="65"/>
      <c r="M1410" s="42">
        <f t="shared" si="272"/>
        <v>0</v>
      </c>
    </row>
    <row r="1411" spans="2:13" ht="13.5" thickBot="1">
      <c r="B1411" s="59" t="s">
        <v>41</v>
      </c>
      <c r="C1411" s="198"/>
      <c r="D1411" s="189"/>
      <c r="E1411" s="189"/>
      <c r="F1411" s="189"/>
      <c r="G1411" s="192"/>
      <c r="H1411" s="195"/>
      <c r="I1411" s="103"/>
      <c r="J1411" s="53"/>
      <c r="K1411" s="65"/>
      <c r="L1411" s="65"/>
      <c r="M1411" s="42">
        <f t="shared" si="272"/>
        <v>0</v>
      </c>
    </row>
    <row r="1412" spans="2:13" ht="13.5" thickBot="1">
      <c r="B1412" s="59" t="s">
        <v>42</v>
      </c>
      <c r="C1412" s="198"/>
      <c r="D1412" s="189"/>
      <c r="E1412" s="189"/>
      <c r="F1412" s="189"/>
      <c r="G1412" s="192"/>
      <c r="H1412" s="195"/>
      <c r="I1412" s="103"/>
      <c r="J1412" s="53"/>
      <c r="K1412" s="65"/>
      <c r="L1412" s="65"/>
      <c r="M1412" s="42">
        <f t="shared" si="272"/>
        <v>0</v>
      </c>
    </row>
    <row r="1413" spans="2:13" ht="13.5" thickBot="1">
      <c r="B1413" s="59" t="s">
        <v>43</v>
      </c>
      <c r="C1413" s="198"/>
      <c r="D1413" s="189"/>
      <c r="E1413" s="189"/>
      <c r="F1413" s="189"/>
      <c r="G1413" s="192"/>
      <c r="H1413" s="195"/>
      <c r="I1413" s="103"/>
      <c r="J1413" s="53"/>
      <c r="K1413" s="43"/>
      <c r="L1413" s="65"/>
      <c r="M1413" s="42">
        <f t="shared" si="272"/>
        <v>0</v>
      </c>
    </row>
    <row r="1414" spans="2:13" ht="13.5" thickBot="1">
      <c r="B1414" s="89" t="s">
        <v>44</v>
      </c>
      <c r="C1414" s="199"/>
      <c r="D1414" s="190"/>
      <c r="E1414" s="190"/>
      <c r="F1414" s="190"/>
      <c r="G1414" s="193"/>
      <c r="H1414" s="196"/>
      <c r="I1414" s="104"/>
      <c r="J1414" s="53"/>
      <c r="K1414" s="46"/>
      <c r="L1414" s="54"/>
      <c r="M1414" s="47">
        <f t="shared" si="272"/>
        <v>0</v>
      </c>
    </row>
    <row r="1415" spans="2:13" ht="13.5" thickBot="1">
      <c r="B1415" s="58" t="s">
        <v>40</v>
      </c>
      <c r="C1415" s="197">
        <f t="shared" ref="C1415" si="274">+C1410+1</f>
        <v>281</v>
      </c>
      <c r="D1415" s="188">
        <f>VLOOKUP(C1415,'Completar SOFSE'!$A$19:$E$501,2,0)</f>
        <v>7030</v>
      </c>
      <c r="E1415" s="188" t="str">
        <f>VLOOKUP(C1415,'Completar SOFSE'!$A$19:$E$501,3,0)</f>
        <v>C/U</v>
      </c>
      <c r="F1415" s="188">
        <f>VLOOKUP(C1415,'Completar SOFSE'!$A$19:$E$501,4,0)</f>
        <v>3000023576</v>
      </c>
      <c r="G1415" s="191" t="str">
        <f>VLOOKUP(C1415,'Completar SOFSE'!$A$19:$E$501,5,0)</f>
        <v>TORNILLO PARA FIJACION, TIPO DE CABEZA HEXAGONAL, MEDIDA 6.6MM, LONGITUD 63MM (2.1/2"), MATERIAL ACERO, NORMA DEL MATERIAL SAE 1010 (IRAM F-20 A-34), PUNTA MECHA. NUMERO 14. CON ANRADELA Y FLANGE DE NEOPRENE MARCAS/FABRICANTES: 1015 (F-24 A-37)</v>
      </c>
      <c r="H1415" s="194">
        <f>VLOOKUP(C1415,'Completar SOFSE'!$A$19:$F$501,6,0)</f>
        <v>0</v>
      </c>
      <c r="I1415" s="103"/>
      <c r="J1415" s="53"/>
      <c r="K1415" s="65"/>
      <c r="L1415" s="65"/>
      <c r="M1415" s="42">
        <f>J1415*$D$60+K1415*$D$60+L1415*$D$60</f>
        <v>0</v>
      </c>
    </row>
    <row r="1416" spans="2:13" ht="13.5" thickBot="1">
      <c r="B1416" s="59" t="s">
        <v>41</v>
      </c>
      <c r="C1416" s="198"/>
      <c r="D1416" s="189"/>
      <c r="E1416" s="189"/>
      <c r="F1416" s="189"/>
      <c r="G1416" s="192"/>
      <c r="H1416" s="195"/>
      <c r="I1416" s="103"/>
      <c r="J1416" s="53"/>
      <c r="K1416" s="65"/>
      <c r="L1416" s="65"/>
      <c r="M1416" s="42">
        <f t="shared" ref="M1416:M1434" si="275">J1416*$D$60+K1416*$D$60+L1416*$D$60</f>
        <v>0</v>
      </c>
    </row>
    <row r="1417" spans="2:13" ht="13.5" thickBot="1">
      <c r="B1417" s="59" t="s">
        <v>42</v>
      </c>
      <c r="C1417" s="198"/>
      <c r="D1417" s="189"/>
      <c r="E1417" s="189"/>
      <c r="F1417" s="189"/>
      <c r="G1417" s="192"/>
      <c r="H1417" s="195"/>
      <c r="I1417" s="103"/>
      <c r="J1417" s="53"/>
      <c r="K1417" s="65"/>
      <c r="L1417" s="65"/>
      <c r="M1417" s="42">
        <f t="shared" si="275"/>
        <v>0</v>
      </c>
    </row>
    <row r="1418" spans="2:13" ht="13.5" thickBot="1">
      <c r="B1418" s="59" t="s">
        <v>43</v>
      </c>
      <c r="C1418" s="198"/>
      <c r="D1418" s="189"/>
      <c r="E1418" s="189"/>
      <c r="F1418" s="189"/>
      <c r="G1418" s="192"/>
      <c r="H1418" s="195"/>
      <c r="I1418" s="103"/>
      <c r="J1418" s="53"/>
      <c r="K1418" s="43"/>
      <c r="L1418" s="65"/>
      <c r="M1418" s="42">
        <f t="shared" si="275"/>
        <v>0</v>
      </c>
    </row>
    <row r="1419" spans="2:13" ht="13.5" thickBot="1">
      <c r="B1419" s="89" t="s">
        <v>44</v>
      </c>
      <c r="C1419" s="199"/>
      <c r="D1419" s="190"/>
      <c r="E1419" s="190"/>
      <c r="F1419" s="190"/>
      <c r="G1419" s="193"/>
      <c r="H1419" s="196"/>
      <c r="I1419" s="104"/>
      <c r="J1419" s="53"/>
      <c r="K1419" s="46"/>
      <c r="L1419" s="54"/>
      <c r="M1419" s="47">
        <f t="shared" si="275"/>
        <v>0</v>
      </c>
    </row>
    <row r="1420" spans="2:13" ht="13.5" thickBot="1">
      <c r="B1420" s="58" t="s">
        <v>40</v>
      </c>
      <c r="C1420" s="197">
        <f t="shared" ref="C1420:C1470" si="276">+C1415+1</f>
        <v>282</v>
      </c>
      <c r="D1420" s="188">
        <f>VLOOKUP(C1420,'Completar SOFSE'!$A$19:$E$501,2,0)</f>
        <v>100</v>
      </c>
      <c r="E1420" s="188" t="str">
        <f>VLOOKUP(C1420,'Completar SOFSE'!$A$19:$E$501,3,0)</f>
        <v>C/U</v>
      </c>
      <c r="F1420" s="188">
        <f>VLOOKUP(C1420,'Completar SOFSE'!$A$19:$E$501,4,0)</f>
        <v>3000023614</v>
      </c>
      <c r="G1420" s="191" t="str">
        <f>VLOOKUP(C1420,'Completar SOFSE'!$A$19:$E$501,5,0)</f>
        <v>SIN CLAVE, TORNILLO PHILLIPS M3 X 6 MM PASO 0,5 MM</v>
      </c>
      <c r="H1420" s="194">
        <f>VLOOKUP(C1420,'Completar SOFSE'!$A$19:$F$501,6,0)</f>
        <v>0</v>
      </c>
      <c r="I1420" s="103"/>
      <c r="J1420" s="53"/>
      <c r="K1420" s="65"/>
      <c r="L1420" s="65"/>
      <c r="M1420" s="42">
        <f t="shared" si="275"/>
        <v>0</v>
      </c>
    </row>
    <row r="1421" spans="2:13" ht="13.5" thickBot="1">
      <c r="B1421" s="59" t="s">
        <v>41</v>
      </c>
      <c r="C1421" s="198"/>
      <c r="D1421" s="189"/>
      <c r="E1421" s="189"/>
      <c r="F1421" s="189"/>
      <c r="G1421" s="192"/>
      <c r="H1421" s="195"/>
      <c r="I1421" s="103"/>
      <c r="J1421" s="53"/>
      <c r="K1421" s="65"/>
      <c r="L1421" s="65"/>
      <c r="M1421" s="42">
        <f t="shared" si="275"/>
        <v>0</v>
      </c>
    </row>
    <row r="1422" spans="2:13" ht="13.5" thickBot="1">
      <c r="B1422" s="59" t="s">
        <v>42</v>
      </c>
      <c r="C1422" s="198"/>
      <c r="D1422" s="189"/>
      <c r="E1422" s="189"/>
      <c r="F1422" s="189"/>
      <c r="G1422" s="192"/>
      <c r="H1422" s="195"/>
      <c r="I1422" s="103"/>
      <c r="J1422" s="53"/>
      <c r="K1422" s="65"/>
      <c r="L1422" s="65"/>
      <c r="M1422" s="42">
        <f t="shared" si="275"/>
        <v>0</v>
      </c>
    </row>
    <row r="1423" spans="2:13" ht="13.5" thickBot="1">
      <c r="B1423" s="59" t="s">
        <v>43</v>
      </c>
      <c r="C1423" s="198"/>
      <c r="D1423" s="189"/>
      <c r="E1423" s="189"/>
      <c r="F1423" s="189"/>
      <c r="G1423" s="192"/>
      <c r="H1423" s="195"/>
      <c r="I1423" s="103"/>
      <c r="J1423" s="53"/>
      <c r="K1423" s="43"/>
      <c r="L1423" s="65"/>
      <c r="M1423" s="42">
        <f t="shared" si="275"/>
        <v>0</v>
      </c>
    </row>
    <row r="1424" spans="2:13" ht="13.5" thickBot="1">
      <c r="B1424" s="89" t="s">
        <v>44</v>
      </c>
      <c r="C1424" s="199"/>
      <c r="D1424" s="190"/>
      <c r="E1424" s="190"/>
      <c r="F1424" s="190"/>
      <c r="G1424" s="193"/>
      <c r="H1424" s="196"/>
      <c r="I1424" s="104"/>
      <c r="J1424" s="53"/>
      <c r="K1424" s="46"/>
      <c r="L1424" s="54"/>
      <c r="M1424" s="47">
        <f t="shared" si="275"/>
        <v>0</v>
      </c>
    </row>
    <row r="1425" spans="2:13" ht="13.5" thickBot="1">
      <c r="B1425" s="58" t="s">
        <v>40</v>
      </c>
      <c r="C1425" s="197">
        <f t="shared" ref="C1425:C1475" si="277">+C1420+1</f>
        <v>283</v>
      </c>
      <c r="D1425" s="188">
        <f>VLOOKUP(C1425,'Completar SOFSE'!$A$19:$E$501,2,0)</f>
        <v>9</v>
      </c>
      <c r="E1425" s="188" t="str">
        <f>VLOOKUP(C1425,'Completar SOFSE'!$A$19:$E$501,3,0)</f>
        <v>C/U</v>
      </c>
      <c r="F1425" s="188">
        <f>VLOOKUP(C1425,'Completar SOFSE'!$A$19:$E$501,4,0)</f>
        <v>3000023615</v>
      </c>
      <c r="G1425" s="191" t="str">
        <f>VLOOKUP(C1425,'Completar SOFSE'!$A$19:$E$501,5,0)</f>
        <v>TORNILLO PARA AJUSTE, TIPO DE CABEZA REDONDA PHILLIPS, TIPO DE ROSCA METRICA MA, DIAMETRO NOMINAL 3MM, PASO 0,5MM, LONGITUD 10MM, NORMA CONSTRUCTIVA DIN 7985, TRATAMIENTO SUPERFICIAL CINCADO</v>
      </c>
      <c r="H1425" s="194">
        <f>VLOOKUP(C1425,'Completar SOFSE'!$A$19:$F$501,6,0)</f>
        <v>0</v>
      </c>
      <c r="I1425" s="103"/>
      <c r="J1425" s="53"/>
      <c r="K1425" s="65"/>
      <c r="L1425" s="65"/>
      <c r="M1425" s="42">
        <f t="shared" si="275"/>
        <v>0</v>
      </c>
    </row>
    <row r="1426" spans="2:13" ht="13.5" thickBot="1">
      <c r="B1426" s="59" t="s">
        <v>41</v>
      </c>
      <c r="C1426" s="198"/>
      <c r="D1426" s="189"/>
      <c r="E1426" s="189"/>
      <c r="F1426" s="189"/>
      <c r="G1426" s="192"/>
      <c r="H1426" s="195"/>
      <c r="I1426" s="103"/>
      <c r="J1426" s="53"/>
      <c r="K1426" s="65"/>
      <c r="L1426" s="65"/>
      <c r="M1426" s="42">
        <f t="shared" si="275"/>
        <v>0</v>
      </c>
    </row>
    <row r="1427" spans="2:13" ht="13.5" thickBot="1">
      <c r="B1427" s="59" t="s">
        <v>42</v>
      </c>
      <c r="C1427" s="198"/>
      <c r="D1427" s="189"/>
      <c r="E1427" s="189"/>
      <c r="F1427" s="189"/>
      <c r="G1427" s="192"/>
      <c r="H1427" s="195"/>
      <c r="I1427" s="103"/>
      <c r="J1427" s="53"/>
      <c r="K1427" s="65"/>
      <c r="L1427" s="65"/>
      <c r="M1427" s="42">
        <f t="shared" si="275"/>
        <v>0</v>
      </c>
    </row>
    <row r="1428" spans="2:13" ht="13.5" thickBot="1">
      <c r="B1428" s="59" t="s">
        <v>43</v>
      </c>
      <c r="C1428" s="198"/>
      <c r="D1428" s="189"/>
      <c r="E1428" s="189"/>
      <c r="F1428" s="189"/>
      <c r="G1428" s="192"/>
      <c r="H1428" s="195"/>
      <c r="I1428" s="103"/>
      <c r="J1428" s="53"/>
      <c r="K1428" s="43"/>
      <c r="L1428" s="65"/>
      <c r="M1428" s="42">
        <f t="shared" si="275"/>
        <v>0</v>
      </c>
    </row>
    <row r="1429" spans="2:13" ht="13.5" thickBot="1">
      <c r="B1429" s="89" t="s">
        <v>44</v>
      </c>
      <c r="C1429" s="199"/>
      <c r="D1429" s="190"/>
      <c r="E1429" s="190"/>
      <c r="F1429" s="190"/>
      <c r="G1429" s="193"/>
      <c r="H1429" s="196"/>
      <c r="I1429" s="104"/>
      <c r="J1429" s="53"/>
      <c r="K1429" s="46"/>
      <c r="L1429" s="54"/>
      <c r="M1429" s="47">
        <f t="shared" si="275"/>
        <v>0</v>
      </c>
    </row>
    <row r="1430" spans="2:13" ht="13.5" thickBot="1">
      <c r="B1430" s="58" t="s">
        <v>40</v>
      </c>
      <c r="C1430" s="197">
        <f t="shared" ref="C1430:C1480" si="278">+C1425+1</f>
        <v>284</v>
      </c>
      <c r="D1430" s="188">
        <f>VLOOKUP(C1430,'Completar SOFSE'!$A$19:$E$501,2,0)</f>
        <v>130</v>
      </c>
      <c r="E1430" s="188" t="str">
        <f>VLOOKUP(C1430,'Completar SOFSE'!$A$19:$E$501,3,0)</f>
        <v>C/U</v>
      </c>
      <c r="F1430" s="188">
        <f>VLOOKUP(C1430,'Completar SOFSE'!$A$19:$E$501,4,0)</f>
        <v>3000023650</v>
      </c>
      <c r="G1430" s="191" t="str">
        <f>VLOOKUP(C1430,'Completar SOFSE'!$A$19:$E$501,5,0)</f>
        <v>TORNILLO PARA AJUSTE, TIPO DE CABEZA FRESADA ALLEN, TIPO DE ROSCA UNC, DIAMETRO NOMINAL 3/8", PASO 16 HILOS, LONGITUD 37,5MM, NORMA DEL MATERIAL GRADO 5, NORMA CONSTRUCTIVA DIN 933</v>
      </c>
      <c r="H1430" s="194">
        <f>VLOOKUP(C1430,'Completar SOFSE'!$A$19:$F$501,6,0)</f>
        <v>0</v>
      </c>
      <c r="I1430" s="103"/>
      <c r="J1430" s="53"/>
      <c r="K1430" s="65"/>
      <c r="L1430" s="65"/>
      <c r="M1430" s="42">
        <f t="shared" si="275"/>
        <v>0</v>
      </c>
    </row>
    <row r="1431" spans="2:13" ht="13.5" thickBot="1">
      <c r="B1431" s="59" t="s">
        <v>41</v>
      </c>
      <c r="C1431" s="198"/>
      <c r="D1431" s="189"/>
      <c r="E1431" s="189"/>
      <c r="F1431" s="189"/>
      <c r="G1431" s="192"/>
      <c r="H1431" s="195"/>
      <c r="I1431" s="103"/>
      <c r="J1431" s="53"/>
      <c r="K1431" s="65"/>
      <c r="L1431" s="65"/>
      <c r="M1431" s="42">
        <f t="shared" si="275"/>
        <v>0</v>
      </c>
    </row>
    <row r="1432" spans="2:13" ht="13.5" thickBot="1">
      <c r="B1432" s="59" t="s">
        <v>42</v>
      </c>
      <c r="C1432" s="198"/>
      <c r="D1432" s="189"/>
      <c r="E1432" s="189"/>
      <c r="F1432" s="189"/>
      <c r="G1432" s="192"/>
      <c r="H1432" s="195"/>
      <c r="I1432" s="103"/>
      <c r="J1432" s="53"/>
      <c r="K1432" s="65"/>
      <c r="L1432" s="65"/>
      <c r="M1432" s="42">
        <f t="shared" si="275"/>
        <v>0</v>
      </c>
    </row>
    <row r="1433" spans="2:13" ht="13.5" thickBot="1">
      <c r="B1433" s="59" t="s">
        <v>43</v>
      </c>
      <c r="C1433" s="198"/>
      <c r="D1433" s="189"/>
      <c r="E1433" s="189"/>
      <c r="F1433" s="189"/>
      <c r="G1433" s="192"/>
      <c r="H1433" s="195"/>
      <c r="I1433" s="103"/>
      <c r="J1433" s="53"/>
      <c r="K1433" s="43"/>
      <c r="L1433" s="65"/>
      <c r="M1433" s="42">
        <f t="shared" si="275"/>
        <v>0</v>
      </c>
    </row>
    <row r="1434" spans="2:13" ht="13.5" thickBot="1">
      <c r="B1434" s="89" t="s">
        <v>44</v>
      </c>
      <c r="C1434" s="199"/>
      <c r="D1434" s="190"/>
      <c r="E1434" s="190"/>
      <c r="F1434" s="190"/>
      <c r="G1434" s="193"/>
      <c r="H1434" s="196"/>
      <c r="I1434" s="104"/>
      <c r="J1434" s="53"/>
      <c r="K1434" s="46"/>
      <c r="L1434" s="54"/>
      <c r="M1434" s="47">
        <f t="shared" si="275"/>
        <v>0</v>
      </c>
    </row>
    <row r="1435" spans="2:13" ht="13.5" thickBot="1">
      <c r="B1435" s="58" t="s">
        <v>40</v>
      </c>
      <c r="C1435" s="197">
        <f t="shared" si="273"/>
        <v>285</v>
      </c>
      <c r="D1435" s="188">
        <f>VLOOKUP(C1435,'Completar SOFSE'!$A$19:$E$501,2,0)</f>
        <v>300</v>
      </c>
      <c r="E1435" s="188" t="str">
        <f>VLOOKUP(C1435,'Completar SOFSE'!$A$19:$E$501,3,0)</f>
        <v>C/U</v>
      </c>
      <c r="F1435" s="188">
        <f>VLOOKUP(C1435,'Completar SOFSE'!$A$19:$E$501,4,0)</f>
        <v>3000023653</v>
      </c>
      <c r="G1435" s="191" t="str">
        <f>VLOOKUP(C1435,'Completar SOFSE'!$A$19:$E$501,5,0)</f>
        <v>TORNILLO PARA AJUSTE, TIPO DE CABEZA FRESADA ALLEN, TIPO DE ROSCA UNC, DIAMETRO NOMINAL 5/16", PASO 24 HILOS, LONGITUD 25,4MM, NORMA CONSTRUCTIVA DIN 912</v>
      </c>
      <c r="H1435" s="194">
        <f>VLOOKUP(C1435,'Completar SOFSE'!$A$19:$F$501,6,0)</f>
        <v>0</v>
      </c>
      <c r="I1435" s="103"/>
      <c r="J1435" s="53"/>
      <c r="K1435" s="65"/>
      <c r="L1435" s="65"/>
      <c r="M1435" s="42">
        <f>J1435*$D$60+K1435*$D$60+L1435*$D$60</f>
        <v>0</v>
      </c>
    </row>
    <row r="1436" spans="2:13" ht="13.5" thickBot="1">
      <c r="B1436" s="59" t="s">
        <v>41</v>
      </c>
      <c r="C1436" s="198"/>
      <c r="D1436" s="189"/>
      <c r="E1436" s="189"/>
      <c r="F1436" s="189"/>
      <c r="G1436" s="192"/>
      <c r="H1436" s="195"/>
      <c r="I1436" s="103"/>
      <c r="J1436" s="53"/>
      <c r="K1436" s="65"/>
      <c r="L1436" s="65"/>
      <c r="M1436" s="42">
        <f t="shared" ref="M1436:M1454" si="279">J1436*$D$60+K1436*$D$60+L1436*$D$60</f>
        <v>0</v>
      </c>
    </row>
    <row r="1437" spans="2:13" ht="13.5" thickBot="1">
      <c r="B1437" s="59" t="s">
        <v>42</v>
      </c>
      <c r="C1437" s="198"/>
      <c r="D1437" s="189"/>
      <c r="E1437" s="189"/>
      <c r="F1437" s="189"/>
      <c r="G1437" s="192"/>
      <c r="H1437" s="195"/>
      <c r="I1437" s="103"/>
      <c r="J1437" s="53"/>
      <c r="K1437" s="65"/>
      <c r="L1437" s="65"/>
      <c r="M1437" s="42">
        <f t="shared" si="279"/>
        <v>0</v>
      </c>
    </row>
    <row r="1438" spans="2:13" ht="13.5" thickBot="1">
      <c r="B1438" s="59" t="s">
        <v>43</v>
      </c>
      <c r="C1438" s="198"/>
      <c r="D1438" s="189"/>
      <c r="E1438" s="189"/>
      <c r="F1438" s="189"/>
      <c r="G1438" s="192"/>
      <c r="H1438" s="195"/>
      <c r="I1438" s="103"/>
      <c r="J1438" s="53"/>
      <c r="K1438" s="43"/>
      <c r="L1438" s="65"/>
      <c r="M1438" s="42">
        <f t="shared" si="279"/>
        <v>0</v>
      </c>
    </row>
    <row r="1439" spans="2:13" ht="13.5" thickBot="1">
      <c r="B1439" s="89" t="s">
        <v>44</v>
      </c>
      <c r="C1439" s="199"/>
      <c r="D1439" s="190"/>
      <c r="E1439" s="190"/>
      <c r="F1439" s="190"/>
      <c r="G1439" s="193"/>
      <c r="H1439" s="196"/>
      <c r="I1439" s="104"/>
      <c r="J1439" s="53"/>
      <c r="K1439" s="46"/>
      <c r="L1439" s="54"/>
      <c r="M1439" s="47">
        <f t="shared" si="279"/>
        <v>0</v>
      </c>
    </row>
    <row r="1440" spans="2:13" ht="13.5" thickBot="1">
      <c r="B1440" s="58" t="s">
        <v>40</v>
      </c>
      <c r="C1440" s="197">
        <f t="shared" ref="C1440" si="280">+C1435+1</f>
        <v>286</v>
      </c>
      <c r="D1440" s="188">
        <f>VLOOKUP(C1440,'Completar SOFSE'!$A$19:$E$501,2,0)</f>
        <v>200</v>
      </c>
      <c r="E1440" s="188" t="str">
        <f>VLOOKUP(C1440,'Completar SOFSE'!$A$19:$E$501,3,0)</f>
        <v>C/U</v>
      </c>
      <c r="F1440" s="188">
        <f>VLOOKUP(C1440,'Completar SOFSE'!$A$19:$E$501,4,0)</f>
        <v>3000023658</v>
      </c>
      <c r="G1440" s="191" t="str">
        <f>VLOOKUP(C1440,'Completar SOFSE'!$A$19:$E$501,5,0)</f>
        <v>TORNILLO PARA AJUSTE, TIPO DE CABEZA FRESADA ALLEN, TIPO DE ROSCA METRICA MA, DIAMETRO NOMINAL 8MM, PASO 1,25MM, LONGITUD 25,4MM, MATERIAL ACERO INOXIDABLE, NORMA DEL MATERIAL A2-70, NORMA CONSTRUCTIVA DIN 933, TORNILLO CABEZA FREZADA ALLEN ROSCA MA DE ACERO INOXIDABLE M8 X 25.4 MM PASO 1.25 MM DIN 933</v>
      </c>
      <c r="H1440" s="194">
        <f>VLOOKUP(C1440,'Completar SOFSE'!$A$19:$F$501,6,0)</f>
        <v>0</v>
      </c>
      <c r="I1440" s="103"/>
      <c r="J1440" s="53"/>
      <c r="K1440" s="65"/>
      <c r="L1440" s="65"/>
      <c r="M1440" s="42">
        <f t="shared" si="279"/>
        <v>0</v>
      </c>
    </row>
    <row r="1441" spans="2:13" ht="13.5" thickBot="1">
      <c r="B1441" s="59" t="s">
        <v>41</v>
      </c>
      <c r="C1441" s="198"/>
      <c r="D1441" s="189"/>
      <c r="E1441" s="189"/>
      <c r="F1441" s="189"/>
      <c r="G1441" s="192"/>
      <c r="H1441" s="195"/>
      <c r="I1441" s="103"/>
      <c r="J1441" s="53"/>
      <c r="K1441" s="65"/>
      <c r="L1441" s="65"/>
      <c r="M1441" s="42">
        <f t="shared" si="279"/>
        <v>0</v>
      </c>
    </row>
    <row r="1442" spans="2:13" ht="13.5" thickBot="1">
      <c r="B1442" s="59" t="s">
        <v>42</v>
      </c>
      <c r="C1442" s="198"/>
      <c r="D1442" s="189"/>
      <c r="E1442" s="189"/>
      <c r="F1442" s="189"/>
      <c r="G1442" s="192"/>
      <c r="H1442" s="195"/>
      <c r="I1442" s="103"/>
      <c r="J1442" s="53"/>
      <c r="K1442" s="65"/>
      <c r="L1442" s="65"/>
      <c r="M1442" s="42">
        <f t="shared" si="279"/>
        <v>0</v>
      </c>
    </row>
    <row r="1443" spans="2:13" ht="13.5" thickBot="1">
      <c r="B1443" s="59" t="s">
        <v>43</v>
      </c>
      <c r="C1443" s="198"/>
      <c r="D1443" s="189"/>
      <c r="E1443" s="189"/>
      <c r="F1443" s="189"/>
      <c r="G1443" s="192"/>
      <c r="H1443" s="195"/>
      <c r="I1443" s="103"/>
      <c r="J1443" s="53"/>
      <c r="K1443" s="43"/>
      <c r="L1443" s="65"/>
      <c r="M1443" s="42">
        <f t="shared" si="279"/>
        <v>0</v>
      </c>
    </row>
    <row r="1444" spans="2:13" ht="13.5" thickBot="1">
      <c r="B1444" s="89" t="s">
        <v>44</v>
      </c>
      <c r="C1444" s="199"/>
      <c r="D1444" s="190"/>
      <c r="E1444" s="190"/>
      <c r="F1444" s="190"/>
      <c r="G1444" s="193"/>
      <c r="H1444" s="196"/>
      <c r="I1444" s="104"/>
      <c r="J1444" s="53"/>
      <c r="K1444" s="46"/>
      <c r="L1444" s="54"/>
      <c r="M1444" s="47">
        <f t="shared" si="279"/>
        <v>0</v>
      </c>
    </row>
    <row r="1445" spans="2:13" ht="13.5" thickBot="1">
      <c r="B1445" s="58" t="s">
        <v>40</v>
      </c>
      <c r="C1445" s="197">
        <f t="shared" si="276"/>
        <v>287</v>
      </c>
      <c r="D1445" s="188">
        <f>VLOOKUP(C1445,'Completar SOFSE'!$A$19:$E$501,2,0)</f>
        <v>300</v>
      </c>
      <c r="E1445" s="188" t="str">
        <f>VLOOKUP(C1445,'Completar SOFSE'!$A$19:$E$501,3,0)</f>
        <v>C/U</v>
      </c>
      <c r="F1445" s="188">
        <f>VLOOKUP(C1445,'Completar SOFSE'!$A$19:$E$501,4,0)</f>
        <v>3000023665</v>
      </c>
      <c r="G1445" s="191" t="str">
        <f>VLOOKUP(C1445,'Completar SOFSE'!$A$19:$E$501,5,0)</f>
        <v>SIN CLAVE, ORNILLO CABEZA AVELLANADA ALLEN - ACERO INOXIDABLE M4 X 16 MM PASO 0.7 MM CALIDAD A2-70 - DIN 7991</v>
      </c>
      <c r="H1445" s="194">
        <f>VLOOKUP(C1445,'Completar SOFSE'!$A$19:$F$501,6,0)</f>
        <v>0</v>
      </c>
      <c r="I1445" s="103"/>
      <c r="J1445" s="53"/>
      <c r="K1445" s="65"/>
      <c r="L1445" s="65"/>
      <c r="M1445" s="42">
        <f t="shared" si="279"/>
        <v>0</v>
      </c>
    </row>
    <row r="1446" spans="2:13" ht="13.5" thickBot="1">
      <c r="B1446" s="59" t="s">
        <v>41</v>
      </c>
      <c r="C1446" s="198"/>
      <c r="D1446" s="189"/>
      <c r="E1446" s="189"/>
      <c r="F1446" s="189"/>
      <c r="G1446" s="192"/>
      <c r="H1446" s="195"/>
      <c r="I1446" s="103"/>
      <c r="J1446" s="53"/>
      <c r="K1446" s="65"/>
      <c r="L1446" s="65"/>
      <c r="M1446" s="42">
        <f t="shared" si="279"/>
        <v>0</v>
      </c>
    </row>
    <row r="1447" spans="2:13" ht="13.5" thickBot="1">
      <c r="B1447" s="59" t="s">
        <v>42</v>
      </c>
      <c r="C1447" s="198"/>
      <c r="D1447" s="189"/>
      <c r="E1447" s="189"/>
      <c r="F1447" s="189"/>
      <c r="G1447" s="192"/>
      <c r="H1447" s="195"/>
      <c r="I1447" s="103"/>
      <c r="J1447" s="53"/>
      <c r="K1447" s="65"/>
      <c r="L1447" s="65"/>
      <c r="M1447" s="42">
        <f t="shared" si="279"/>
        <v>0</v>
      </c>
    </row>
    <row r="1448" spans="2:13" ht="13.5" thickBot="1">
      <c r="B1448" s="59" t="s">
        <v>43</v>
      </c>
      <c r="C1448" s="198"/>
      <c r="D1448" s="189"/>
      <c r="E1448" s="189"/>
      <c r="F1448" s="189"/>
      <c r="G1448" s="192"/>
      <c r="H1448" s="195"/>
      <c r="I1448" s="103"/>
      <c r="J1448" s="53"/>
      <c r="K1448" s="43"/>
      <c r="L1448" s="65"/>
      <c r="M1448" s="42">
        <f t="shared" si="279"/>
        <v>0</v>
      </c>
    </row>
    <row r="1449" spans="2:13" ht="13.5" thickBot="1">
      <c r="B1449" s="89" t="s">
        <v>44</v>
      </c>
      <c r="C1449" s="199"/>
      <c r="D1449" s="190"/>
      <c r="E1449" s="190"/>
      <c r="F1449" s="190"/>
      <c r="G1449" s="193"/>
      <c r="H1449" s="196"/>
      <c r="I1449" s="104"/>
      <c r="J1449" s="53"/>
      <c r="K1449" s="46"/>
      <c r="L1449" s="54"/>
      <c r="M1449" s="47">
        <f t="shared" si="279"/>
        <v>0</v>
      </c>
    </row>
    <row r="1450" spans="2:13" ht="13.5" thickBot="1">
      <c r="B1450" s="58" t="s">
        <v>40</v>
      </c>
      <c r="C1450" s="197">
        <f t="shared" si="277"/>
        <v>288</v>
      </c>
      <c r="D1450" s="188">
        <f>VLOOKUP(C1450,'Completar SOFSE'!$A$19:$E$501,2,0)</f>
        <v>150</v>
      </c>
      <c r="E1450" s="188" t="str">
        <f>VLOOKUP(C1450,'Completar SOFSE'!$A$19:$E$501,3,0)</f>
        <v>C/U</v>
      </c>
      <c r="F1450" s="188">
        <f>VLOOKUP(C1450,'Completar SOFSE'!$A$19:$E$501,4,0)</f>
        <v>3000023667</v>
      </c>
      <c r="G1450" s="191" t="str">
        <f>VLOOKUP(C1450,'Completar SOFSE'!$A$19:$E$501,5,0)</f>
        <v>TORNILLO PARA AJUSTE, TIPO DE CABEZA FRESADA RANURADA EN CRUZ, TIPO DE ROSCA METRICA MA, DIAMETRO NOMINAL 5MM, MATERIAL ACERO INOXIDABLE, NORMA DEL MATERIAL AISI 304, NORMA CONSTRUCTIVA DIN 966</v>
      </c>
      <c r="H1450" s="194">
        <f>VLOOKUP(C1450,'Completar SOFSE'!$A$19:$F$501,6,0)</f>
        <v>0</v>
      </c>
      <c r="I1450" s="103"/>
      <c r="J1450" s="53"/>
      <c r="K1450" s="65"/>
      <c r="L1450" s="65"/>
      <c r="M1450" s="42">
        <f t="shared" si="279"/>
        <v>0</v>
      </c>
    </row>
    <row r="1451" spans="2:13" ht="13.5" thickBot="1">
      <c r="B1451" s="59" t="s">
        <v>41</v>
      </c>
      <c r="C1451" s="198"/>
      <c r="D1451" s="189"/>
      <c r="E1451" s="189"/>
      <c r="F1451" s="189"/>
      <c r="G1451" s="192"/>
      <c r="H1451" s="195"/>
      <c r="I1451" s="103"/>
      <c r="J1451" s="53"/>
      <c r="K1451" s="65"/>
      <c r="L1451" s="65"/>
      <c r="M1451" s="42">
        <f t="shared" si="279"/>
        <v>0</v>
      </c>
    </row>
    <row r="1452" spans="2:13" ht="13.5" thickBot="1">
      <c r="B1452" s="59" t="s">
        <v>42</v>
      </c>
      <c r="C1452" s="198"/>
      <c r="D1452" s="189"/>
      <c r="E1452" s="189"/>
      <c r="F1452" s="189"/>
      <c r="G1452" s="192"/>
      <c r="H1452" s="195"/>
      <c r="I1452" s="103"/>
      <c r="J1452" s="53"/>
      <c r="K1452" s="65"/>
      <c r="L1452" s="65"/>
      <c r="M1452" s="42">
        <f t="shared" si="279"/>
        <v>0</v>
      </c>
    </row>
    <row r="1453" spans="2:13" ht="13.5" thickBot="1">
      <c r="B1453" s="59" t="s">
        <v>43</v>
      </c>
      <c r="C1453" s="198"/>
      <c r="D1453" s="189"/>
      <c r="E1453" s="189"/>
      <c r="F1453" s="189"/>
      <c r="G1453" s="192"/>
      <c r="H1453" s="195"/>
      <c r="I1453" s="103"/>
      <c r="J1453" s="53"/>
      <c r="K1453" s="43"/>
      <c r="L1453" s="65"/>
      <c r="M1453" s="42">
        <f t="shared" si="279"/>
        <v>0</v>
      </c>
    </row>
    <row r="1454" spans="2:13" ht="13.5" thickBot="1">
      <c r="B1454" s="89" t="s">
        <v>44</v>
      </c>
      <c r="C1454" s="199"/>
      <c r="D1454" s="190"/>
      <c r="E1454" s="190"/>
      <c r="F1454" s="190"/>
      <c r="G1454" s="193"/>
      <c r="H1454" s="196"/>
      <c r="I1454" s="104"/>
      <c r="J1454" s="53"/>
      <c r="K1454" s="46"/>
      <c r="L1454" s="54"/>
      <c r="M1454" s="47">
        <f t="shared" si="279"/>
        <v>0</v>
      </c>
    </row>
    <row r="1455" spans="2:13" ht="13.5" thickBot="1">
      <c r="B1455" s="58" t="s">
        <v>40</v>
      </c>
      <c r="C1455" s="197">
        <f t="shared" si="278"/>
        <v>289</v>
      </c>
      <c r="D1455" s="188">
        <f>VLOOKUP(C1455,'Completar SOFSE'!$A$19:$E$501,2,0)</f>
        <v>300</v>
      </c>
      <c r="E1455" s="188" t="str">
        <f>VLOOKUP(C1455,'Completar SOFSE'!$A$19:$E$501,3,0)</f>
        <v>C/U</v>
      </c>
      <c r="F1455" s="188">
        <f>VLOOKUP(C1455,'Completar SOFSE'!$A$19:$E$501,4,0)</f>
        <v>3000023669</v>
      </c>
      <c r="G1455" s="191" t="str">
        <f>VLOOKUP(C1455,'Completar SOFSE'!$A$19:$E$501,5,0)</f>
        <v>TORNILLO PARA AJUSTE, TIPO DE CABEZA FRESADA PHILLIPS, TIPO DE ROSCA METRICA MA, DIAMETRO NOMINAL 5MM, PASO 0,8MM, LONGITUD 14MM, MATERIAL ACERO, NORMA CONSTRUCTIVA DIN 965</v>
      </c>
      <c r="H1455" s="194">
        <f>VLOOKUP(C1455,'Completar SOFSE'!$A$19:$F$501,6,0)</f>
        <v>0</v>
      </c>
      <c r="I1455" s="103"/>
      <c r="J1455" s="53"/>
      <c r="K1455" s="65"/>
      <c r="L1455" s="65"/>
      <c r="M1455" s="42">
        <f>J1455*$D$60+K1455*$D$60+L1455*$D$60</f>
        <v>0</v>
      </c>
    </row>
    <row r="1456" spans="2:13" ht="13.5" thickBot="1">
      <c r="B1456" s="59" t="s">
        <v>41</v>
      </c>
      <c r="C1456" s="198"/>
      <c r="D1456" s="189"/>
      <c r="E1456" s="189"/>
      <c r="F1456" s="189"/>
      <c r="G1456" s="192"/>
      <c r="H1456" s="195"/>
      <c r="I1456" s="103"/>
      <c r="J1456" s="53"/>
      <c r="K1456" s="65"/>
      <c r="L1456" s="65"/>
      <c r="M1456" s="42">
        <f t="shared" ref="M1456:M1474" si="281">J1456*$D$60+K1456*$D$60+L1456*$D$60</f>
        <v>0</v>
      </c>
    </row>
    <row r="1457" spans="2:13" ht="13.5" thickBot="1">
      <c r="B1457" s="59" t="s">
        <v>42</v>
      </c>
      <c r="C1457" s="198"/>
      <c r="D1457" s="189"/>
      <c r="E1457" s="189"/>
      <c r="F1457" s="189"/>
      <c r="G1457" s="192"/>
      <c r="H1457" s="195"/>
      <c r="I1457" s="103"/>
      <c r="J1457" s="53"/>
      <c r="K1457" s="65"/>
      <c r="L1457" s="65"/>
      <c r="M1457" s="42">
        <f t="shared" si="281"/>
        <v>0</v>
      </c>
    </row>
    <row r="1458" spans="2:13" ht="13.5" thickBot="1">
      <c r="B1458" s="59" t="s">
        <v>43</v>
      </c>
      <c r="C1458" s="198"/>
      <c r="D1458" s="189"/>
      <c r="E1458" s="189"/>
      <c r="F1458" s="189"/>
      <c r="G1458" s="192"/>
      <c r="H1458" s="195"/>
      <c r="I1458" s="103"/>
      <c r="J1458" s="53"/>
      <c r="K1458" s="43"/>
      <c r="L1458" s="65"/>
      <c r="M1458" s="42">
        <f t="shared" si="281"/>
        <v>0</v>
      </c>
    </row>
    <row r="1459" spans="2:13" ht="13.5" thickBot="1">
      <c r="B1459" s="89" t="s">
        <v>44</v>
      </c>
      <c r="C1459" s="199"/>
      <c r="D1459" s="190"/>
      <c r="E1459" s="190"/>
      <c r="F1459" s="190"/>
      <c r="G1459" s="193"/>
      <c r="H1459" s="196"/>
      <c r="I1459" s="104"/>
      <c r="J1459" s="53"/>
      <c r="K1459" s="46"/>
      <c r="L1459" s="54"/>
      <c r="M1459" s="47">
        <f t="shared" si="281"/>
        <v>0</v>
      </c>
    </row>
    <row r="1460" spans="2:13" ht="13.5" thickBot="1">
      <c r="B1460" s="58" t="s">
        <v>40</v>
      </c>
      <c r="C1460" s="197">
        <f t="shared" si="273"/>
        <v>290</v>
      </c>
      <c r="D1460" s="188">
        <f>VLOOKUP(C1460,'Completar SOFSE'!$A$19:$E$501,2,0)</f>
        <v>100</v>
      </c>
      <c r="E1460" s="188" t="str">
        <f>VLOOKUP(C1460,'Completar SOFSE'!$A$19:$E$501,3,0)</f>
        <v>C/U</v>
      </c>
      <c r="F1460" s="188">
        <f>VLOOKUP(C1460,'Completar SOFSE'!$A$19:$E$501,4,0)</f>
        <v>3000023679</v>
      </c>
      <c r="G1460" s="191" t="str">
        <f>VLOOKUP(C1460,'Completar SOFSE'!$A$19:$E$501,5,0)</f>
        <v>TORNILLO PARA AJUSTE, TIPO DE CABEZA HEXAGONAL, TIPO DE ROSCA METRICA MA, DIAMETRO NOMINAL 6MM, PASO 1MM, LONGITUD 30MM, MATERIAL ACERO INOXIDABLE, NORMA DEL MATERIAL A2-70, NORMA CONSTRUCTIVA DIN 933, BULON CABEZA HEXAGONAL ROSCA MA DE ACERO INOXIDABLE M6 X 30 MM PASO 1 MM DIN 933 - 8.8</v>
      </c>
      <c r="H1460" s="194">
        <f>VLOOKUP(C1460,'Completar SOFSE'!$A$19:$F$501,6,0)</f>
        <v>0</v>
      </c>
      <c r="I1460" s="103"/>
      <c r="J1460" s="53"/>
      <c r="K1460" s="65"/>
      <c r="L1460" s="65"/>
      <c r="M1460" s="42">
        <f t="shared" si="281"/>
        <v>0</v>
      </c>
    </row>
    <row r="1461" spans="2:13" ht="13.5" thickBot="1">
      <c r="B1461" s="59" t="s">
        <v>41</v>
      </c>
      <c r="C1461" s="198"/>
      <c r="D1461" s="189"/>
      <c r="E1461" s="189"/>
      <c r="F1461" s="189"/>
      <c r="G1461" s="192"/>
      <c r="H1461" s="195"/>
      <c r="I1461" s="103"/>
      <c r="J1461" s="53"/>
      <c r="K1461" s="65"/>
      <c r="L1461" s="65"/>
      <c r="M1461" s="42">
        <f t="shared" si="281"/>
        <v>0</v>
      </c>
    </row>
    <row r="1462" spans="2:13" ht="13.5" thickBot="1">
      <c r="B1462" s="59" t="s">
        <v>42</v>
      </c>
      <c r="C1462" s="198"/>
      <c r="D1462" s="189"/>
      <c r="E1462" s="189"/>
      <c r="F1462" s="189"/>
      <c r="G1462" s="192"/>
      <c r="H1462" s="195"/>
      <c r="I1462" s="103"/>
      <c r="J1462" s="53"/>
      <c r="K1462" s="65"/>
      <c r="L1462" s="65"/>
      <c r="M1462" s="42">
        <f t="shared" si="281"/>
        <v>0</v>
      </c>
    </row>
    <row r="1463" spans="2:13" ht="13.5" thickBot="1">
      <c r="B1463" s="59" t="s">
        <v>43</v>
      </c>
      <c r="C1463" s="198"/>
      <c r="D1463" s="189"/>
      <c r="E1463" s="189"/>
      <c r="F1463" s="189"/>
      <c r="G1463" s="192"/>
      <c r="H1463" s="195"/>
      <c r="I1463" s="103"/>
      <c r="J1463" s="53"/>
      <c r="K1463" s="43"/>
      <c r="L1463" s="65"/>
      <c r="M1463" s="42">
        <f t="shared" si="281"/>
        <v>0</v>
      </c>
    </row>
    <row r="1464" spans="2:13" ht="13.5" thickBot="1">
      <c r="B1464" s="89" t="s">
        <v>44</v>
      </c>
      <c r="C1464" s="199"/>
      <c r="D1464" s="190"/>
      <c r="E1464" s="190"/>
      <c r="F1464" s="190"/>
      <c r="G1464" s="193"/>
      <c r="H1464" s="196"/>
      <c r="I1464" s="104"/>
      <c r="J1464" s="53"/>
      <c r="K1464" s="46"/>
      <c r="L1464" s="54"/>
      <c r="M1464" s="47">
        <f t="shared" si="281"/>
        <v>0</v>
      </c>
    </row>
    <row r="1465" spans="2:13" ht="13.5" thickBot="1">
      <c r="B1465" s="58" t="s">
        <v>40</v>
      </c>
      <c r="C1465" s="197">
        <f t="shared" ref="C1465" si="282">+C1460+1</f>
        <v>291</v>
      </c>
      <c r="D1465" s="188">
        <f>VLOOKUP(C1465,'Completar SOFSE'!$A$19:$E$501,2,0)</f>
        <v>190</v>
      </c>
      <c r="E1465" s="188" t="str">
        <f>VLOOKUP(C1465,'Completar SOFSE'!$A$19:$E$501,3,0)</f>
        <v>C/U</v>
      </c>
      <c r="F1465" s="188">
        <f>VLOOKUP(C1465,'Completar SOFSE'!$A$19:$E$501,4,0)</f>
        <v>3000023680</v>
      </c>
      <c r="G1465" s="191" t="str">
        <f>VLOOKUP(C1465,'Completar SOFSE'!$A$19:$E$501,5,0)</f>
        <v>TORNILLO PARA AJUSTE, TIPO DE CABEZA HEXAGONAL, TIPO DE ROSCA METRICA MA, DIAMETRO NOMINAL 8MM, PASO 1,25MM, LONGITUD 50MM, MATERIAL ACERO INOXIDABLE, NORMA CONSTRUCTIVA DIN 931</v>
      </c>
      <c r="H1465" s="194">
        <f>VLOOKUP(C1465,'Completar SOFSE'!$A$19:$F$501,6,0)</f>
        <v>0</v>
      </c>
      <c r="I1465" s="103"/>
      <c r="J1465" s="53"/>
      <c r="K1465" s="65"/>
      <c r="L1465" s="65"/>
      <c r="M1465" s="42">
        <f t="shared" si="281"/>
        <v>0</v>
      </c>
    </row>
    <row r="1466" spans="2:13" ht="13.5" thickBot="1">
      <c r="B1466" s="59" t="s">
        <v>41</v>
      </c>
      <c r="C1466" s="198"/>
      <c r="D1466" s="189"/>
      <c r="E1466" s="189"/>
      <c r="F1466" s="189"/>
      <c r="G1466" s="192"/>
      <c r="H1466" s="195"/>
      <c r="I1466" s="103"/>
      <c r="J1466" s="53"/>
      <c r="K1466" s="65"/>
      <c r="L1466" s="65"/>
      <c r="M1466" s="42">
        <f t="shared" si="281"/>
        <v>0</v>
      </c>
    </row>
    <row r="1467" spans="2:13" ht="13.5" thickBot="1">
      <c r="B1467" s="59" t="s">
        <v>42</v>
      </c>
      <c r="C1467" s="198"/>
      <c r="D1467" s="189"/>
      <c r="E1467" s="189"/>
      <c r="F1467" s="189"/>
      <c r="G1467" s="192"/>
      <c r="H1467" s="195"/>
      <c r="I1467" s="103"/>
      <c r="J1467" s="53"/>
      <c r="K1467" s="65"/>
      <c r="L1467" s="65"/>
      <c r="M1467" s="42">
        <f t="shared" si="281"/>
        <v>0</v>
      </c>
    </row>
    <row r="1468" spans="2:13" ht="13.5" thickBot="1">
      <c r="B1468" s="59" t="s">
        <v>43</v>
      </c>
      <c r="C1468" s="198"/>
      <c r="D1468" s="189"/>
      <c r="E1468" s="189"/>
      <c r="F1468" s="189"/>
      <c r="G1468" s="192"/>
      <c r="H1468" s="195"/>
      <c r="I1468" s="103"/>
      <c r="J1468" s="53"/>
      <c r="K1468" s="43"/>
      <c r="L1468" s="65"/>
      <c r="M1468" s="42">
        <f t="shared" si="281"/>
        <v>0</v>
      </c>
    </row>
    <row r="1469" spans="2:13" ht="13.5" thickBot="1">
      <c r="B1469" s="89" t="s">
        <v>44</v>
      </c>
      <c r="C1469" s="199"/>
      <c r="D1469" s="190"/>
      <c r="E1469" s="190"/>
      <c r="F1469" s="190"/>
      <c r="G1469" s="193"/>
      <c r="H1469" s="196"/>
      <c r="I1469" s="104"/>
      <c r="J1469" s="53"/>
      <c r="K1469" s="46"/>
      <c r="L1469" s="54"/>
      <c r="M1469" s="47">
        <f t="shared" si="281"/>
        <v>0</v>
      </c>
    </row>
    <row r="1470" spans="2:13" ht="13.5" thickBot="1">
      <c r="B1470" s="58" t="s">
        <v>40</v>
      </c>
      <c r="C1470" s="197">
        <f t="shared" si="276"/>
        <v>292</v>
      </c>
      <c r="D1470" s="188">
        <f>VLOOKUP(C1470,'Completar SOFSE'!$A$19:$E$501,2,0)</f>
        <v>100</v>
      </c>
      <c r="E1470" s="188" t="str">
        <f>VLOOKUP(C1470,'Completar SOFSE'!$A$19:$E$501,3,0)</f>
        <v>C/U</v>
      </c>
      <c r="F1470" s="188">
        <f>VLOOKUP(C1470,'Completar SOFSE'!$A$19:$E$501,4,0)</f>
        <v>3000023681</v>
      </c>
      <c r="G1470" s="191" t="str">
        <f>VLOOKUP(C1470,'Completar SOFSE'!$A$19:$E$501,5,0)</f>
        <v>TORNILLO PARA AJUSTE, TIPO DE CABEZA HEXAGONAL, TIPO DE ROSCA METRICA MA, DIAMETRO NOMINAL 8MM, PASO 1,25MM, LONGITUD 75MM, MATERIAL ACERO INOXIDABLE, NORMA DEL MATERIAL A2-70, NORMA CONSTRUCTIVA DIN 931, BULON CABEZA HEXAGONAL ROSCA MA DE ACERO INOXIDABLE M8 X 75 MM PASO 1,25 MM DIN 931</v>
      </c>
      <c r="H1470" s="194">
        <f>VLOOKUP(C1470,'Completar SOFSE'!$A$19:$F$501,6,0)</f>
        <v>0</v>
      </c>
      <c r="I1470" s="103"/>
      <c r="J1470" s="53"/>
      <c r="K1470" s="65"/>
      <c r="L1470" s="65"/>
      <c r="M1470" s="42">
        <f t="shared" si="281"/>
        <v>0</v>
      </c>
    </row>
    <row r="1471" spans="2:13" ht="13.5" thickBot="1">
      <c r="B1471" s="59" t="s">
        <v>41</v>
      </c>
      <c r="C1471" s="198"/>
      <c r="D1471" s="189"/>
      <c r="E1471" s="189"/>
      <c r="F1471" s="189"/>
      <c r="G1471" s="192"/>
      <c r="H1471" s="195"/>
      <c r="I1471" s="103"/>
      <c r="J1471" s="53"/>
      <c r="K1471" s="65"/>
      <c r="L1471" s="65"/>
      <c r="M1471" s="42">
        <f t="shared" si="281"/>
        <v>0</v>
      </c>
    </row>
    <row r="1472" spans="2:13" ht="13.5" thickBot="1">
      <c r="B1472" s="59" t="s">
        <v>42</v>
      </c>
      <c r="C1472" s="198"/>
      <c r="D1472" s="189"/>
      <c r="E1472" s="189"/>
      <c r="F1472" s="189"/>
      <c r="G1472" s="192"/>
      <c r="H1472" s="195"/>
      <c r="I1472" s="103"/>
      <c r="J1472" s="53"/>
      <c r="K1472" s="65"/>
      <c r="L1472" s="65"/>
      <c r="M1472" s="42">
        <f t="shared" si="281"/>
        <v>0</v>
      </c>
    </row>
    <row r="1473" spans="2:13" ht="13.5" thickBot="1">
      <c r="B1473" s="59" t="s">
        <v>43</v>
      </c>
      <c r="C1473" s="198"/>
      <c r="D1473" s="189"/>
      <c r="E1473" s="189"/>
      <c r="F1473" s="189"/>
      <c r="G1473" s="192"/>
      <c r="H1473" s="195"/>
      <c r="I1473" s="103"/>
      <c r="J1473" s="53"/>
      <c r="K1473" s="43"/>
      <c r="L1473" s="65"/>
      <c r="M1473" s="42">
        <f t="shared" si="281"/>
        <v>0</v>
      </c>
    </row>
    <row r="1474" spans="2:13" ht="13.5" thickBot="1">
      <c r="B1474" s="89" t="s">
        <v>44</v>
      </c>
      <c r="C1474" s="199"/>
      <c r="D1474" s="190"/>
      <c r="E1474" s="190"/>
      <c r="F1474" s="190"/>
      <c r="G1474" s="193"/>
      <c r="H1474" s="196"/>
      <c r="I1474" s="104"/>
      <c r="J1474" s="53"/>
      <c r="K1474" s="46"/>
      <c r="L1474" s="54"/>
      <c r="M1474" s="47">
        <f t="shared" si="281"/>
        <v>0</v>
      </c>
    </row>
    <row r="1475" spans="2:13" ht="13.5" thickBot="1">
      <c r="B1475" s="58" t="s">
        <v>40</v>
      </c>
      <c r="C1475" s="197">
        <f t="shared" si="277"/>
        <v>293</v>
      </c>
      <c r="D1475" s="188">
        <f>VLOOKUP(C1475,'Completar SOFSE'!$A$19:$E$501,2,0)</f>
        <v>100</v>
      </c>
      <c r="E1475" s="188" t="str">
        <f>VLOOKUP(C1475,'Completar SOFSE'!$A$19:$E$501,3,0)</f>
        <v>C/U</v>
      </c>
      <c r="F1475" s="188">
        <f>VLOOKUP(C1475,'Completar SOFSE'!$A$19:$E$501,4,0)</f>
        <v>3000023682</v>
      </c>
      <c r="G1475" s="191" t="str">
        <f>VLOOKUP(C1475,'Completar SOFSE'!$A$19:$E$501,5,0)</f>
        <v>TORNILLO PARA AJUSTE, TIPO DE CABEZA HEXAGONAL, TIPO DE ROSCA METRICA MA, DIAMETRO NOMINAL 10MM, PASO 1,5MM, LONGITUD 40MM, MATERIAL ACERO INOXIDABLE, NORMA CONSTRUCTIVA DIN 931</v>
      </c>
      <c r="H1475" s="194">
        <f>VLOOKUP(C1475,'Completar SOFSE'!$A$19:$F$501,6,0)</f>
        <v>0</v>
      </c>
      <c r="I1475" s="103"/>
      <c r="J1475" s="53"/>
      <c r="K1475" s="65"/>
      <c r="L1475" s="65"/>
      <c r="M1475" s="42">
        <f>J1475*$D$60+K1475*$D$60+L1475*$D$60</f>
        <v>0</v>
      </c>
    </row>
    <row r="1476" spans="2:13" ht="13.5" thickBot="1">
      <c r="B1476" s="59" t="s">
        <v>41</v>
      </c>
      <c r="C1476" s="198"/>
      <c r="D1476" s="189"/>
      <c r="E1476" s="189"/>
      <c r="F1476" s="189"/>
      <c r="G1476" s="192"/>
      <c r="H1476" s="195"/>
      <c r="I1476" s="103"/>
      <c r="J1476" s="53"/>
      <c r="K1476" s="65"/>
      <c r="L1476" s="65"/>
      <c r="M1476" s="42">
        <f t="shared" ref="M1476:M1494" si="283">J1476*$D$60+K1476*$D$60+L1476*$D$60</f>
        <v>0</v>
      </c>
    </row>
    <row r="1477" spans="2:13" ht="13.5" thickBot="1">
      <c r="B1477" s="59" t="s">
        <v>42</v>
      </c>
      <c r="C1477" s="198"/>
      <c r="D1477" s="189"/>
      <c r="E1477" s="189"/>
      <c r="F1477" s="189"/>
      <c r="G1477" s="192"/>
      <c r="H1477" s="195"/>
      <c r="I1477" s="103"/>
      <c r="J1477" s="53"/>
      <c r="K1477" s="65"/>
      <c r="L1477" s="65"/>
      <c r="M1477" s="42">
        <f t="shared" si="283"/>
        <v>0</v>
      </c>
    </row>
    <row r="1478" spans="2:13" ht="13.5" thickBot="1">
      <c r="B1478" s="59" t="s">
        <v>43</v>
      </c>
      <c r="C1478" s="198"/>
      <c r="D1478" s="189"/>
      <c r="E1478" s="189"/>
      <c r="F1478" s="189"/>
      <c r="G1478" s="192"/>
      <c r="H1478" s="195"/>
      <c r="I1478" s="103"/>
      <c r="J1478" s="53"/>
      <c r="K1478" s="43"/>
      <c r="L1478" s="65"/>
      <c r="M1478" s="42">
        <f t="shared" si="283"/>
        <v>0</v>
      </c>
    </row>
    <row r="1479" spans="2:13" ht="13.5" thickBot="1">
      <c r="B1479" s="89" t="s">
        <v>44</v>
      </c>
      <c r="C1479" s="199"/>
      <c r="D1479" s="190"/>
      <c r="E1479" s="190"/>
      <c r="F1479" s="190"/>
      <c r="G1479" s="193"/>
      <c r="H1479" s="196"/>
      <c r="I1479" s="104"/>
      <c r="J1479" s="53"/>
      <c r="K1479" s="46"/>
      <c r="L1479" s="54"/>
      <c r="M1479" s="47">
        <f t="shared" si="283"/>
        <v>0</v>
      </c>
    </row>
    <row r="1480" spans="2:13" ht="13.5" thickBot="1">
      <c r="B1480" s="58" t="s">
        <v>40</v>
      </c>
      <c r="C1480" s="197">
        <f t="shared" si="278"/>
        <v>294</v>
      </c>
      <c r="D1480" s="188">
        <f>VLOOKUP(C1480,'Completar SOFSE'!$A$19:$E$501,2,0)</f>
        <v>100</v>
      </c>
      <c r="E1480" s="188" t="str">
        <f>VLOOKUP(C1480,'Completar SOFSE'!$A$19:$E$501,3,0)</f>
        <v>C/U</v>
      </c>
      <c r="F1480" s="188">
        <f>VLOOKUP(C1480,'Completar SOFSE'!$A$19:$E$501,4,0)</f>
        <v>3000023683</v>
      </c>
      <c r="G1480" s="191" t="str">
        <f>VLOOKUP(C1480,'Completar SOFSE'!$A$19:$E$501,5,0)</f>
        <v>TORNILLO PARA AJUSTE, TIPO DE CABEZA HEXAGONAL, TIPO DE ROSCA METRICA MA, DIAMETRO NOMINAL 10MM, PASO 1,5MM, LONGITUD 170MM, MATERIAL ACERO INOXIDABLE, NORMA CONSTRUCTIVA DIN 931</v>
      </c>
      <c r="H1480" s="194">
        <f>VLOOKUP(C1480,'Completar SOFSE'!$A$19:$F$501,6,0)</f>
        <v>0</v>
      </c>
      <c r="I1480" s="103"/>
      <c r="J1480" s="53"/>
      <c r="K1480" s="65"/>
      <c r="L1480" s="65"/>
      <c r="M1480" s="42">
        <f t="shared" si="283"/>
        <v>0</v>
      </c>
    </row>
    <row r="1481" spans="2:13" ht="13.5" thickBot="1">
      <c r="B1481" s="59" t="s">
        <v>41</v>
      </c>
      <c r="C1481" s="198"/>
      <c r="D1481" s="189"/>
      <c r="E1481" s="189"/>
      <c r="F1481" s="189"/>
      <c r="G1481" s="192"/>
      <c r="H1481" s="195"/>
      <c r="I1481" s="103"/>
      <c r="J1481" s="53"/>
      <c r="K1481" s="65"/>
      <c r="L1481" s="65"/>
      <c r="M1481" s="42">
        <f t="shared" si="283"/>
        <v>0</v>
      </c>
    </row>
    <row r="1482" spans="2:13" ht="13.5" thickBot="1">
      <c r="B1482" s="59" t="s">
        <v>42</v>
      </c>
      <c r="C1482" s="198"/>
      <c r="D1482" s="189"/>
      <c r="E1482" s="189"/>
      <c r="F1482" s="189"/>
      <c r="G1482" s="192"/>
      <c r="H1482" s="195"/>
      <c r="I1482" s="103"/>
      <c r="J1482" s="53"/>
      <c r="K1482" s="65"/>
      <c r="L1482" s="65"/>
      <c r="M1482" s="42">
        <f t="shared" si="283"/>
        <v>0</v>
      </c>
    </row>
    <row r="1483" spans="2:13" ht="13.5" thickBot="1">
      <c r="B1483" s="59" t="s">
        <v>43</v>
      </c>
      <c r="C1483" s="198"/>
      <c r="D1483" s="189"/>
      <c r="E1483" s="189"/>
      <c r="F1483" s="189"/>
      <c r="G1483" s="192"/>
      <c r="H1483" s="195"/>
      <c r="I1483" s="103"/>
      <c r="J1483" s="53"/>
      <c r="K1483" s="43"/>
      <c r="L1483" s="65"/>
      <c r="M1483" s="42">
        <f t="shared" si="283"/>
        <v>0</v>
      </c>
    </row>
    <row r="1484" spans="2:13" ht="13.5" thickBot="1">
      <c r="B1484" s="89" t="s">
        <v>44</v>
      </c>
      <c r="C1484" s="199"/>
      <c r="D1484" s="190"/>
      <c r="E1484" s="190"/>
      <c r="F1484" s="190"/>
      <c r="G1484" s="193"/>
      <c r="H1484" s="196"/>
      <c r="I1484" s="104"/>
      <c r="J1484" s="53"/>
      <c r="K1484" s="46"/>
      <c r="L1484" s="54"/>
      <c r="M1484" s="47">
        <f t="shared" si="283"/>
        <v>0</v>
      </c>
    </row>
    <row r="1485" spans="2:13" ht="13.5" thickBot="1">
      <c r="B1485" s="58" t="s">
        <v>40</v>
      </c>
      <c r="C1485" s="197">
        <f t="shared" ref="C1485:C1535" si="284">+C1480+1</f>
        <v>295</v>
      </c>
      <c r="D1485" s="188">
        <f>VLOOKUP(C1485,'Completar SOFSE'!$A$19:$E$501,2,0)</f>
        <v>340</v>
      </c>
      <c r="E1485" s="188" t="str">
        <f>VLOOKUP(C1485,'Completar SOFSE'!$A$19:$E$501,3,0)</f>
        <v>C/U</v>
      </c>
      <c r="F1485" s="188">
        <f>VLOOKUP(C1485,'Completar SOFSE'!$A$19:$E$501,4,0)</f>
        <v>3000023684</v>
      </c>
      <c r="G1485" s="191" t="str">
        <f>VLOOKUP(C1485,'Completar SOFSE'!$A$19:$E$501,5,0)</f>
        <v>TORNILLO PARA AJUSTE, TIPO DE CABEZA HEXAGONAL, TIPO DE ROSCA METRICA MA, DIAMETRO NOMINAL 10MM, PASO 1,5MM, LONGITUD 65MM, MATERIAL ACERO INOXIDABLE, NORMA DEL MATERIAL A2-70, NORMA CONSTRUCTIVA DIN 931, BULON CABEZA HEXAGONAL ROSCA MA DE ACERO INOXIDABLE M10 X 65 MM PASO 1,5 MM DIN 931</v>
      </c>
      <c r="H1485" s="194">
        <f>VLOOKUP(C1485,'Completar SOFSE'!$A$19:$F$501,6,0)</f>
        <v>0</v>
      </c>
      <c r="I1485" s="103"/>
      <c r="J1485" s="53"/>
      <c r="K1485" s="65"/>
      <c r="L1485" s="65"/>
      <c r="M1485" s="42">
        <f t="shared" si="283"/>
        <v>0</v>
      </c>
    </row>
    <row r="1486" spans="2:13" ht="13.5" thickBot="1">
      <c r="B1486" s="59" t="s">
        <v>41</v>
      </c>
      <c r="C1486" s="198"/>
      <c r="D1486" s="189"/>
      <c r="E1486" s="189"/>
      <c r="F1486" s="189"/>
      <c r="G1486" s="192"/>
      <c r="H1486" s="195"/>
      <c r="I1486" s="103"/>
      <c r="J1486" s="53"/>
      <c r="K1486" s="65"/>
      <c r="L1486" s="65"/>
      <c r="M1486" s="42">
        <f t="shared" si="283"/>
        <v>0</v>
      </c>
    </row>
    <row r="1487" spans="2:13" ht="13.5" thickBot="1">
      <c r="B1487" s="59" t="s">
        <v>42</v>
      </c>
      <c r="C1487" s="198"/>
      <c r="D1487" s="189"/>
      <c r="E1487" s="189"/>
      <c r="F1487" s="189"/>
      <c r="G1487" s="192"/>
      <c r="H1487" s="195"/>
      <c r="I1487" s="103"/>
      <c r="J1487" s="53"/>
      <c r="K1487" s="65"/>
      <c r="L1487" s="65"/>
      <c r="M1487" s="42">
        <f t="shared" si="283"/>
        <v>0</v>
      </c>
    </row>
    <row r="1488" spans="2:13" ht="13.5" thickBot="1">
      <c r="B1488" s="59" t="s">
        <v>43</v>
      </c>
      <c r="C1488" s="198"/>
      <c r="D1488" s="189"/>
      <c r="E1488" s="189"/>
      <c r="F1488" s="189"/>
      <c r="G1488" s="192"/>
      <c r="H1488" s="195"/>
      <c r="I1488" s="103"/>
      <c r="J1488" s="53"/>
      <c r="K1488" s="43"/>
      <c r="L1488" s="65"/>
      <c r="M1488" s="42">
        <f t="shared" si="283"/>
        <v>0</v>
      </c>
    </row>
    <row r="1489" spans="2:13" ht="13.5" thickBot="1">
      <c r="B1489" s="89" t="s">
        <v>44</v>
      </c>
      <c r="C1489" s="199"/>
      <c r="D1489" s="190"/>
      <c r="E1489" s="190"/>
      <c r="F1489" s="190"/>
      <c r="G1489" s="193"/>
      <c r="H1489" s="196"/>
      <c r="I1489" s="104"/>
      <c r="J1489" s="53"/>
      <c r="K1489" s="46"/>
      <c r="L1489" s="54"/>
      <c r="M1489" s="47">
        <f t="shared" si="283"/>
        <v>0</v>
      </c>
    </row>
    <row r="1490" spans="2:13" ht="13.5" thickBot="1">
      <c r="B1490" s="58" t="s">
        <v>40</v>
      </c>
      <c r="C1490" s="197">
        <f t="shared" ref="C1490" si="285">+C1485+1</f>
        <v>296</v>
      </c>
      <c r="D1490" s="188">
        <f>VLOOKUP(C1490,'Completar SOFSE'!$A$19:$E$501,2,0)</f>
        <v>100</v>
      </c>
      <c r="E1490" s="188" t="str">
        <f>VLOOKUP(C1490,'Completar SOFSE'!$A$19:$E$501,3,0)</f>
        <v>C/U</v>
      </c>
      <c r="F1490" s="188">
        <f>VLOOKUP(C1490,'Completar SOFSE'!$A$19:$E$501,4,0)</f>
        <v>3000023689</v>
      </c>
      <c r="G1490" s="191" t="str">
        <f>VLOOKUP(C1490,'Completar SOFSE'!$A$19:$E$501,5,0)</f>
        <v>TORNILLO PARA AJUSTE, TIPO DE CABEZA HEXAGONAL, TIPO DE ROSCA METRICA MA, DIAMETRO NOMINAL 16MM, PASO 2MM, LONGITUD 120MM, MATERIAL ACERO INOXIDABLE, NORMA CONSTRUCTIVA DIN 931-8</v>
      </c>
      <c r="H1490" s="194">
        <f>VLOOKUP(C1490,'Completar SOFSE'!$A$19:$F$501,6,0)</f>
        <v>0</v>
      </c>
      <c r="I1490" s="103"/>
      <c r="J1490" s="53"/>
      <c r="K1490" s="65"/>
      <c r="L1490" s="65"/>
      <c r="M1490" s="42">
        <f t="shared" si="283"/>
        <v>0</v>
      </c>
    </row>
    <row r="1491" spans="2:13" ht="13.5" thickBot="1">
      <c r="B1491" s="59" t="s">
        <v>41</v>
      </c>
      <c r="C1491" s="198"/>
      <c r="D1491" s="189"/>
      <c r="E1491" s="189"/>
      <c r="F1491" s="189"/>
      <c r="G1491" s="192"/>
      <c r="H1491" s="195"/>
      <c r="I1491" s="103"/>
      <c r="J1491" s="53"/>
      <c r="K1491" s="65"/>
      <c r="L1491" s="65"/>
      <c r="M1491" s="42">
        <f t="shared" si="283"/>
        <v>0</v>
      </c>
    </row>
    <row r="1492" spans="2:13" ht="13.5" thickBot="1">
      <c r="B1492" s="59" t="s">
        <v>42</v>
      </c>
      <c r="C1492" s="198"/>
      <c r="D1492" s="189"/>
      <c r="E1492" s="189"/>
      <c r="F1492" s="189"/>
      <c r="G1492" s="192"/>
      <c r="H1492" s="195"/>
      <c r="I1492" s="103"/>
      <c r="J1492" s="53"/>
      <c r="K1492" s="65"/>
      <c r="L1492" s="65"/>
      <c r="M1492" s="42">
        <f t="shared" si="283"/>
        <v>0</v>
      </c>
    </row>
    <row r="1493" spans="2:13" ht="13.5" thickBot="1">
      <c r="B1493" s="59" t="s">
        <v>43</v>
      </c>
      <c r="C1493" s="198"/>
      <c r="D1493" s="189"/>
      <c r="E1493" s="189"/>
      <c r="F1493" s="189"/>
      <c r="G1493" s="192"/>
      <c r="H1493" s="195"/>
      <c r="I1493" s="103"/>
      <c r="J1493" s="53"/>
      <c r="K1493" s="43"/>
      <c r="L1493" s="65"/>
      <c r="M1493" s="42">
        <f t="shared" si="283"/>
        <v>0</v>
      </c>
    </row>
    <row r="1494" spans="2:13" ht="13.5" thickBot="1">
      <c r="B1494" s="89" t="s">
        <v>44</v>
      </c>
      <c r="C1494" s="199"/>
      <c r="D1494" s="190"/>
      <c r="E1494" s="190"/>
      <c r="F1494" s="190"/>
      <c r="G1494" s="193"/>
      <c r="H1494" s="196"/>
      <c r="I1494" s="104"/>
      <c r="J1494" s="53"/>
      <c r="K1494" s="46"/>
      <c r="L1494" s="54"/>
      <c r="M1494" s="47">
        <f t="shared" si="283"/>
        <v>0</v>
      </c>
    </row>
    <row r="1495" spans="2:13" ht="13.5" thickBot="1">
      <c r="B1495" s="58" t="s">
        <v>40</v>
      </c>
      <c r="C1495" s="197">
        <f t="shared" ref="C1495:C1545" si="286">+C1490+1</f>
        <v>297</v>
      </c>
      <c r="D1495" s="188">
        <f>VLOOKUP(C1495,'Completar SOFSE'!$A$19:$E$501,2,0)</f>
        <v>21</v>
      </c>
      <c r="E1495" s="188" t="str">
        <f>VLOOKUP(C1495,'Completar SOFSE'!$A$19:$E$501,3,0)</f>
        <v>C/U</v>
      </c>
      <c r="F1495" s="188">
        <f>VLOOKUP(C1495,'Completar SOFSE'!$A$19:$E$501,4,0)</f>
        <v>3000023694</v>
      </c>
      <c r="G1495" s="191" t="str">
        <f>VLOOKUP(C1495,'Completar SOFSE'!$A$19:$E$501,5,0)</f>
        <v>TORNILLO ESPECIFICO, TIPO DE CABEZA HEXAGONAL, TIPO DE ROSCA METRICA MA, DIAMETRO NOMINAL 16MM, PASO 2MM, LONGITUD 50MM, MATERIAL ACERO, NORMA DEL MATERIAL GRADO 8.8, NORMA CONSTRUCTIVA DIN 931, TRATAMIENTO SUPERFICIAL DACROMET</v>
      </c>
      <c r="H1495" s="194">
        <f>VLOOKUP(C1495,'Completar SOFSE'!$A$19:$F$501,6,0)</f>
        <v>0</v>
      </c>
      <c r="I1495" s="103"/>
      <c r="J1495" s="53"/>
      <c r="K1495" s="65"/>
      <c r="L1495" s="65"/>
      <c r="M1495" s="42">
        <f>J1495*$D$60+K1495*$D$60+L1495*$D$60</f>
        <v>0</v>
      </c>
    </row>
    <row r="1496" spans="2:13" ht="13.5" thickBot="1">
      <c r="B1496" s="59" t="s">
        <v>41</v>
      </c>
      <c r="C1496" s="198"/>
      <c r="D1496" s="189"/>
      <c r="E1496" s="189"/>
      <c r="F1496" s="189"/>
      <c r="G1496" s="192"/>
      <c r="H1496" s="195"/>
      <c r="I1496" s="103"/>
      <c r="J1496" s="53"/>
      <c r="K1496" s="65"/>
      <c r="L1496" s="65"/>
      <c r="M1496" s="42">
        <f t="shared" ref="M1496:M1514" si="287">J1496*$D$60+K1496*$D$60+L1496*$D$60</f>
        <v>0</v>
      </c>
    </row>
    <row r="1497" spans="2:13" ht="13.5" thickBot="1">
      <c r="B1497" s="59" t="s">
        <v>42</v>
      </c>
      <c r="C1497" s="198"/>
      <c r="D1497" s="189"/>
      <c r="E1497" s="189"/>
      <c r="F1497" s="189"/>
      <c r="G1497" s="192"/>
      <c r="H1497" s="195"/>
      <c r="I1497" s="103"/>
      <c r="J1497" s="53"/>
      <c r="K1497" s="65"/>
      <c r="L1497" s="65"/>
      <c r="M1497" s="42">
        <f t="shared" si="287"/>
        <v>0</v>
      </c>
    </row>
    <row r="1498" spans="2:13" ht="13.5" thickBot="1">
      <c r="B1498" s="59" t="s">
        <v>43</v>
      </c>
      <c r="C1498" s="198"/>
      <c r="D1498" s="189"/>
      <c r="E1498" s="189"/>
      <c r="F1498" s="189"/>
      <c r="G1498" s="192"/>
      <c r="H1498" s="195"/>
      <c r="I1498" s="103"/>
      <c r="J1498" s="53"/>
      <c r="K1498" s="43"/>
      <c r="L1498" s="65"/>
      <c r="M1498" s="42">
        <f t="shared" si="287"/>
        <v>0</v>
      </c>
    </row>
    <row r="1499" spans="2:13" ht="13.5" thickBot="1">
      <c r="B1499" s="89" t="s">
        <v>44</v>
      </c>
      <c r="C1499" s="199"/>
      <c r="D1499" s="190"/>
      <c r="E1499" s="190"/>
      <c r="F1499" s="190"/>
      <c r="G1499" s="193"/>
      <c r="H1499" s="196"/>
      <c r="I1499" s="104"/>
      <c r="J1499" s="53"/>
      <c r="K1499" s="46"/>
      <c r="L1499" s="54"/>
      <c r="M1499" s="47">
        <f t="shared" si="287"/>
        <v>0</v>
      </c>
    </row>
    <row r="1500" spans="2:13" ht="13.5" thickBot="1">
      <c r="B1500" s="58" t="s">
        <v>40</v>
      </c>
      <c r="C1500" s="197">
        <f t="shared" ref="C1500:C1550" si="288">+C1495+1</f>
        <v>298</v>
      </c>
      <c r="D1500" s="188">
        <f>VLOOKUP(C1500,'Completar SOFSE'!$A$19:$E$501,2,0)</f>
        <v>100</v>
      </c>
      <c r="E1500" s="188" t="str">
        <f>VLOOKUP(C1500,'Completar SOFSE'!$A$19:$E$501,3,0)</f>
        <v>C/U</v>
      </c>
      <c r="F1500" s="188">
        <f>VLOOKUP(C1500,'Completar SOFSE'!$A$19:$E$501,4,0)</f>
        <v>3000023696</v>
      </c>
      <c r="G1500" s="191" t="str">
        <f>VLOOKUP(C1500,'Completar SOFSE'!$A$19:$E$501,5,0)</f>
        <v>TORNILLO PARA AJUSTE, TIPO DE CABEZA HEXAGONAL, TIPO DE ROSCA METRICA MA, DIAMETRO NOMINAL 20MM, PASO 2,5MM, LONGITUD 70MM, MATERIAL ACERO INOXIDABLE, NORMA CONSTRUCTIVA DIN 931</v>
      </c>
      <c r="H1500" s="194">
        <f>VLOOKUP(C1500,'Completar SOFSE'!$A$19:$F$501,6,0)</f>
        <v>0</v>
      </c>
      <c r="I1500" s="103"/>
      <c r="J1500" s="53"/>
      <c r="K1500" s="65"/>
      <c r="L1500" s="65"/>
      <c r="M1500" s="42">
        <f t="shared" si="287"/>
        <v>0</v>
      </c>
    </row>
    <row r="1501" spans="2:13" ht="13.5" thickBot="1">
      <c r="B1501" s="59" t="s">
        <v>41</v>
      </c>
      <c r="C1501" s="198"/>
      <c r="D1501" s="189"/>
      <c r="E1501" s="189"/>
      <c r="F1501" s="189"/>
      <c r="G1501" s="192"/>
      <c r="H1501" s="195"/>
      <c r="I1501" s="103"/>
      <c r="J1501" s="53"/>
      <c r="K1501" s="65"/>
      <c r="L1501" s="65"/>
      <c r="M1501" s="42">
        <f t="shared" si="287"/>
        <v>0</v>
      </c>
    </row>
    <row r="1502" spans="2:13" ht="13.5" thickBot="1">
      <c r="B1502" s="59" t="s">
        <v>42</v>
      </c>
      <c r="C1502" s="198"/>
      <c r="D1502" s="189"/>
      <c r="E1502" s="189"/>
      <c r="F1502" s="189"/>
      <c r="G1502" s="192"/>
      <c r="H1502" s="195"/>
      <c r="I1502" s="103"/>
      <c r="J1502" s="53"/>
      <c r="K1502" s="65"/>
      <c r="L1502" s="65"/>
      <c r="M1502" s="42">
        <f t="shared" si="287"/>
        <v>0</v>
      </c>
    </row>
    <row r="1503" spans="2:13" ht="13.5" thickBot="1">
      <c r="B1503" s="59" t="s">
        <v>43</v>
      </c>
      <c r="C1503" s="198"/>
      <c r="D1503" s="189"/>
      <c r="E1503" s="189"/>
      <c r="F1503" s="189"/>
      <c r="G1503" s="192"/>
      <c r="H1503" s="195"/>
      <c r="I1503" s="103"/>
      <c r="J1503" s="53"/>
      <c r="K1503" s="43"/>
      <c r="L1503" s="65"/>
      <c r="M1503" s="42">
        <f t="shared" si="287"/>
        <v>0</v>
      </c>
    </row>
    <row r="1504" spans="2:13" ht="13.5" thickBot="1">
      <c r="B1504" s="89" t="s">
        <v>44</v>
      </c>
      <c r="C1504" s="199"/>
      <c r="D1504" s="190"/>
      <c r="E1504" s="190"/>
      <c r="F1504" s="190"/>
      <c r="G1504" s="193"/>
      <c r="H1504" s="196"/>
      <c r="I1504" s="104"/>
      <c r="J1504" s="53"/>
      <c r="K1504" s="46"/>
      <c r="L1504" s="54"/>
      <c r="M1504" s="47">
        <f t="shared" si="287"/>
        <v>0</v>
      </c>
    </row>
    <row r="1505" spans="2:13" ht="13.5" thickBot="1">
      <c r="B1505" s="58" t="s">
        <v>40</v>
      </c>
      <c r="C1505" s="197">
        <f t="shared" ref="C1505:C1555" si="289">+C1500+1</f>
        <v>299</v>
      </c>
      <c r="D1505" s="188">
        <f>VLOOKUP(C1505,'Completar SOFSE'!$A$19:$E$501,2,0)</f>
        <v>120</v>
      </c>
      <c r="E1505" s="188" t="str">
        <f>VLOOKUP(C1505,'Completar SOFSE'!$A$19:$E$501,3,0)</f>
        <v>C/U</v>
      </c>
      <c r="F1505" s="188">
        <f>VLOOKUP(C1505,'Completar SOFSE'!$A$19:$E$501,4,0)</f>
        <v>3000023697</v>
      </c>
      <c r="G1505" s="191" t="str">
        <f>VLOOKUP(C1505,'Completar SOFSE'!$A$19:$E$501,5,0)</f>
        <v>TORNILLO PARA AJUSTE, TIPO DE CABEZA HEXAGONAL, TIPO DE ROSCA METRICA MA, DIAMETRO NOMINAL 16MM, PASO 2MM, LONGITUD 80MM, MATERIAL ACERO INOXIDABLE, NORMA DEL MATERIAL GRADO 8.8, NORMA CONSTRUCTIVA DIN 931, AUTOBLOQUEANTE EN EL VASTAGO</v>
      </c>
      <c r="H1505" s="194">
        <f>VLOOKUP(C1505,'Completar SOFSE'!$A$19:$F$501,6,0)</f>
        <v>0</v>
      </c>
      <c r="I1505" s="103"/>
      <c r="J1505" s="53"/>
      <c r="K1505" s="65"/>
      <c r="L1505" s="65"/>
      <c r="M1505" s="42">
        <f t="shared" si="287"/>
        <v>0</v>
      </c>
    </row>
    <row r="1506" spans="2:13" ht="13.5" thickBot="1">
      <c r="B1506" s="59" t="s">
        <v>41</v>
      </c>
      <c r="C1506" s="198"/>
      <c r="D1506" s="189"/>
      <c r="E1506" s="189"/>
      <c r="F1506" s="189"/>
      <c r="G1506" s="192"/>
      <c r="H1506" s="195"/>
      <c r="I1506" s="103"/>
      <c r="J1506" s="53"/>
      <c r="K1506" s="65"/>
      <c r="L1506" s="65"/>
      <c r="M1506" s="42">
        <f t="shared" si="287"/>
        <v>0</v>
      </c>
    </row>
    <row r="1507" spans="2:13" ht="13.5" thickBot="1">
      <c r="B1507" s="59" t="s">
        <v>42</v>
      </c>
      <c r="C1507" s="198"/>
      <c r="D1507" s="189"/>
      <c r="E1507" s="189"/>
      <c r="F1507" s="189"/>
      <c r="G1507" s="192"/>
      <c r="H1507" s="195"/>
      <c r="I1507" s="103"/>
      <c r="J1507" s="53"/>
      <c r="K1507" s="65"/>
      <c r="L1507" s="65"/>
      <c r="M1507" s="42">
        <f t="shared" si="287"/>
        <v>0</v>
      </c>
    </row>
    <row r="1508" spans="2:13" ht="13.5" thickBot="1">
      <c r="B1508" s="59" t="s">
        <v>43</v>
      </c>
      <c r="C1508" s="198"/>
      <c r="D1508" s="189"/>
      <c r="E1508" s="189"/>
      <c r="F1508" s="189"/>
      <c r="G1508" s="192"/>
      <c r="H1508" s="195"/>
      <c r="I1508" s="103"/>
      <c r="J1508" s="53"/>
      <c r="K1508" s="43"/>
      <c r="L1508" s="65"/>
      <c r="M1508" s="42">
        <f t="shared" si="287"/>
        <v>0</v>
      </c>
    </row>
    <row r="1509" spans="2:13" ht="13.5" thickBot="1">
      <c r="B1509" s="89" t="s">
        <v>44</v>
      </c>
      <c r="C1509" s="199"/>
      <c r="D1509" s="190"/>
      <c r="E1509" s="190"/>
      <c r="F1509" s="190"/>
      <c r="G1509" s="193"/>
      <c r="H1509" s="196"/>
      <c r="I1509" s="104"/>
      <c r="J1509" s="53"/>
      <c r="K1509" s="46"/>
      <c r="L1509" s="54"/>
      <c r="M1509" s="47">
        <f t="shared" si="287"/>
        <v>0</v>
      </c>
    </row>
    <row r="1510" spans="2:13" ht="13.5" thickBot="1">
      <c r="B1510" s="58" t="s">
        <v>40</v>
      </c>
      <c r="C1510" s="197">
        <f t="shared" si="284"/>
        <v>300</v>
      </c>
      <c r="D1510" s="188">
        <f>VLOOKUP(C1510,'Completar SOFSE'!$A$19:$E$501,2,0)</f>
        <v>75</v>
      </c>
      <c r="E1510" s="188" t="str">
        <f>VLOOKUP(C1510,'Completar SOFSE'!$A$19:$E$501,3,0)</f>
        <v>C/U</v>
      </c>
      <c r="F1510" s="188">
        <f>VLOOKUP(C1510,'Completar SOFSE'!$A$19:$E$501,4,0)</f>
        <v>3000023712</v>
      </c>
      <c r="G1510" s="191" t="str">
        <f>VLOOKUP(C1510,'Completar SOFSE'!$A$19:$E$501,5,0)</f>
        <v>TORNILLO PARA AJUSTE, TIPO DE CABEZA HEXAGONAL, TIPO DE ROSCA METRICA MA, DIAMETRO NOMINAL 16MM, PASO 2MM, LONGITUD 70MM, MATERIAL ACERO, NORMA DEL MATERIAL GRADO 8.8, NORMA CONSTRUCTIVA DIN 933, TRATAMIENTO SUPERFICIAL PAVONADO</v>
      </c>
      <c r="H1510" s="194">
        <f>VLOOKUP(C1510,'Completar SOFSE'!$A$19:$F$501,6,0)</f>
        <v>0</v>
      </c>
      <c r="I1510" s="103"/>
      <c r="J1510" s="53"/>
      <c r="K1510" s="65"/>
      <c r="L1510" s="65"/>
      <c r="M1510" s="42">
        <f t="shared" si="287"/>
        <v>0</v>
      </c>
    </row>
    <row r="1511" spans="2:13" ht="13.5" thickBot="1">
      <c r="B1511" s="59" t="s">
        <v>41</v>
      </c>
      <c r="C1511" s="198"/>
      <c r="D1511" s="189"/>
      <c r="E1511" s="189"/>
      <c r="F1511" s="189"/>
      <c r="G1511" s="192"/>
      <c r="H1511" s="195"/>
      <c r="I1511" s="103"/>
      <c r="J1511" s="53"/>
      <c r="K1511" s="65"/>
      <c r="L1511" s="65"/>
      <c r="M1511" s="42">
        <f t="shared" si="287"/>
        <v>0</v>
      </c>
    </row>
    <row r="1512" spans="2:13" ht="13.5" thickBot="1">
      <c r="B1512" s="59" t="s">
        <v>42</v>
      </c>
      <c r="C1512" s="198"/>
      <c r="D1512" s="189"/>
      <c r="E1512" s="189"/>
      <c r="F1512" s="189"/>
      <c r="G1512" s="192"/>
      <c r="H1512" s="195"/>
      <c r="I1512" s="103"/>
      <c r="J1512" s="53"/>
      <c r="K1512" s="65"/>
      <c r="L1512" s="65"/>
      <c r="M1512" s="42">
        <f t="shared" si="287"/>
        <v>0</v>
      </c>
    </row>
    <row r="1513" spans="2:13" ht="13.5" thickBot="1">
      <c r="B1513" s="59" t="s">
        <v>43</v>
      </c>
      <c r="C1513" s="198"/>
      <c r="D1513" s="189"/>
      <c r="E1513" s="189"/>
      <c r="F1513" s="189"/>
      <c r="G1513" s="192"/>
      <c r="H1513" s="195"/>
      <c r="I1513" s="103"/>
      <c r="J1513" s="53"/>
      <c r="K1513" s="43"/>
      <c r="L1513" s="65"/>
      <c r="M1513" s="42">
        <f t="shared" si="287"/>
        <v>0</v>
      </c>
    </row>
    <row r="1514" spans="2:13" ht="13.5" thickBot="1">
      <c r="B1514" s="89" t="s">
        <v>44</v>
      </c>
      <c r="C1514" s="199"/>
      <c r="D1514" s="190"/>
      <c r="E1514" s="190"/>
      <c r="F1514" s="190"/>
      <c r="G1514" s="193"/>
      <c r="H1514" s="196"/>
      <c r="I1514" s="104"/>
      <c r="J1514" s="53"/>
      <c r="K1514" s="46"/>
      <c r="L1514" s="54"/>
      <c r="M1514" s="47">
        <f t="shared" si="287"/>
        <v>0</v>
      </c>
    </row>
    <row r="1515" spans="2:13" ht="13.5" thickBot="1">
      <c r="B1515" s="58" t="s">
        <v>40</v>
      </c>
      <c r="C1515" s="197">
        <f t="shared" ref="C1515" si="290">+C1510+1</f>
        <v>301</v>
      </c>
      <c r="D1515" s="188">
        <f>VLOOKUP(C1515,'Completar SOFSE'!$A$19:$E$501,2,0)</f>
        <v>150</v>
      </c>
      <c r="E1515" s="188" t="str">
        <f>VLOOKUP(C1515,'Completar SOFSE'!$A$19:$E$501,3,0)</f>
        <v>C/U</v>
      </c>
      <c r="F1515" s="188">
        <f>VLOOKUP(C1515,'Completar SOFSE'!$A$19:$E$501,4,0)</f>
        <v>3000023713</v>
      </c>
      <c r="G1515" s="191" t="str">
        <f>VLOOKUP(C1515,'Completar SOFSE'!$A$19:$E$501,5,0)</f>
        <v>TORNILLO PARA AJUSTE, TIPO DE CABEZA HEXAGONAL, TIPO DE ROSCA METRICA MA, DIAMETRO NOMINAL 20MM, PASO 2,5MM, LONGITUD 170MM, MATERIAL ACERO, NORMA DEL MATERIAL GRADO 8.8</v>
      </c>
      <c r="H1515" s="194">
        <f>VLOOKUP(C1515,'Completar SOFSE'!$A$19:$F$501,6,0)</f>
        <v>0</v>
      </c>
      <c r="I1515" s="103"/>
      <c r="J1515" s="53"/>
      <c r="K1515" s="65"/>
      <c r="L1515" s="65"/>
      <c r="M1515" s="42">
        <f>J1515*$D$60+K1515*$D$60+L1515*$D$60</f>
        <v>0</v>
      </c>
    </row>
    <row r="1516" spans="2:13" ht="13.5" thickBot="1">
      <c r="B1516" s="59" t="s">
        <v>41</v>
      </c>
      <c r="C1516" s="198"/>
      <c r="D1516" s="189"/>
      <c r="E1516" s="189"/>
      <c r="F1516" s="189"/>
      <c r="G1516" s="192"/>
      <c r="H1516" s="195"/>
      <c r="I1516" s="103"/>
      <c r="J1516" s="53"/>
      <c r="K1516" s="65"/>
      <c r="L1516" s="65"/>
      <c r="M1516" s="42">
        <f t="shared" ref="M1516:M1534" si="291">J1516*$D$60+K1516*$D$60+L1516*$D$60</f>
        <v>0</v>
      </c>
    </row>
    <row r="1517" spans="2:13" ht="13.5" thickBot="1">
      <c r="B1517" s="59" t="s">
        <v>42</v>
      </c>
      <c r="C1517" s="198"/>
      <c r="D1517" s="189"/>
      <c r="E1517" s="189"/>
      <c r="F1517" s="189"/>
      <c r="G1517" s="192"/>
      <c r="H1517" s="195"/>
      <c r="I1517" s="103"/>
      <c r="J1517" s="53"/>
      <c r="K1517" s="65"/>
      <c r="L1517" s="65"/>
      <c r="M1517" s="42">
        <f t="shared" si="291"/>
        <v>0</v>
      </c>
    </row>
    <row r="1518" spans="2:13" ht="13.5" thickBot="1">
      <c r="B1518" s="59" t="s">
        <v>43</v>
      </c>
      <c r="C1518" s="198"/>
      <c r="D1518" s="189"/>
      <c r="E1518" s="189"/>
      <c r="F1518" s="189"/>
      <c r="G1518" s="192"/>
      <c r="H1518" s="195"/>
      <c r="I1518" s="103"/>
      <c r="J1518" s="53"/>
      <c r="K1518" s="43"/>
      <c r="L1518" s="65"/>
      <c r="M1518" s="42">
        <f t="shared" si="291"/>
        <v>0</v>
      </c>
    </row>
    <row r="1519" spans="2:13" ht="13.5" thickBot="1">
      <c r="B1519" s="89" t="s">
        <v>44</v>
      </c>
      <c r="C1519" s="199"/>
      <c r="D1519" s="190"/>
      <c r="E1519" s="190"/>
      <c r="F1519" s="190"/>
      <c r="G1519" s="193"/>
      <c r="H1519" s="196"/>
      <c r="I1519" s="104"/>
      <c r="J1519" s="53"/>
      <c r="K1519" s="46"/>
      <c r="L1519" s="54"/>
      <c r="M1519" s="47">
        <f t="shared" si="291"/>
        <v>0</v>
      </c>
    </row>
    <row r="1520" spans="2:13" ht="13.5" thickBot="1">
      <c r="B1520" s="58" t="s">
        <v>40</v>
      </c>
      <c r="C1520" s="197">
        <f t="shared" si="286"/>
        <v>302</v>
      </c>
      <c r="D1520" s="188">
        <f>VLOOKUP(C1520,'Completar SOFSE'!$A$19:$E$501,2,0)</f>
        <v>120</v>
      </c>
      <c r="E1520" s="188" t="str">
        <f>VLOOKUP(C1520,'Completar SOFSE'!$A$19:$E$501,3,0)</f>
        <v>C/U</v>
      </c>
      <c r="F1520" s="188">
        <f>VLOOKUP(C1520,'Completar SOFSE'!$A$19:$E$501,4,0)</f>
        <v>3000023740</v>
      </c>
      <c r="G1520" s="191" t="str">
        <f>VLOOKUP(C1520,'Completar SOFSE'!$A$19:$E$501,5,0)</f>
        <v>TORNILLO PARA AJUSTE, TIPO DE CABEZA HEXAGONAL RANURADA, TIPO DE ROSCA METRICA MA, DIAMETRO NOMINAL 5MM, PASO 0,8MM, LONGITUD 16MM, MATERIAL ACERO, NORMA CONSTRUCTIVA DIN 7985</v>
      </c>
      <c r="H1520" s="194">
        <f>VLOOKUP(C1520,'Completar SOFSE'!$A$19:$F$501,6,0)</f>
        <v>0</v>
      </c>
      <c r="I1520" s="103"/>
      <c r="J1520" s="53"/>
      <c r="K1520" s="65"/>
      <c r="L1520" s="65"/>
      <c r="M1520" s="42">
        <f t="shared" si="291"/>
        <v>0</v>
      </c>
    </row>
    <row r="1521" spans="2:13" ht="13.5" thickBot="1">
      <c r="B1521" s="59" t="s">
        <v>41</v>
      </c>
      <c r="C1521" s="198"/>
      <c r="D1521" s="189"/>
      <c r="E1521" s="189"/>
      <c r="F1521" s="189"/>
      <c r="G1521" s="192"/>
      <c r="H1521" s="195"/>
      <c r="I1521" s="103"/>
      <c r="J1521" s="53"/>
      <c r="K1521" s="65"/>
      <c r="L1521" s="65"/>
      <c r="M1521" s="42">
        <f t="shared" si="291"/>
        <v>0</v>
      </c>
    </row>
    <row r="1522" spans="2:13" ht="13.5" thickBot="1">
      <c r="B1522" s="59" t="s">
        <v>42</v>
      </c>
      <c r="C1522" s="198"/>
      <c r="D1522" s="189"/>
      <c r="E1522" s="189"/>
      <c r="F1522" s="189"/>
      <c r="G1522" s="192"/>
      <c r="H1522" s="195"/>
      <c r="I1522" s="103"/>
      <c r="J1522" s="53"/>
      <c r="K1522" s="65"/>
      <c r="L1522" s="65"/>
      <c r="M1522" s="42">
        <f t="shared" si="291"/>
        <v>0</v>
      </c>
    </row>
    <row r="1523" spans="2:13" ht="13.5" thickBot="1">
      <c r="B1523" s="59" t="s">
        <v>43</v>
      </c>
      <c r="C1523" s="198"/>
      <c r="D1523" s="189"/>
      <c r="E1523" s="189"/>
      <c r="F1523" s="189"/>
      <c r="G1523" s="192"/>
      <c r="H1523" s="195"/>
      <c r="I1523" s="103"/>
      <c r="J1523" s="53"/>
      <c r="K1523" s="43"/>
      <c r="L1523" s="65"/>
      <c r="M1523" s="42">
        <f t="shared" si="291"/>
        <v>0</v>
      </c>
    </row>
    <row r="1524" spans="2:13" ht="13.5" thickBot="1">
      <c r="B1524" s="89" t="s">
        <v>44</v>
      </c>
      <c r="C1524" s="199"/>
      <c r="D1524" s="190"/>
      <c r="E1524" s="190"/>
      <c r="F1524" s="190"/>
      <c r="G1524" s="193"/>
      <c r="H1524" s="196"/>
      <c r="I1524" s="104"/>
      <c r="J1524" s="53"/>
      <c r="K1524" s="46"/>
      <c r="L1524" s="54"/>
      <c r="M1524" s="47">
        <f t="shared" si="291"/>
        <v>0</v>
      </c>
    </row>
    <row r="1525" spans="2:13" ht="13.5" thickBot="1">
      <c r="B1525" s="58" t="s">
        <v>40</v>
      </c>
      <c r="C1525" s="197">
        <f t="shared" si="288"/>
        <v>303</v>
      </c>
      <c r="D1525" s="188">
        <f>VLOOKUP(C1525,'Completar SOFSE'!$A$19:$E$501,2,0)</f>
        <v>3060</v>
      </c>
      <c r="E1525" s="188" t="str">
        <f>VLOOKUP(C1525,'Completar SOFSE'!$A$19:$E$501,3,0)</f>
        <v>C/U</v>
      </c>
      <c r="F1525" s="188">
        <f>VLOOKUP(C1525,'Completar SOFSE'!$A$19:$E$501,4,0)</f>
        <v>3000023758</v>
      </c>
      <c r="G1525" s="191" t="str">
        <f>VLOOKUP(C1525,'Completar SOFSE'!$A$19:$E$501,5,0)</f>
        <v>TORNILLO PARA FIJACION, TIPO DE CABEZA HEXAGONAL, MEDIDA NUMERO 6, LONGITUD 1", MATERIAL ACERO, TIPO DE PUNTA MECHA T2 AGUJA</v>
      </c>
      <c r="H1525" s="194">
        <f>VLOOKUP(C1525,'Completar SOFSE'!$A$19:$F$501,6,0)</f>
        <v>0</v>
      </c>
      <c r="I1525" s="103"/>
      <c r="J1525" s="53"/>
      <c r="K1525" s="65"/>
      <c r="L1525" s="65"/>
      <c r="M1525" s="42">
        <f t="shared" si="291"/>
        <v>0</v>
      </c>
    </row>
    <row r="1526" spans="2:13" ht="13.5" thickBot="1">
      <c r="B1526" s="59" t="s">
        <v>41</v>
      </c>
      <c r="C1526" s="198"/>
      <c r="D1526" s="189"/>
      <c r="E1526" s="189"/>
      <c r="F1526" s="189"/>
      <c r="G1526" s="192"/>
      <c r="H1526" s="195"/>
      <c r="I1526" s="103"/>
      <c r="J1526" s="53"/>
      <c r="K1526" s="65"/>
      <c r="L1526" s="65"/>
      <c r="M1526" s="42">
        <f t="shared" si="291"/>
        <v>0</v>
      </c>
    </row>
    <row r="1527" spans="2:13" ht="13.5" thickBot="1">
      <c r="B1527" s="59" t="s">
        <v>42</v>
      </c>
      <c r="C1527" s="198"/>
      <c r="D1527" s="189"/>
      <c r="E1527" s="189"/>
      <c r="F1527" s="189"/>
      <c r="G1527" s="192"/>
      <c r="H1527" s="195"/>
      <c r="I1527" s="103"/>
      <c r="J1527" s="53"/>
      <c r="K1527" s="65"/>
      <c r="L1527" s="65"/>
      <c r="M1527" s="42">
        <f t="shared" si="291"/>
        <v>0</v>
      </c>
    </row>
    <row r="1528" spans="2:13" ht="13.5" thickBot="1">
      <c r="B1528" s="59" t="s">
        <v>43</v>
      </c>
      <c r="C1528" s="198"/>
      <c r="D1528" s="189"/>
      <c r="E1528" s="189"/>
      <c r="F1528" s="189"/>
      <c r="G1528" s="192"/>
      <c r="H1528" s="195"/>
      <c r="I1528" s="103"/>
      <c r="J1528" s="53"/>
      <c r="K1528" s="43"/>
      <c r="L1528" s="65"/>
      <c r="M1528" s="42">
        <f t="shared" si="291"/>
        <v>0</v>
      </c>
    </row>
    <row r="1529" spans="2:13" ht="13.5" thickBot="1">
      <c r="B1529" s="89" t="s">
        <v>44</v>
      </c>
      <c r="C1529" s="199"/>
      <c r="D1529" s="190"/>
      <c r="E1529" s="190"/>
      <c r="F1529" s="190"/>
      <c r="G1529" s="193"/>
      <c r="H1529" s="196"/>
      <c r="I1529" s="104"/>
      <c r="J1529" s="53"/>
      <c r="K1529" s="46"/>
      <c r="L1529" s="54"/>
      <c r="M1529" s="47">
        <f t="shared" si="291"/>
        <v>0</v>
      </c>
    </row>
    <row r="1530" spans="2:13" ht="13.5" thickBot="1">
      <c r="B1530" s="58" t="s">
        <v>40</v>
      </c>
      <c r="C1530" s="197">
        <f t="shared" si="289"/>
        <v>304</v>
      </c>
      <c r="D1530" s="188">
        <f>VLOOKUP(C1530,'Completar SOFSE'!$A$19:$E$501,2,0)</f>
        <v>3000</v>
      </c>
      <c r="E1530" s="188" t="str">
        <f>VLOOKUP(C1530,'Completar SOFSE'!$A$19:$E$501,3,0)</f>
        <v>C/U</v>
      </c>
      <c r="F1530" s="188">
        <f>VLOOKUP(C1530,'Completar SOFSE'!$A$19:$E$501,4,0)</f>
        <v>3000023767</v>
      </c>
      <c r="G1530" s="191" t="str">
        <f>VLOOKUP(C1530,'Completar SOFSE'!$A$19:$E$501,5,0)</f>
        <v>TORNILLO PARA FIJACION, TIPO DE CABEZA HEXAGONAL, MEDIDA NUMERO 12, LONGITUD 1.1/2", MATERIAL ACERO, TIPO DE PUNTA MECHA T2</v>
      </c>
      <c r="H1530" s="194">
        <f>VLOOKUP(C1530,'Completar SOFSE'!$A$19:$F$501,6,0)</f>
        <v>0</v>
      </c>
      <c r="I1530" s="103"/>
      <c r="J1530" s="53"/>
      <c r="K1530" s="65"/>
      <c r="L1530" s="65"/>
      <c r="M1530" s="42">
        <f t="shared" si="291"/>
        <v>0</v>
      </c>
    </row>
    <row r="1531" spans="2:13" ht="13.5" thickBot="1">
      <c r="B1531" s="59" t="s">
        <v>41</v>
      </c>
      <c r="C1531" s="198"/>
      <c r="D1531" s="189"/>
      <c r="E1531" s="189"/>
      <c r="F1531" s="189"/>
      <c r="G1531" s="192"/>
      <c r="H1531" s="195"/>
      <c r="I1531" s="103"/>
      <c r="J1531" s="53"/>
      <c r="K1531" s="65"/>
      <c r="L1531" s="65"/>
      <c r="M1531" s="42">
        <f t="shared" si="291"/>
        <v>0</v>
      </c>
    </row>
    <row r="1532" spans="2:13" ht="13.5" thickBot="1">
      <c r="B1532" s="59" t="s">
        <v>42</v>
      </c>
      <c r="C1532" s="198"/>
      <c r="D1532" s="189"/>
      <c r="E1532" s="189"/>
      <c r="F1532" s="189"/>
      <c r="G1532" s="192"/>
      <c r="H1532" s="195"/>
      <c r="I1532" s="103"/>
      <c r="J1532" s="53"/>
      <c r="K1532" s="65"/>
      <c r="L1532" s="65"/>
      <c r="M1532" s="42">
        <f t="shared" si="291"/>
        <v>0</v>
      </c>
    </row>
    <row r="1533" spans="2:13" ht="13.5" thickBot="1">
      <c r="B1533" s="59" t="s">
        <v>43</v>
      </c>
      <c r="C1533" s="198"/>
      <c r="D1533" s="189"/>
      <c r="E1533" s="189"/>
      <c r="F1533" s="189"/>
      <c r="G1533" s="192"/>
      <c r="H1533" s="195"/>
      <c r="I1533" s="103"/>
      <c r="J1533" s="53"/>
      <c r="K1533" s="43"/>
      <c r="L1533" s="65"/>
      <c r="M1533" s="42">
        <f t="shared" si="291"/>
        <v>0</v>
      </c>
    </row>
    <row r="1534" spans="2:13" ht="13.5" thickBot="1">
      <c r="B1534" s="89" t="s">
        <v>44</v>
      </c>
      <c r="C1534" s="199"/>
      <c r="D1534" s="190"/>
      <c r="E1534" s="190"/>
      <c r="F1534" s="190"/>
      <c r="G1534" s="193"/>
      <c r="H1534" s="196"/>
      <c r="I1534" s="104"/>
      <c r="J1534" s="53"/>
      <c r="K1534" s="46"/>
      <c r="L1534" s="54"/>
      <c r="M1534" s="47">
        <f t="shared" si="291"/>
        <v>0</v>
      </c>
    </row>
    <row r="1535" spans="2:13" ht="13.5" thickBot="1">
      <c r="B1535" s="58" t="s">
        <v>40</v>
      </c>
      <c r="C1535" s="197">
        <f t="shared" si="284"/>
        <v>305</v>
      </c>
      <c r="D1535" s="188">
        <f>VLOOKUP(C1535,'Completar SOFSE'!$A$19:$E$501,2,0)</f>
        <v>3000</v>
      </c>
      <c r="E1535" s="188" t="str">
        <f>VLOOKUP(C1535,'Completar SOFSE'!$A$19:$E$501,3,0)</f>
        <v>C/U</v>
      </c>
      <c r="F1535" s="188">
        <f>VLOOKUP(C1535,'Completar SOFSE'!$A$19:$E$501,4,0)</f>
        <v>3000023769</v>
      </c>
      <c r="G1535" s="191" t="str">
        <f>VLOOKUP(C1535,'Completar SOFSE'!$A$19:$E$501,5,0)</f>
        <v>TORNILLO PARA FIJACION, TIPO DE CABEZA HEXAGONAL, MEDIDA NUMERO 14, LONGITUD 2.1/2", MATERIAL ACERO, TIPO DE PUNTA MECHA T2</v>
      </c>
      <c r="H1535" s="194">
        <f>VLOOKUP(C1535,'Completar SOFSE'!$A$19:$F$501,6,0)</f>
        <v>0</v>
      </c>
      <c r="I1535" s="103"/>
      <c r="J1535" s="53"/>
      <c r="K1535" s="65"/>
      <c r="L1535" s="65"/>
      <c r="M1535" s="42">
        <f>J1535*$D$60+K1535*$D$60+L1535*$D$60</f>
        <v>0</v>
      </c>
    </row>
    <row r="1536" spans="2:13" ht="13.5" thickBot="1">
      <c r="B1536" s="59" t="s">
        <v>41</v>
      </c>
      <c r="C1536" s="198"/>
      <c r="D1536" s="189"/>
      <c r="E1536" s="189"/>
      <c r="F1536" s="189"/>
      <c r="G1536" s="192"/>
      <c r="H1536" s="195"/>
      <c r="I1536" s="103"/>
      <c r="J1536" s="53"/>
      <c r="K1536" s="65"/>
      <c r="L1536" s="65"/>
      <c r="M1536" s="42">
        <f t="shared" ref="M1536:M1554" si="292">J1536*$D$60+K1536*$D$60+L1536*$D$60</f>
        <v>0</v>
      </c>
    </row>
    <row r="1537" spans="2:13" ht="13.5" thickBot="1">
      <c r="B1537" s="59" t="s">
        <v>42</v>
      </c>
      <c r="C1537" s="198"/>
      <c r="D1537" s="189"/>
      <c r="E1537" s="189"/>
      <c r="F1537" s="189"/>
      <c r="G1537" s="192"/>
      <c r="H1537" s="195"/>
      <c r="I1537" s="103"/>
      <c r="J1537" s="53"/>
      <c r="K1537" s="65"/>
      <c r="L1537" s="65"/>
      <c r="M1537" s="42">
        <f t="shared" si="292"/>
        <v>0</v>
      </c>
    </row>
    <row r="1538" spans="2:13" ht="13.5" thickBot="1">
      <c r="B1538" s="59" t="s">
        <v>43</v>
      </c>
      <c r="C1538" s="198"/>
      <c r="D1538" s="189"/>
      <c r="E1538" s="189"/>
      <c r="F1538" s="189"/>
      <c r="G1538" s="192"/>
      <c r="H1538" s="195"/>
      <c r="I1538" s="103"/>
      <c r="J1538" s="53"/>
      <c r="K1538" s="43"/>
      <c r="L1538" s="65"/>
      <c r="M1538" s="42">
        <f t="shared" si="292"/>
        <v>0</v>
      </c>
    </row>
    <row r="1539" spans="2:13" ht="13.5" thickBot="1">
      <c r="B1539" s="89" t="s">
        <v>44</v>
      </c>
      <c r="C1539" s="199"/>
      <c r="D1539" s="190"/>
      <c r="E1539" s="190"/>
      <c r="F1539" s="190"/>
      <c r="G1539" s="193"/>
      <c r="H1539" s="196"/>
      <c r="I1539" s="104"/>
      <c r="J1539" s="53"/>
      <c r="K1539" s="46"/>
      <c r="L1539" s="54"/>
      <c r="M1539" s="47">
        <f t="shared" si="292"/>
        <v>0</v>
      </c>
    </row>
    <row r="1540" spans="2:13" ht="13.5" thickBot="1">
      <c r="B1540" s="58" t="s">
        <v>40</v>
      </c>
      <c r="C1540" s="197">
        <f t="shared" ref="C1540" si="293">+C1535+1</f>
        <v>306</v>
      </c>
      <c r="D1540" s="188">
        <f>VLOOKUP(C1540,'Completar SOFSE'!$A$19:$E$501,2,0)</f>
        <v>150</v>
      </c>
      <c r="E1540" s="188" t="str">
        <f>VLOOKUP(C1540,'Completar SOFSE'!$A$19:$E$501,3,0)</f>
        <v>C/U</v>
      </c>
      <c r="F1540" s="188">
        <f>VLOOKUP(C1540,'Completar SOFSE'!$A$19:$E$501,4,0)</f>
        <v>3000023780</v>
      </c>
      <c r="G1540" s="191" t="str">
        <f>VLOOKUP(C1540,'Completar SOFSE'!$A$19:$E$501,5,0)</f>
        <v>TORNILLO PARA FIJACION, TIPO DE CABEZA HEXAGONAL, MEDIDA NUMERO 14, LONGITUD 1", TRATAMIENTO SUPERFICIAL CINCADO, TIPO DE PUNTA MECHA P17</v>
      </c>
      <c r="H1540" s="194">
        <f>VLOOKUP(C1540,'Completar SOFSE'!$A$19:$F$501,6,0)</f>
        <v>0</v>
      </c>
      <c r="I1540" s="103"/>
      <c r="J1540" s="53"/>
      <c r="K1540" s="65"/>
      <c r="L1540" s="65"/>
      <c r="M1540" s="42">
        <f t="shared" si="292"/>
        <v>0</v>
      </c>
    </row>
    <row r="1541" spans="2:13" ht="13.5" thickBot="1">
      <c r="B1541" s="59" t="s">
        <v>41</v>
      </c>
      <c r="C1541" s="198"/>
      <c r="D1541" s="189"/>
      <c r="E1541" s="189"/>
      <c r="F1541" s="189"/>
      <c r="G1541" s="192"/>
      <c r="H1541" s="195"/>
      <c r="I1541" s="103"/>
      <c r="J1541" s="53"/>
      <c r="K1541" s="65"/>
      <c r="L1541" s="65"/>
      <c r="M1541" s="42">
        <f t="shared" si="292"/>
        <v>0</v>
      </c>
    </row>
    <row r="1542" spans="2:13" ht="13.5" thickBot="1">
      <c r="B1542" s="59" t="s">
        <v>42</v>
      </c>
      <c r="C1542" s="198"/>
      <c r="D1542" s="189"/>
      <c r="E1542" s="189"/>
      <c r="F1542" s="189"/>
      <c r="G1542" s="192"/>
      <c r="H1542" s="195"/>
      <c r="I1542" s="103"/>
      <c r="J1542" s="53"/>
      <c r="K1542" s="65"/>
      <c r="L1542" s="65"/>
      <c r="M1542" s="42">
        <f t="shared" si="292"/>
        <v>0</v>
      </c>
    </row>
    <row r="1543" spans="2:13" ht="13.5" thickBot="1">
      <c r="B1543" s="59" t="s">
        <v>43</v>
      </c>
      <c r="C1543" s="198"/>
      <c r="D1543" s="189"/>
      <c r="E1543" s="189"/>
      <c r="F1543" s="189"/>
      <c r="G1543" s="192"/>
      <c r="H1543" s="195"/>
      <c r="I1543" s="103"/>
      <c r="J1543" s="53"/>
      <c r="K1543" s="43"/>
      <c r="L1543" s="65"/>
      <c r="M1543" s="42">
        <f t="shared" si="292"/>
        <v>0</v>
      </c>
    </row>
    <row r="1544" spans="2:13" ht="13.5" thickBot="1">
      <c r="B1544" s="89" t="s">
        <v>44</v>
      </c>
      <c r="C1544" s="199"/>
      <c r="D1544" s="190"/>
      <c r="E1544" s="190"/>
      <c r="F1544" s="190"/>
      <c r="G1544" s="193"/>
      <c r="H1544" s="196"/>
      <c r="I1544" s="104"/>
      <c r="J1544" s="53"/>
      <c r="K1544" s="46"/>
      <c r="L1544" s="54"/>
      <c r="M1544" s="47">
        <f t="shared" si="292"/>
        <v>0</v>
      </c>
    </row>
    <row r="1545" spans="2:13" ht="13.5" thickBot="1">
      <c r="B1545" s="58" t="s">
        <v>40</v>
      </c>
      <c r="C1545" s="197">
        <f t="shared" si="286"/>
        <v>307</v>
      </c>
      <c r="D1545" s="188">
        <f>VLOOKUP(C1545,'Completar SOFSE'!$A$19:$E$501,2,0)</f>
        <v>100</v>
      </c>
      <c r="E1545" s="188" t="str">
        <f>VLOOKUP(C1545,'Completar SOFSE'!$A$19:$E$501,3,0)</f>
        <v>C/U</v>
      </c>
      <c r="F1545" s="188">
        <f>VLOOKUP(C1545,'Completar SOFSE'!$A$19:$E$501,4,0)</f>
        <v>3000023795</v>
      </c>
      <c r="G1545" s="191" t="str">
        <f>VLOOKUP(C1545,'Completar SOFSE'!$A$19:$E$501,5,0)</f>
        <v>TORNILLO PARA AJUSTE, TIPO DE CABEZA FRESADA ALLEN, TIPO DE ROSCA METRICA MA, DIAMETRO NOMINAL 16MM, PASO 2MM, LONGITUD 40MM, MATERIAL ACERO, NORMA DEL MATERIAL GRADO 8.8, NORMA CONSTRUCTIVA DIN 7991, TRATAMIENTO SUPERFICIAL CINCADO, TORNILLO CABEZA FRESADA ALLEN ROSCA MA DE ACERO M16 X 40 MM PASO 2 MM DIN 7991</v>
      </c>
      <c r="H1545" s="194">
        <f>VLOOKUP(C1545,'Completar SOFSE'!$A$19:$F$501,6,0)</f>
        <v>0</v>
      </c>
      <c r="I1545" s="103"/>
      <c r="J1545" s="53"/>
      <c r="K1545" s="65"/>
      <c r="L1545" s="65"/>
      <c r="M1545" s="42">
        <f t="shared" si="292"/>
        <v>0</v>
      </c>
    </row>
    <row r="1546" spans="2:13" ht="13.5" thickBot="1">
      <c r="B1546" s="59" t="s">
        <v>41</v>
      </c>
      <c r="C1546" s="198"/>
      <c r="D1546" s="189"/>
      <c r="E1546" s="189"/>
      <c r="F1546" s="189"/>
      <c r="G1546" s="192"/>
      <c r="H1546" s="195"/>
      <c r="I1546" s="103"/>
      <c r="J1546" s="53"/>
      <c r="K1546" s="65"/>
      <c r="L1546" s="65"/>
      <c r="M1546" s="42">
        <f t="shared" si="292"/>
        <v>0</v>
      </c>
    </row>
    <row r="1547" spans="2:13" ht="13.5" thickBot="1">
      <c r="B1547" s="59" t="s">
        <v>42</v>
      </c>
      <c r="C1547" s="198"/>
      <c r="D1547" s="189"/>
      <c r="E1547" s="189"/>
      <c r="F1547" s="189"/>
      <c r="G1547" s="192"/>
      <c r="H1547" s="195"/>
      <c r="I1547" s="103"/>
      <c r="J1547" s="53"/>
      <c r="K1547" s="65"/>
      <c r="L1547" s="65"/>
      <c r="M1547" s="42">
        <f t="shared" si="292"/>
        <v>0</v>
      </c>
    </row>
    <row r="1548" spans="2:13" ht="13.5" thickBot="1">
      <c r="B1548" s="59" t="s">
        <v>43</v>
      </c>
      <c r="C1548" s="198"/>
      <c r="D1548" s="189"/>
      <c r="E1548" s="189"/>
      <c r="F1548" s="189"/>
      <c r="G1548" s="192"/>
      <c r="H1548" s="195"/>
      <c r="I1548" s="103"/>
      <c r="J1548" s="53"/>
      <c r="K1548" s="43"/>
      <c r="L1548" s="65"/>
      <c r="M1548" s="42">
        <f t="shared" si="292"/>
        <v>0</v>
      </c>
    </row>
    <row r="1549" spans="2:13" ht="13.5" thickBot="1">
      <c r="B1549" s="89" t="s">
        <v>44</v>
      </c>
      <c r="C1549" s="199"/>
      <c r="D1549" s="190"/>
      <c r="E1549" s="190"/>
      <c r="F1549" s="190"/>
      <c r="G1549" s="193"/>
      <c r="H1549" s="196"/>
      <c r="I1549" s="104"/>
      <c r="J1549" s="53"/>
      <c r="K1549" s="46"/>
      <c r="L1549" s="54"/>
      <c r="M1549" s="47">
        <f t="shared" si="292"/>
        <v>0</v>
      </c>
    </row>
    <row r="1550" spans="2:13" ht="13.5" thickBot="1">
      <c r="B1550" s="58" t="s">
        <v>40</v>
      </c>
      <c r="C1550" s="197">
        <f t="shared" si="288"/>
        <v>308</v>
      </c>
      <c r="D1550" s="188">
        <f>VLOOKUP(C1550,'Completar SOFSE'!$A$19:$E$501,2,0)</f>
        <v>15</v>
      </c>
      <c r="E1550" s="188" t="str">
        <f>VLOOKUP(C1550,'Completar SOFSE'!$A$19:$E$501,3,0)</f>
        <v>C/U</v>
      </c>
      <c r="F1550" s="188">
        <f>VLOOKUP(C1550,'Completar SOFSE'!$A$19:$E$501,4,0)</f>
        <v>3000023800</v>
      </c>
      <c r="G1550" s="191" t="str">
        <f>VLOOKUP(C1550,'Completar SOFSE'!$A$19:$E$501,5,0)</f>
        <v>TORNILLO PARA AJUSTE, TIPO DE CABEZA HEXAGONAL, TIPO DE ROSCA METRICA, DIAMETRO NOMINAL 5MM, PASO 0,8MM, LONGITUD 25MM, MATERIAL ACERO, NORMA DEL MATERIAL GRADO 4.8, NORMA CONSTRUCTIVA DIN 934, TRATAMIENTO SUPERFICIAL GALVANIZADO</v>
      </c>
      <c r="H1550" s="194">
        <f>VLOOKUP(C1550,'Completar SOFSE'!$A$19:$F$501,6,0)</f>
        <v>0</v>
      </c>
      <c r="I1550" s="103"/>
      <c r="J1550" s="53"/>
      <c r="K1550" s="65"/>
      <c r="L1550" s="65"/>
      <c r="M1550" s="42">
        <f t="shared" si="292"/>
        <v>0</v>
      </c>
    </row>
    <row r="1551" spans="2:13" ht="13.5" thickBot="1">
      <c r="B1551" s="59" t="s">
        <v>41</v>
      </c>
      <c r="C1551" s="198"/>
      <c r="D1551" s="189"/>
      <c r="E1551" s="189"/>
      <c r="F1551" s="189"/>
      <c r="G1551" s="192"/>
      <c r="H1551" s="195"/>
      <c r="I1551" s="103"/>
      <c r="J1551" s="53"/>
      <c r="K1551" s="65"/>
      <c r="L1551" s="65"/>
      <c r="M1551" s="42">
        <f t="shared" si="292"/>
        <v>0</v>
      </c>
    </row>
    <row r="1552" spans="2:13" ht="13.5" thickBot="1">
      <c r="B1552" s="59" t="s">
        <v>42</v>
      </c>
      <c r="C1552" s="198"/>
      <c r="D1552" s="189"/>
      <c r="E1552" s="189"/>
      <c r="F1552" s="189"/>
      <c r="G1552" s="192"/>
      <c r="H1552" s="195"/>
      <c r="I1552" s="103"/>
      <c r="J1552" s="53"/>
      <c r="K1552" s="65"/>
      <c r="L1552" s="65"/>
      <c r="M1552" s="42">
        <f t="shared" si="292"/>
        <v>0</v>
      </c>
    </row>
    <row r="1553" spans="2:13" ht="13.5" thickBot="1">
      <c r="B1553" s="59" t="s">
        <v>43</v>
      </c>
      <c r="C1553" s="198"/>
      <c r="D1553" s="189"/>
      <c r="E1553" s="189"/>
      <c r="F1553" s="189"/>
      <c r="G1553" s="192"/>
      <c r="H1553" s="195"/>
      <c r="I1553" s="103"/>
      <c r="J1553" s="53"/>
      <c r="K1553" s="43"/>
      <c r="L1553" s="65"/>
      <c r="M1553" s="42">
        <f t="shared" si="292"/>
        <v>0</v>
      </c>
    </row>
    <row r="1554" spans="2:13" ht="13.5" thickBot="1">
      <c r="B1554" s="89" t="s">
        <v>44</v>
      </c>
      <c r="C1554" s="199"/>
      <c r="D1554" s="190"/>
      <c r="E1554" s="190"/>
      <c r="F1554" s="190"/>
      <c r="G1554" s="193"/>
      <c r="H1554" s="196"/>
      <c r="I1554" s="104"/>
      <c r="J1554" s="53"/>
      <c r="K1554" s="46"/>
      <c r="L1554" s="54"/>
      <c r="M1554" s="47">
        <f t="shared" si="292"/>
        <v>0</v>
      </c>
    </row>
    <row r="1555" spans="2:13" ht="13.5" thickBot="1">
      <c r="B1555" s="58" t="s">
        <v>40</v>
      </c>
      <c r="C1555" s="197">
        <f t="shared" si="289"/>
        <v>309</v>
      </c>
      <c r="D1555" s="188">
        <f>VLOOKUP(C1555,'Completar SOFSE'!$A$19:$E$501,2,0)</f>
        <v>50</v>
      </c>
      <c r="E1555" s="188" t="str">
        <f>VLOOKUP(C1555,'Completar SOFSE'!$A$19:$E$501,3,0)</f>
        <v>C/U</v>
      </c>
      <c r="F1555" s="188">
        <f>VLOOKUP(C1555,'Completar SOFSE'!$A$19:$E$501,4,0)</f>
        <v>3000023808</v>
      </c>
      <c r="G1555" s="191" t="str">
        <f>VLOOKUP(C1555,'Completar SOFSE'!$A$19:$E$501,5,0)</f>
        <v>TORNILLO PARA AJUSTE, TIPO DE CABEZA CILINDRICA ALLEN CON HEXAGONO INTERIOR, TIPO DE ROSCA METRICA, DIAMETRO NOMINAL 8MM, PASO 1,25MM, LONGITUD 12MM, MATERIAL ACERO INOXIDABLE, NORMA DEL MATERIAL A4 GRADO 80, NORMA CONSTRUCTIVA ISO 3506-1, DIN 912, ROSCA COMPLETA</v>
      </c>
      <c r="H1555" s="194">
        <f>VLOOKUP(C1555,'Completar SOFSE'!$A$19:$F$501,6,0)</f>
        <v>0</v>
      </c>
      <c r="I1555" s="103"/>
      <c r="J1555" s="53"/>
      <c r="K1555" s="65"/>
      <c r="L1555" s="65"/>
      <c r="M1555" s="42">
        <f>J1555*$D$60+K1555*$D$60+L1555*$D$60</f>
        <v>0</v>
      </c>
    </row>
    <row r="1556" spans="2:13" ht="13.5" thickBot="1">
      <c r="B1556" s="59" t="s">
        <v>41</v>
      </c>
      <c r="C1556" s="198"/>
      <c r="D1556" s="189"/>
      <c r="E1556" s="189"/>
      <c r="F1556" s="189"/>
      <c r="G1556" s="192"/>
      <c r="H1556" s="195"/>
      <c r="I1556" s="103"/>
      <c r="J1556" s="53"/>
      <c r="K1556" s="65"/>
      <c r="L1556" s="65"/>
      <c r="M1556" s="42">
        <f t="shared" ref="M1556:M1574" si="294">J1556*$D$60+K1556*$D$60+L1556*$D$60</f>
        <v>0</v>
      </c>
    </row>
    <row r="1557" spans="2:13" ht="13.5" thickBot="1">
      <c r="B1557" s="59" t="s">
        <v>42</v>
      </c>
      <c r="C1557" s="198"/>
      <c r="D1557" s="189"/>
      <c r="E1557" s="189"/>
      <c r="F1557" s="189"/>
      <c r="G1557" s="192"/>
      <c r="H1557" s="195"/>
      <c r="I1557" s="103"/>
      <c r="J1557" s="53"/>
      <c r="K1557" s="65"/>
      <c r="L1557" s="65"/>
      <c r="M1557" s="42">
        <f t="shared" si="294"/>
        <v>0</v>
      </c>
    </row>
    <row r="1558" spans="2:13" ht="13.5" thickBot="1">
      <c r="B1558" s="59" t="s">
        <v>43</v>
      </c>
      <c r="C1558" s="198"/>
      <c r="D1558" s="189"/>
      <c r="E1558" s="189"/>
      <c r="F1558" s="189"/>
      <c r="G1558" s="192"/>
      <c r="H1558" s="195"/>
      <c r="I1558" s="103"/>
      <c r="J1558" s="53"/>
      <c r="K1558" s="43"/>
      <c r="L1558" s="65"/>
      <c r="M1558" s="42">
        <f t="shared" si="294"/>
        <v>0</v>
      </c>
    </row>
    <row r="1559" spans="2:13" ht="13.5" thickBot="1">
      <c r="B1559" s="89" t="s">
        <v>44</v>
      </c>
      <c r="C1559" s="199"/>
      <c r="D1559" s="190"/>
      <c r="E1559" s="190"/>
      <c r="F1559" s="190"/>
      <c r="G1559" s="193"/>
      <c r="H1559" s="196"/>
      <c r="I1559" s="104"/>
      <c r="J1559" s="53"/>
      <c r="K1559" s="46"/>
      <c r="L1559" s="54"/>
      <c r="M1559" s="47">
        <f t="shared" si="294"/>
        <v>0</v>
      </c>
    </row>
    <row r="1560" spans="2:13" ht="13.5" thickBot="1">
      <c r="B1560" s="58" t="s">
        <v>40</v>
      </c>
      <c r="C1560" s="197">
        <f t="shared" ref="C1560:C1610" si="295">+C1555+1</f>
        <v>310</v>
      </c>
      <c r="D1560" s="188">
        <f>VLOOKUP(C1560,'Completar SOFSE'!$A$19:$E$501,2,0)</f>
        <v>360</v>
      </c>
      <c r="E1560" s="188" t="str">
        <f>VLOOKUP(C1560,'Completar SOFSE'!$A$19:$E$501,3,0)</f>
        <v>C/U</v>
      </c>
      <c r="F1560" s="188">
        <f>VLOOKUP(C1560,'Completar SOFSE'!$A$19:$E$501,4,0)</f>
        <v>3000023810</v>
      </c>
      <c r="G1560" s="191" t="str">
        <f>VLOOKUP(C1560,'Completar SOFSE'!$A$19:$E$501,5,0)</f>
        <v>TORNILLO PARA AJUSTE, TIPO DE CABEZA CILINDRICA ALLEN, TIPO DE ROSCA METRICA, DIAMETRO NOMINAL 10MM, PASO 1,5MM, LONGITUD 35MM, MATERIAL ACERO, NORMA DEL MATERIAL GRADO 8.8, NORMA CONSTRUCTIVA DIN 912</v>
      </c>
      <c r="H1560" s="194">
        <f>VLOOKUP(C1560,'Completar SOFSE'!$A$19:$F$501,6,0)</f>
        <v>0</v>
      </c>
      <c r="I1560" s="103"/>
      <c r="J1560" s="53"/>
      <c r="K1560" s="65"/>
      <c r="L1560" s="65"/>
      <c r="M1560" s="42">
        <f t="shared" si="294"/>
        <v>0</v>
      </c>
    </row>
    <row r="1561" spans="2:13" ht="13.5" thickBot="1">
      <c r="B1561" s="59" t="s">
        <v>41</v>
      </c>
      <c r="C1561" s="198"/>
      <c r="D1561" s="189"/>
      <c r="E1561" s="189"/>
      <c r="F1561" s="189"/>
      <c r="G1561" s="192"/>
      <c r="H1561" s="195"/>
      <c r="I1561" s="103"/>
      <c r="J1561" s="53"/>
      <c r="K1561" s="65"/>
      <c r="L1561" s="65"/>
      <c r="M1561" s="42">
        <f t="shared" si="294"/>
        <v>0</v>
      </c>
    </row>
    <row r="1562" spans="2:13" ht="13.5" thickBot="1">
      <c r="B1562" s="59" t="s">
        <v>42</v>
      </c>
      <c r="C1562" s="198"/>
      <c r="D1562" s="189"/>
      <c r="E1562" s="189"/>
      <c r="F1562" s="189"/>
      <c r="G1562" s="192"/>
      <c r="H1562" s="195"/>
      <c r="I1562" s="103"/>
      <c r="J1562" s="53"/>
      <c r="K1562" s="65"/>
      <c r="L1562" s="65"/>
      <c r="M1562" s="42">
        <f t="shared" si="294"/>
        <v>0</v>
      </c>
    </row>
    <row r="1563" spans="2:13" ht="13.5" thickBot="1">
      <c r="B1563" s="59" t="s">
        <v>43</v>
      </c>
      <c r="C1563" s="198"/>
      <c r="D1563" s="189"/>
      <c r="E1563" s="189"/>
      <c r="F1563" s="189"/>
      <c r="G1563" s="192"/>
      <c r="H1563" s="195"/>
      <c r="I1563" s="103"/>
      <c r="J1563" s="53"/>
      <c r="K1563" s="43"/>
      <c r="L1563" s="65"/>
      <c r="M1563" s="42">
        <f t="shared" si="294"/>
        <v>0</v>
      </c>
    </row>
    <row r="1564" spans="2:13" ht="13.5" thickBot="1">
      <c r="B1564" s="89" t="s">
        <v>44</v>
      </c>
      <c r="C1564" s="199"/>
      <c r="D1564" s="190"/>
      <c r="E1564" s="190"/>
      <c r="F1564" s="190"/>
      <c r="G1564" s="193"/>
      <c r="H1564" s="196"/>
      <c r="I1564" s="104"/>
      <c r="J1564" s="53"/>
      <c r="K1564" s="46"/>
      <c r="L1564" s="54"/>
      <c r="M1564" s="47">
        <f t="shared" si="294"/>
        <v>0</v>
      </c>
    </row>
    <row r="1565" spans="2:13" ht="13.5" thickBot="1">
      <c r="B1565" s="58" t="s">
        <v>40</v>
      </c>
      <c r="C1565" s="197">
        <f t="shared" ref="C1565" si="296">+C1560+1</f>
        <v>311</v>
      </c>
      <c r="D1565" s="188">
        <f>VLOOKUP(C1565,'Completar SOFSE'!$A$19:$E$501,2,0)</f>
        <v>115</v>
      </c>
      <c r="E1565" s="188" t="str">
        <f>VLOOKUP(C1565,'Completar SOFSE'!$A$19:$E$501,3,0)</f>
        <v>C/U</v>
      </c>
      <c r="F1565" s="188">
        <f>VLOOKUP(C1565,'Completar SOFSE'!$A$19:$E$501,4,0)</f>
        <v>3000023811</v>
      </c>
      <c r="G1565" s="191" t="str">
        <f>VLOOKUP(C1565,'Completar SOFSE'!$A$19:$E$501,5,0)</f>
        <v>TORNILLO PARA AJUSTE, TIPO DE CABEZA CILINDRICA ALLEN, TIPO DE ROSCA METRICA, DIAMETRO NOMINAL 10MM, PASO 1,5MM, LONGITUD 40MM, MATERIAL ACERO, NORMA DEL MATERIAL GRADO 8.8, NORMA CONSTRUCTIVA DIN 912</v>
      </c>
      <c r="H1565" s="194">
        <f>VLOOKUP(C1565,'Completar SOFSE'!$A$19:$F$501,6,0)</f>
        <v>0</v>
      </c>
      <c r="I1565" s="103"/>
      <c r="J1565" s="53"/>
      <c r="K1565" s="65"/>
      <c r="L1565" s="65"/>
      <c r="M1565" s="42">
        <f t="shared" si="294"/>
        <v>0</v>
      </c>
    </row>
    <row r="1566" spans="2:13" ht="13.5" thickBot="1">
      <c r="B1566" s="59" t="s">
        <v>41</v>
      </c>
      <c r="C1566" s="198"/>
      <c r="D1566" s="189"/>
      <c r="E1566" s="189"/>
      <c r="F1566" s="189"/>
      <c r="G1566" s="192"/>
      <c r="H1566" s="195"/>
      <c r="I1566" s="103"/>
      <c r="J1566" s="53"/>
      <c r="K1566" s="65"/>
      <c r="L1566" s="65"/>
      <c r="M1566" s="42">
        <f t="shared" si="294"/>
        <v>0</v>
      </c>
    </row>
    <row r="1567" spans="2:13" ht="13.5" thickBot="1">
      <c r="B1567" s="59" t="s">
        <v>42</v>
      </c>
      <c r="C1567" s="198"/>
      <c r="D1567" s="189"/>
      <c r="E1567" s="189"/>
      <c r="F1567" s="189"/>
      <c r="G1567" s="192"/>
      <c r="H1567" s="195"/>
      <c r="I1567" s="103"/>
      <c r="J1567" s="53"/>
      <c r="K1567" s="65"/>
      <c r="L1567" s="65"/>
      <c r="M1567" s="42">
        <f t="shared" si="294"/>
        <v>0</v>
      </c>
    </row>
    <row r="1568" spans="2:13" ht="13.5" thickBot="1">
      <c r="B1568" s="59" t="s">
        <v>43</v>
      </c>
      <c r="C1568" s="198"/>
      <c r="D1568" s="189"/>
      <c r="E1568" s="189"/>
      <c r="F1568" s="189"/>
      <c r="G1568" s="192"/>
      <c r="H1568" s="195"/>
      <c r="I1568" s="103"/>
      <c r="J1568" s="53"/>
      <c r="K1568" s="43"/>
      <c r="L1568" s="65"/>
      <c r="M1568" s="42">
        <f t="shared" si="294"/>
        <v>0</v>
      </c>
    </row>
    <row r="1569" spans="2:13" ht="13.5" thickBot="1">
      <c r="B1569" s="89" t="s">
        <v>44</v>
      </c>
      <c r="C1569" s="199"/>
      <c r="D1569" s="190"/>
      <c r="E1569" s="190"/>
      <c r="F1569" s="190"/>
      <c r="G1569" s="193"/>
      <c r="H1569" s="196"/>
      <c r="I1569" s="104"/>
      <c r="J1569" s="53"/>
      <c r="K1569" s="46"/>
      <c r="L1569" s="54"/>
      <c r="M1569" s="47">
        <f t="shared" si="294"/>
        <v>0</v>
      </c>
    </row>
    <row r="1570" spans="2:13" ht="13.5" thickBot="1">
      <c r="B1570" s="58" t="s">
        <v>40</v>
      </c>
      <c r="C1570" s="197">
        <f t="shared" ref="C1570:C1620" si="297">+C1565+1</f>
        <v>312</v>
      </c>
      <c r="D1570" s="188">
        <f>VLOOKUP(C1570,'Completar SOFSE'!$A$19:$E$501,2,0)</f>
        <v>9</v>
      </c>
      <c r="E1570" s="188" t="str">
        <f>VLOOKUP(C1570,'Completar SOFSE'!$A$19:$E$501,3,0)</f>
        <v>C/U</v>
      </c>
      <c r="F1570" s="188">
        <f>VLOOKUP(C1570,'Completar SOFSE'!$A$19:$E$501,4,0)</f>
        <v>3000023814</v>
      </c>
      <c r="G1570" s="191" t="str">
        <f>VLOOKUP(C1570,'Completar SOFSE'!$A$19:$E$501,5,0)</f>
        <v>TORNILLO PARA AJUSTE, TIPO DE CABEZA CILINDRICA ALLEN, TIPO DE ROSCA METRICA MA, DIAMETRO NOMINAL 12MM, PASO 1,75MM, LONGITUD 45MM, MATERIAL ACERO, NORMA DEL MATERIAL GRADO 10.9, NORMA CONSTRUCTIVA DIN 912, TRATAMIENTO SUPERFICIAL CINCADO</v>
      </c>
      <c r="H1570" s="194">
        <f>VLOOKUP(C1570,'Completar SOFSE'!$A$19:$F$501,6,0)</f>
        <v>0</v>
      </c>
      <c r="I1570" s="103"/>
      <c r="J1570" s="53"/>
      <c r="K1570" s="65"/>
      <c r="L1570" s="65"/>
      <c r="M1570" s="42">
        <f t="shared" si="294"/>
        <v>0</v>
      </c>
    </row>
    <row r="1571" spans="2:13" ht="13.5" thickBot="1">
      <c r="B1571" s="59" t="s">
        <v>41</v>
      </c>
      <c r="C1571" s="198"/>
      <c r="D1571" s="189"/>
      <c r="E1571" s="189"/>
      <c r="F1571" s="189"/>
      <c r="G1571" s="192"/>
      <c r="H1571" s="195"/>
      <c r="I1571" s="103"/>
      <c r="J1571" s="53"/>
      <c r="K1571" s="65"/>
      <c r="L1571" s="65"/>
      <c r="M1571" s="42">
        <f t="shared" si="294"/>
        <v>0</v>
      </c>
    </row>
    <row r="1572" spans="2:13" ht="13.5" thickBot="1">
      <c r="B1572" s="59" t="s">
        <v>42</v>
      </c>
      <c r="C1572" s="198"/>
      <c r="D1572" s="189"/>
      <c r="E1572" s="189"/>
      <c r="F1572" s="189"/>
      <c r="G1572" s="192"/>
      <c r="H1572" s="195"/>
      <c r="I1572" s="103"/>
      <c r="J1572" s="53"/>
      <c r="K1572" s="65"/>
      <c r="L1572" s="65"/>
      <c r="M1572" s="42">
        <f t="shared" si="294"/>
        <v>0</v>
      </c>
    </row>
    <row r="1573" spans="2:13" ht="13.5" thickBot="1">
      <c r="B1573" s="59" t="s">
        <v>43</v>
      </c>
      <c r="C1573" s="198"/>
      <c r="D1573" s="189"/>
      <c r="E1573" s="189"/>
      <c r="F1573" s="189"/>
      <c r="G1573" s="192"/>
      <c r="H1573" s="195"/>
      <c r="I1573" s="103"/>
      <c r="J1573" s="53"/>
      <c r="K1573" s="43"/>
      <c r="L1573" s="65"/>
      <c r="M1573" s="42">
        <f t="shared" si="294"/>
        <v>0</v>
      </c>
    </row>
    <row r="1574" spans="2:13" ht="13.5" thickBot="1">
      <c r="B1574" s="89" t="s">
        <v>44</v>
      </c>
      <c r="C1574" s="199"/>
      <c r="D1574" s="190"/>
      <c r="E1574" s="190"/>
      <c r="F1574" s="190"/>
      <c r="G1574" s="193"/>
      <c r="H1574" s="196"/>
      <c r="I1574" s="104"/>
      <c r="J1574" s="53"/>
      <c r="K1574" s="46"/>
      <c r="L1574" s="54"/>
      <c r="M1574" s="47">
        <f t="shared" si="294"/>
        <v>0</v>
      </c>
    </row>
    <row r="1575" spans="2:13" ht="13.5" thickBot="1">
      <c r="B1575" s="58" t="s">
        <v>40</v>
      </c>
      <c r="C1575" s="197">
        <f t="shared" ref="C1575:C1625" si="298">+C1570+1</f>
        <v>313</v>
      </c>
      <c r="D1575" s="188">
        <f>VLOOKUP(C1575,'Completar SOFSE'!$A$19:$E$501,2,0)</f>
        <v>260</v>
      </c>
      <c r="E1575" s="188" t="str">
        <f>VLOOKUP(C1575,'Completar SOFSE'!$A$19:$E$501,3,0)</f>
        <v>C/U</v>
      </c>
      <c r="F1575" s="188">
        <f>VLOOKUP(C1575,'Completar SOFSE'!$A$19:$E$501,4,0)</f>
        <v>3000023816</v>
      </c>
      <c r="G1575" s="191" t="str">
        <f>VLOOKUP(C1575,'Completar SOFSE'!$A$19:$E$501,5,0)</f>
        <v>TORNILLO PARA AJUSTE, TIPO DE CABEZA CILINDRICA ALLEN, TIPO DE ROSCA METRICA MA, DIAMETRO NOMINAL 6MM, PASO 1MM, LONGITUD 25MM, MATERIAL ACERO INOXIDABLE, NORMA CONSTRUCTIVA DIN 912</v>
      </c>
      <c r="H1575" s="194">
        <f>VLOOKUP(C1575,'Completar SOFSE'!$A$19:$F$501,6,0)</f>
        <v>0</v>
      </c>
      <c r="I1575" s="103"/>
      <c r="J1575" s="53"/>
      <c r="K1575" s="65"/>
      <c r="L1575" s="65"/>
      <c r="M1575" s="42">
        <f>J1575*$D$60+K1575*$D$60+L1575*$D$60</f>
        <v>0</v>
      </c>
    </row>
    <row r="1576" spans="2:13" ht="13.5" thickBot="1">
      <c r="B1576" s="59" t="s">
        <v>41</v>
      </c>
      <c r="C1576" s="198"/>
      <c r="D1576" s="189"/>
      <c r="E1576" s="189"/>
      <c r="F1576" s="189"/>
      <c r="G1576" s="192"/>
      <c r="H1576" s="195"/>
      <c r="I1576" s="103"/>
      <c r="J1576" s="53"/>
      <c r="K1576" s="65"/>
      <c r="L1576" s="65"/>
      <c r="M1576" s="42">
        <f t="shared" ref="M1576:M1594" si="299">J1576*$D$60+K1576*$D$60+L1576*$D$60</f>
        <v>0</v>
      </c>
    </row>
    <row r="1577" spans="2:13" ht="13.5" thickBot="1">
      <c r="B1577" s="59" t="s">
        <v>42</v>
      </c>
      <c r="C1577" s="198"/>
      <c r="D1577" s="189"/>
      <c r="E1577" s="189"/>
      <c r="F1577" s="189"/>
      <c r="G1577" s="192"/>
      <c r="H1577" s="195"/>
      <c r="I1577" s="103"/>
      <c r="J1577" s="53"/>
      <c r="K1577" s="65"/>
      <c r="L1577" s="65"/>
      <c r="M1577" s="42">
        <f t="shared" si="299"/>
        <v>0</v>
      </c>
    </row>
    <row r="1578" spans="2:13" ht="13.5" thickBot="1">
      <c r="B1578" s="59" t="s">
        <v>43</v>
      </c>
      <c r="C1578" s="198"/>
      <c r="D1578" s="189"/>
      <c r="E1578" s="189"/>
      <c r="F1578" s="189"/>
      <c r="G1578" s="192"/>
      <c r="H1578" s="195"/>
      <c r="I1578" s="103"/>
      <c r="J1578" s="53"/>
      <c r="K1578" s="43"/>
      <c r="L1578" s="65"/>
      <c r="M1578" s="42">
        <f t="shared" si="299"/>
        <v>0</v>
      </c>
    </row>
    <row r="1579" spans="2:13" ht="13.5" thickBot="1">
      <c r="B1579" s="89" t="s">
        <v>44</v>
      </c>
      <c r="C1579" s="199"/>
      <c r="D1579" s="190"/>
      <c r="E1579" s="190"/>
      <c r="F1579" s="190"/>
      <c r="G1579" s="193"/>
      <c r="H1579" s="196"/>
      <c r="I1579" s="104"/>
      <c r="J1579" s="53"/>
      <c r="K1579" s="46"/>
      <c r="L1579" s="54"/>
      <c r="M1579" s="47">
        <f t="shared" si="299"/>
        <v>0</v>
      </c>
    </row>
    <row r="1580" spans="2:13" ht="13.5" thickBot="1">
      <c r="B1580" s="58" t="s">
        <v>40</v>
      </c>
      <c r="C1580" s="197">
        <f t="shared" ref="C1580:C1630" si="300">+C1575+1</f>
        <v>314</v>
      </c>
      <c r="D1580" s="188">
        <f>VLOOKUP(C1580,'Completar SOFSE'!$A$19:$E$501,2,0)</f>
        <v>60</v>
      </c>
      <c r="E1580" s="188" t="str">
        <f>VLOOKUP(C1580,'Completar SOFSE'!$A$19:$E$501,3,0)</f>
        <v>C/U</v>
      </c>
      <c r="F1580" s="188">
        <f>VLOOKUP(C1580,'Completar SOFSE'!$A$19:$E$501,4,0)</f>
        <v>3000023825</v>
      </c>
      <c r="G1580" s="191" t="str">
        <f>VLOOKUP(C1580,'Completar SOFSE'!$A$19:$E$501,5,0)</f>
        <v>TORNILLO ESPECIFICO, TIPO DE CABEZA HEXAGONAL, TIPO DE ROSCA METRICA, DIAMETRO NOMINAL 20, PASO 2,5MM, LONGITUD 190MM, MATERIAL ACERO, NORMA DEL MATERIAL SAE 1045, LONGITUD ROSCADA 55,70MM, USADO EN SUSPENCION PRIMARIA MARCAS/FABRICANTES: PLANO DDTMR0066, EQUIPO: COCHE ELECTRICO CSR QINGDAO SIFANG CO. LTD</v>
      </c>
      <c r="H1580" s="194">
        <f>VLOOKUP(C1580,'Completar SOFSE'!$A$19:$F$501,6,0)</f>
        <v>0</v>
      </c>
      <c r="I1580" s="103"/>
      <c r="J1580" s="53"/>
      <c r="K1580" s="65"/>
      <c r="L1580" s="65"/>
      <c r="M1580" s="42">
        <f t="shared" si="299"/>
        <v>0</v>
      </c>
    </row>
    <row r="1581" spans="2:13" ht="13.5" thickBot="1">
      <c r="B1581" s="59" t="s">
        <v>41</v>
      </c>
      <c r="C1581" s="198"/>
      <c r="D1581" s="189"/>
      <c r="E1581" s="189"/>
      <c r="F1581" s="189"/>
      <c r="G1581" s="192"/>
      <c r="H1581" s="195"/>
      <c r="I1581" s="103"/>
      <c r="J1581" s="53"/>
      <c r="K1581" s="65"/>
      <c r="L1581" s="65"/>
      <c r="M1581" s="42">
        <f t="shared" si="299"/>
        <v>0</v>
      </c>
    </row>
    <row r="1582" spans="2:13" ht="13.5" thickBot="1">
      <c r="B1582" s="59" t="s">
        <v>42</v>
      </c>
      <c r="C1582" s="198"/>
      <c r="D1582" s="189"/>
      <c r="E1582" s="189"/>
      <c r="F1582" s="189"/>
      <c r="G1582" s="192"/>
      <c r="H1582" s="195"/>
      <c r="I1582" s="103"/>
      <c r="J1582" s="53"/>
      <c r="K1582" s="65"/>
      <c r="L1582" s="65"/>
      <c r="M1582" s="42">
        <f t="shared" si="299"/>
        <v>0</v>
      </c>
    </row>
    <row r="1583" spans="2:13" ht="13.5" thickBot="1">
      <c r="B1583" s="59" t="s">
        <v>43</v>
      </c>
      <c r="C1583" s="198"/>
      <c r="D1583" s="189"/>
      <c r="E1583" s="189"/>
      <c r="F1583" s="189"/>
      <c r="G1583" s="192"/>
      <c r="H1583" s="195"/>
      <c r="I1583" s="103"/>
      <c r="J1583" s="53"/>
      <c r="K1583" s="43"/>
      <c r="L1583" s="65"/>
      <c r="M1583" s="42">
        <f t="shared" si="299"/>
        <v>0</v>
      </c>
    </row>
    <row r="1584" spans="2:13" ht="13.5" thickBot="1">
      <c r="B1584" s="89" t="s">
        <v>44</v>
      </c>
      <c r="C1584" s="199"/>
      <c r="D1584" s="190"/>
      <c r="E1584" s="190"/>
      <c r="F1584" s="190"/>
      <c r="G1584" s="193"/>
      <c r="H1584" s="196"/>
      <c r="I1584" s="104"/>
      <c r="J1584" s="53"/>
      <c r="K1584" s="46"/>
      <c r="L1584" s="54"/>
      <c r="M1584" s="47">
        <f t="shared" si="299"/>
        <v>0</v>
      </c>
    </row>
    <row r="1585" spans="2:13" ht="13.5" thickBot="1">
      <c r="B1585" s="58" t="s">
        <v>40</v>
      </c>
      <c r="C1585" s="197">
        <f t="shared" si="295"/>
        <v>315</v>
      </c>
      <c r="D1585" s="188">
        <f>VLOOKUP(C1585,'Completar SOFSE'!$A$19:$E$501,2,0)</f>
        <v>300</v>
      </c>
      <c r="E1585" s="188" t="str">
        <f>VLOOKUP(C1585,'Completar SOFSE'!$A$19:$E$501,3,0)</f>
        <v>C/U</v>
      </c>
      <c r="F1585" s="188">
        <f>VLOOKUP(C1585,'Completar SOFSE'!$A$19:$E$501,4,0)</f>
        <v>3000023827</v>
      </c>
      <c r="G1585" s="191" t="str">
        <f>VLOOKUP(C1585,'Completar SOFSE'!$A$19:$E$501,5,0)</f>
        <v>TORNILLO PARA AJUSTE, TIPO DE CABEZA MARTILLO, TIPO DE ROSCA METRICA, DIAMETRO NOMINAL 6MM, PASO 1MM, LONGITUD 20MM, MATERIAL ACERO, NORMA DEL MATERIAL GRADO 8.8, NORMA CONSTRUCTIVA DIN 186, TRATAMIENTO SUPERFICIAL GALVANIZADO</v>
      </c>
      <c r="H1585" s="194">
        <f>VLOOKUP(C1585,'Completar SOFSE'!$A$19:$F$501,6,0)</f>
        <v>0</v>
      </c>
      <c r="I1585" s="103"/>
      <c r="J1585" s="53"/>
      <c r="K1585" s="65"/>
      <c r="L1585" s="65"/>
      <c r="M1585" s="42">
        <f t="shared" si="299"/>
        <v>0</v>
      </c>
    </row>
    <row r="1586" spans="2:13" ht="13.5" thickBot="1">
      <c r="B1586" s="59" t="s">
        <v>41</v>
      </c>
      <c r="C1586" s="198"/>
      <c r="D1586" s="189"/>
      <c r="E1586" s="189"/>
      <c r="F1586" s="189"/>
      <c r="G1586" s="192"/>
      <c r="H1586" s="195"/>
      <c r="I1586" s="103"/>
      <c r="J1586" s="53"/>
      <c r="K1586" s="65"/>
      <c r="L1586" s="65"/>
      <c r="M1586" s="42">
        <f t="shared" si="299"/>
        <v>0</v>
      </c>
    </row>
    <row r="1587" spans="2:13" ht="13.5" thickBot="1">
      <c r="B1587" s="59" t="s">
        <v>42</v>
      </c>
      <c r="C1587" s="198"/>
      <c r="D1587" s="189"/>
      <c r="E1587" s="189"/>
      <c r="F1587" s="189"/>
      <c r="G1587" s="192"/>
      <c r="H1587" s="195"/>
      <c r="I1587" s="103"/>
      <c r="J1587" s="53"/>
      <c r="K1587" s="65"/>
      <c r="L1587" s="65"/>
      <c r="M1587" s="42">
        <f t="shared" si="299"/>
        <v>0</v>
      </c>
    </row>
    <row r="1588" spans="2:13" ht="13.5" thickBot="1">
      <c r="B1588" s="59" t="s">
        <v>43</v>
      </c>
      <c r="C1588" s="198"/>
      <c r="D1588" s="189"/>
      <c r="E1588" s="189"/>
      <c r="F1588" s="189"/>
      <c r="G1588" s="192"/>
      <c r="H1588" s="195"/>
      <c r="I1588" s="103"/>
      <c r="J1588" s="53"/>
      <c r="K1588" s="43"/>
      <c r="L1588" s="65"/>
      <c r="M1588" s="42">
        <f t="shared" si="299"/>
        <v>0</v>
      </c>
    </row>
    <row r="1589" spans="2:13" ht="13.5" thickBot="1">
      <c r="B1589" s="89" t="s">
        <v>44</v>
      </c>
      <c r="C1589" s="199"/>
      <c r="D1589" s="190"/>
      <c r="E1589" s="190"/>
      <c r="F1589" s="190"/>
      <c r="G1589" s="193"/>
      <c r="H1589" s="196"/>
      <c r="I1589" s="104"/>
      <c r="J1589" s="53"/>
      <c r="K1589" s="46"/>
      <c r="L1589" s="54"/>
      <c r="M1589" s="47">
        <f t="shared" si="299"/>
        <v>0</v>
      </c>
    </row>
    <row r="1590" spans="2:13" ht="13.5" thickBot="1">
      <c r="B1590" s="58" t="s">
        <v>40</v>
      </c>
      <c r="C1590" s="197">
        <f t="shared" ref="C1590" si="301">+C1585+1</f>
        <v>316</v>
      </c>
      <c r="D1590" s="188">
        <f>VLOOKUP(C1590,'Completar SOFSE'!$A$19:$E$501,2,0)</f>
        <v>270</v>
      </c>
      <c r="E1590" s="188" t="str">
        <f>VLOOKUP(C1590,'Completar SOFSE'!$A$19:$E$501,3,0)</f>
        <v>C/U</v>
      </c>
      <c r="F1590" s="188">
        <f>VLOOKUP(C1590,'Completar SOFSE'!$A$19:$E$501,4,0)</f>
        <v>3000023832</v>
      </c>
      <c r="G1590" s="191" t="str">
        <f>VLOOKUP(C1590,'Completar SOFSE'!$A$19:$E$501,5,0)</f>
        <v>TORNILLO PARA FIJACION, TIPO DE CABEZA FRESADA PHILLIPS, MEDIDA NUMERO 8 4,2MM, LONGITUD 15,9MM (5/8"), TRATAMIENTO SUPERFICIAL CINCADO, TIPO DE PUNTA MECHA, CON ALAS Y ESTRIA</v>
      </c>
      <c r="H1590" s="194">
        <f>VLOOKUP(C1590,'Completar SOFSE'!$A$19:$F$501,6,0)</f>
        <v>0</v>
      </c>
      <c r="I1590" s="103"/>
      <c r="J1590" s="53"/>
      <c r="K1590" s="65"/>
      <c r="L1590" s="65"/>
      <c r="M1590" s="42">
        <f t="shared" si="299"/>
        <v>0</v>
      </c>
    </row>
    <row r="1591" spans="2:13" ht="13.5" thickBot="1">
      <c r="B1591" s="59" t="s">
        <v>41</v>
      </c>
      <c r="C1591" s="198"/>
      <c r="D1591" s="189"/>
      <c r="E1591" s="189"/>
      <c r="F1591" s="189"/>
      <c r="G1591" s="192"/>
      <c r="H1591" s="195"/>
      <c r="I1591" s="103"/>
      <c r="J1591" s="53"/>
      <c r="K1591" s="65"/>
      <c r="L1591" s="65"/>
      <c r="M1591" s="42">
        <f t="shared" si="299"/>
        <v>0</v>
      </c>
    </row>
    <row r="1592" spans="2:13" ht="13.5" thickBot="1">
      <c r="B1592" s="59" t="s">
        <v>42</v>
      </c>
      <c r="C1592" s="198"/>
      <c r="D1592" s="189"/>
      <c r="E1592" s="189"/>
      <c r="F1592" s="189"/>
      <c r="G1592" s="192"/>
      <c r="H1592" s="195"/>
      <c r="I1592" s="103"/>
      <c r="J1592" s="53"/>
      <c r="K1592" s="65"/>
      <c r="L1592" s="65"/>
      <c r="M1592" s="42">
        <f t="shared" si="299"/>
        <v>0</v>
      </c>
    </row>
    <row r="1593" spans="2:13" ht="13.5" thickBot="1">
      <c r="B1593" s="59" t="s">
        <v>43</v>
      </c>
      <c r="C1593" s="198"/>
      <c r="D1593" s="189"/>
      <c r="E1593" s="189"/>
      <c r="F1593" s="189"/>
      <c r="G1593" s="192"/>
      <c r="H1593" s="195"/>
      <c r="I1593" s="103"/>
      <c r="J1593" s="53"/>
      <c r="K1593" s="43"/>
      <c r="L1593" s="65"/>
      <c r="M1593" s="42">
        <f t="shared" si="299"/>
        <v>0</v>
      </c>
    </row>
    <row r="1594" spans="2:13" ht="13.5" thickBot="1">
      <c r="B1594" s="89" t="s">
        <v>44</v>
      </c>
      <c r="C1594" s="199"/>
      <c r="D1594" s="190"/>
      <c r="E1594" s="190"/>
      <c r="F1594" s="190"/>
      <c r="G1594" s="193"/>
      <c r="H1594" s="196"/>
      <c r="I1594" s="104"/>
      <c r="J1594" s="53"/>
      <c r="K1594" s="46"/>
      <c r="L1594" s="54"/>
      <c r="M1594" s="47">
        <f t="shared" si="299"/>
        <v>0</v>
      </c>
    </row>
    <row r="1595" spans="2:13" ht="13.5" thickBot="1">
      <c r="B1595" s="58" t="s">
        <v>40</v>
      </c>
      <c r="C1595" s="197">
        <f t="shared" si="297"/>
        <v>317</v>
      </c>
      <c r="D1595" s="188">
        <f>VLOOKUP(C1595,'Completar SOFSE'!$A$19:$E$501,2,0)</f>
        <v>200</v>
      </c>
      <c r="E1595" s="188" t="str">
        <f>VLOOKUP(C1595,'Completar SOFSE'!$A$19:$E$501,3,0)</f>
        <v>C/U</v>
      </c>
      <c r="F1595" s="188">
        <f>VLOOKUP(C1595,'Completar SOFSE'!$A$19:$E$501,4,0)</f>
        <v>3000023833</v>
      </c>
      <c r="G1595" s="191" t="str">
        <f>VLOOKUP(C1595,'Completar SOFSE'!$A$19:$E$501,5,0)</f>
        <v>TORNILLO PARA FIJACION, TIPO DE CABEZA FRESADA PHILLIPS, MEDIDA NUMERO 6, LONGITUD 7/16", TRATAMIENTO SUPERFICIAL CINCADO, TIPO DE PUNTA MECHA PAN FRAMING</v>
      </c>
      <c r="H1595" s="194">
        <f>VLOOKUP(C1595,'Completar SOFSE'!$A$19:$F$501,6,0)</f>
        <v>0</v>
      </c>
      <c r="I1595" s="103"/>
      <c r="J1595" s="53"/>
      <c r="K1595" s="65"/>
      <c r="L1595" s="65"/>
      <c r="M1595" s="42">
        <f>J1595*$D$60+K1595*$D$60+L1595*$D$60</f>
        <v>0</v>
      </c>
    </row>
    <row r="1596" spans="2:13" ht="13.5" thickBot="1">
      <c r="B1596" s="59" t="s">
        <v>41</v>
      </c>
      <c r="C1596" s="198"/>
      <c r="D1596" s="189"/>
      <c r="E1596" s="189"/>
      <c r="F1596" s="189"/>
      <c r="G1596" s="192"/>
      <c r="H1596" s="195"/>
      <c r="I1596" s="103"/>
      <c r="J1596" s="53"/>
      <c r="K1596" s="65"/>
      <c r="L1596" s="65"/>
      <c r="M1596" s="42">
        <f t="shared" ref="M1596:M1614" si="302">J1596*$D$60+K1596*$D$60+L1596*$D$60</f>
        <v>0</v>
      </c>
    </row>
    <row r="1597" spans="2:13" ht="13.5" thickBot="1">
      <c r="B1597" s="59" t="s">
        <v>42</v>
      </c>
      <c r="C1597" s="198"/>
      <c r="D1597" s="189"/>
      <c r="E1597" s="189"/>
      <c r="F1597" s="189"/>
      <c r="G1597" s="192"/>
      <c r="H1597" s="195"/>
      <c r="I1597" s="103"/>
      <c r="J1597" s="53"/>
      <c r="K1597" s="65"/>
      <c r="L1597" s="65"/>
      <c r="M1597" s="42">
        <f t="shared" si="302"/>
        <v>0</v>
      </c>
    </row>
    <row r="1598" spans="2:13" ht="13.5" thickBot="1">
      <c r="B1598" s="59" t="s">
        <v>43</v>
      </c>
      <c r="C1598" s="198"/>
      <c r="D1598" s="189"/>
      <c r="E1598" s="189"/>
      <c r="F1598" s="189"/>
      <c r="G1598" s="192"/>
      <c r="H1598" s="195"/>
      <c r="I1598" s="103"/>
      <c r="J1598" s="53"/>
      <c r="K1598" s="43"/>
      <c r="L1598" s="65"/>
      <c r="M1598" s="42">
        <f t="shared" si="302"/>
        <v>0</v>
      </c>
    </row>
    <row r="1599" spans="2:13" ht="13.5" thickBot="1">
      <c r="B1599" s="89" t="s">
        <v>44</v>
      </c>
      <c r="C1599" s="199"/>
      <c r="D1599" s="190"/>
      <c r="E1599" s="190"/>
      <c r="F1599" s="190"/>
      <c r="G1599" s="193"/>
      <c r="H1599" s="196"/>
      <c r="I1599" s="104"/>
      <c r="J1599" s="53"/>
      <c r="K1599" s="46"/>
      <c r="L1599" s="54"/>
      <c r="M1599" s="47">
        <f t="shared" si="302"/>
        <v>0</v>
      </c>
    </row>
    <row r="1600" spans="2:13" ht="13.5" thickBot="1">
      <c r="B1600" s="58" t="s">
        <v>40</v>
      </c>
      <c r="C1600" s="197">
        <f t="shared" si="298"/>
        <v>318</v>
      </c>
      <c r="D1600" s="188">
        <f>VLOOKUP(C1600,'Completar SOFSE'!$A$19:$E$501,2,0)</f>
        <v>200</v>
      </c>
      <c r="E1600" s="188" t="str">
        <f>VLOOKUP(C1600,'Completar SOFSE'!$A$19:$E$501,3,0)</f>
        <v>C/U</v>
      </c>
      <c r="F1600" s="188">
        <f>VLOOKUP(C1600,'Completar SOFSE'!$A$19:$E$501,4,0)</f>
        <v>3000025103</v>
      </c>
      <c r="G1600" s="191" t="str">
        <f>VLOOKUP(C1600,'Completar SOFSE'!$A$19:$E$501,5,0)</f>
        <v>SIN CLAVE, TORNILLO ALLEN DIN 6912 M8X20X1,25MM 
 TORNILLO ALLEN CABEZA CILINDRICA CON HEXAGONO INTERIOR , BAJO NORMA DIN 6912  DE ACERO PAVONADO NEGRO , CLASE DE RESISTENCIA 8,8</v>
      </c>
      <c r="H1600" s="194">
        <f>VLOOKUP(C1600,'Completar SOFSE'!$A$19:$F$501,6,0)</f>
        <v>0</v>
      </c>
      <c r="I1600" s="103"/>
      <c r="J1600" s="53"/>
      <c r="K1600" s="65"/>
      <c r="L1600" s="65"/>
      <c r="M1600" s="42">
        <f t="shared" si="302"/>
        <v>0</v>
      </c>
    </row>
    <row r="1601" spans="2:13" ht="13.5" thickBot="1">
      <c r="B1601" s="59" t="s">
        <v>41</v>
      </c>
      <c r="C1601" s="198"/>
      <c r="D1601" s="189"/>
      <c r="E1601" s="189"/>
      <c r="F1601" s="189"/>
      <c r="G1601" s="192"/>
      <c r="H1601" s="195"/>
      <c r="I1601" s="103"/>
      <c r="J1601" s="53"/>
      <c r="K1601" s="65"/>
      <c r="L1601" s="65"/>
      <c r="M1601" s="42">
        <f t="shared" si="302"/>
        <v>0</v>
      </c>
    </row>
    <row r="1602" spans="2:13" ht="13.5" thickBot="1">
      <c r="B1602" s="59" t="s">
        <v>42</v>
      </c>
      <c r="C1602" s="198"/>
      <c r="D1602" s="189"/>
      <c r="E1602" s="189"/>
      <c r="F1602" s="189"/>
      <c r="G1602" s="192"/>
      <c r="H1602" s="195"/>
      <c r="I1602" s="103"/>
      <c r="J1602" s="53"/>
      <c r="K1602" s="65"/>
      <c r="L1602" s="65"/>
      <c r="M1602" s="42">
        <f t="shared" si="302"/>
        <v>0</v>
      </c>
    </row>
    <row r="1603" spans="2:13" ht="13.5" thickBot="1">
      <c r="B1603" s="59" t="s">
        <v>43</v>
      </c>
      <c r="C1603" s="198"/>
      <c r="D1603" s="189"/>
      <c r="E1603" s="189"/>
      <c r="F1603" s="189"/>
      <c r="G1603" s="192"/>
      <c r="H1603" s="195"/>
      <c r="I1603" s="103"/>
      <c r="J1603" s="53"/>
      <c r="K1603" s="43"/>
      <c r="L1603" s="65"/>
      <c r="M1603" s="42">
        <f t="shared" si="302"/>
        <v>0</v>
      </c>
    </row>
    <row r="1604" spans="2:13" ht="13.5" thickBot="1">
      <c r="B1604" s="89" t="s">
        <v>44</v>
      </c>
      <c r="C1604" s="199"/>
      <c r="D1604" s="190"/>
      <c r="E1604" s="190"/>
      <c r="F1604" s="190"/>
      <c r="G1604" s="193"/>
      <c r="H1604" s="196"/>
      <c r="I1604" s="104"/>
      <c r="J1604" s="53"/>
      <c r="K1604" s="46"/>
      <c r="L1604" s="54"/>
      <c r="M1604" s="47">
        <f t="shared" si="302"/>
        <v>0</v>
      </c>
    </row>
    <row r="1605" spans="2:13" ht="13.5" thickBot="1">
      <c r="B1605" s="58" t="s">
        <v>40</v>
      </c>
      <c r="C1605" s="197">
        <f t="shared" si="300"/>
        <v>319</v>
      </c>
      <c r="D1605" s="188">
        <f>VLOOKUP(C1605,'Completar SOFSE'!$A$19:$E$501,2,0)</f>
        <v>400</v>
      </c>
      <c r="E1605" s="188" t="str">
        <f>VLOOKUP(C1605,'Completar SOFSE'!$A$19:$E$501,3,0)</f>
        <v>C/U</v>
      </c>
      <c r="F1605" s="188">
        <f>VLOOKUP(C1605,'Completar SOFSE'!$A$19:$E$501,4,0)</f>
        <v>3000025104</v>
      </c>
      <c r="G1605" s="191" t="str">
        <f>VLOOKUP(C1605,'Completar SOFSE'!$A$19:$E$501,5,0)</f>
        <v>SIN CLAVE, TORNILLO ALLEN DIN 6912 M8X25X1,25MM 
 TORNILLO ALLEN CABEZA CILINDRICA CON HEXAGONO INTERIOR , BAJO NORMA DIN 6912  DE ACERO PAVONADO NEGRO , CLASE DE RESISTENCIA 8,8</v>
      </c>
      <c r="H1605" s="194">
        <f>VLOOKUP(C1605,'Completar SOFSE'!$A$19:$F$501,6,0)</f>
        <v>0</v>
      </c>
      <c r="I1605" s="103"/>
      <c r="J1605" s="53"/>
      <c r="K1605" s="65"/>
      <c r="L1605" s="65"/>
      <c r="M1605" s="42">
        <f t="shared" si="302"/>
        <v>0</v>
      </c>
    </row>
    <row r="1606" spans="2:13" ht="13.5" thickBot="1">
      <c r="B1606" s="59" t="s">
        <v>41</v>
      </c>
      <c r="C1606" s="198"/>
      <c r="D1606" s="189"/>
      <c r="E1606" s="189"/>
      <c r="F1606" s="189"/>
      <c r="G1606" s="192"/>
      <c r="H1606" s="195"/>
      <c r="I1606" s="103"/>
      <c r="J1606" s="53"/>
      <c r="K1606" s="65"/>
      <c r="L1606" s="65"/>
      <c r="M1606" s="42">
        <f t="shared" si="302"/>
        <v>0</v>
      </c>
    </row>
    <row r="1607" spans="2:13" ht="13.5" thickBot="1">
      <c r="B1607" s="59" t="s">
        <v>42</v>
      </c>
      <c r="C1607" s="198"/>
      <c r="D1607" s="189"/>
      <c r="E1607" s="189"/>
      <c r="F1607" s="189"/>
      <c r="G1607" s="192"/>
      <c r="H1607" s="195"/>
      <c r="I1607" s="103"/>
      <c r="J1607" s="53"/>
      <c r="K1607" s="65"/>
      <c r="L1607" s="65"/>
      <c r="M1607" s="42">
        <f t="shared" si="302"/>
        <v>0</v>
      </c>
    </row>
    <row r="1608" spans="2:13" ht="13.5" thickBot="1">
      <c r="B1608" s="59" t="s">
        <v>43</v>
      </c>
      <c r="C1608" s="198"/>
      <c r="D1608" s="189"/>
      <c r="E1608" s="189"/>
      <c r="F1608" s="189"/>
      <c r="G1608" s="192"/>
      <c r="H1608" s="195"/>
      <c r="I1608" s="103"/>
      <c r="J1608" s="53"/>
      <c r="K1608" s="43"/>
      <c r="L1608" s="65"/>
      <c r="M1608" s="42">
        <f t="shared" si="302"/>
        <v>0</v>
      </c>
    </row>
    <row r="1609" spans="2:13" ht="13.5" thickBot="1">
      <c r="B1609" s="89" t="s">
        <v>44</v>
      </c>
      <c r="C1609" s="199"/>
      <c r="D1609" s="190"/>
      <c r="E1609" s="190"/>
      <c r="F1609" s="190"/>
      <c r="G1609" s="193"/>
      <c r="H1609" s="196"/>
      <c r="I1609" s="104"/>
      <c r="J1609" s="53"/>
      <c r="K1609" s="46"/>
      <c r="L1609" s="54"/>
      <c r="M1609" s="47">
        <f t="shared" si="302"/>
        <v>0</v>
      </c>
    </row>
    <row r="1610" spans="2:13" ht="13.5" thickBot="1">
      <c r="B1610" s="58" t="s">
        <v>40</v>
      </c>
      <c r="C1610" s="197">
        <f t="shared" si="295"/>
        <v>320</v>
      </c>
      <c r="D1610" s="188">
        <f>VLOOKUP(C1610,'Completar SOFSE'!$A$19:$E$501,2,0)</f>
        <v>200</v>
      </c>
      <c r="E1610" s="188" t="str">
        <f>VLOOKUP(C1610,'Completar SOFSE'!$A$19:$E$501,3,0)</f>
        <v>C/U</v>
      </c>
      <c r="F1610" s="188">
        <f>VLOOKUP(C1610,'Completar SOFSE'!$A$19:$E$501,4,0)</f>
        <v>3000025105</v>
      </c>
      <c r="G1610" s="191" t="str">
        <f>VLOOKUP(C1610,'Completar SOFSE'!$A$19:$E$501,5,0)</f>
        <v>SIN CLAVE, TORNILLO ALLEN DIN 6912 M8X30X1,25MM 
 TORNILLO ALLEN CABEZA CILINDRICA CON HEXAGONO INTERIOR , BAJO NORMA DIN 6912  DE ACERO PAVONADO NEGRO , CLASE DE RESISTENCIA 8,8</v>
      </c>
      <c r="H1610" s="194">
        <f>VLOOKUP(C1610,'Completar SOFSE'!$A$19:$F$501,6,0)</f>
        <v>0</v>
      </c>
      <c r="I1610" s="103"/>
      <c r="J1610" s="53"/>
      <c r="K1610" s="65"/>
      <c r="L1610" s="65"/>
      <c r="M1610" s="42">
        <f t="shared" si="302"/>
        <v>0</v>
      </c>
    </row>
    <row r="1611" spans="2:13" ht="13.5" thickBot="1">
      <c r="B1611" s="59" t="s">
        <v>41</v>
      </c>
      <c r="C1611" s="198"/>
      <c r="D1611" s="189"/>
      <c r="E1611" s="189"/>
      <c r="F1611" s="189"/>
      <c r="G1611" s="192"/>
      <c r="H1611" s="195"/>
      <c r="I1611" s="103"/>
      <c r="J1611" s="53"/>
      <c r="K1611" s="65"/>
      <c r="L1611" s="65"/>
      <c r="M1611" s="42">
        <f t="shared" si="302"/>
        <v>0</v>
      </c>
    </row>
    <row r="1612" spans="2:13" ht="13.5" thickBot="1">
      <c r="B1612" s="59" t="s">
        <v>42</v>
      </c>
      <c r="C1612" s="198"/>
      <c r="D1612" s="189"/>
      <c r="E1612" s="189"/>
      <c r="F1612" s="189"/>
      <c r="G1612" s="192"/>
      <c r="H1612" s="195"/>
      <c r="I1612" s="103"/>
      <c r="J1612" s="53"/>
      <c r="K1612" s="65"/>
      <c r="L1612" s="65"/>
      <c r="M1612" s="42">
        <f t="shared" si="302"/>
        <v>0</v>
      </c>
    </row>
    <row r="1613" spans="2:13" ht="13.5" thickBot="1">
      <c r="B1613" s="59" t="s">
        <v>43</v>
      </c>
      <c r="C1613" s="198"/>
      <c r="D1613" s="189"/>
      <c r="E1613" s="189"/>
      <c r="F1613" s="189"/>
      <c r="G1613" s="192"/>
      <c r="H1613" s="195"/>
      <c r="I1613" s="103"/>
      <c r="J1613" s="53"/>
      <c r="K1613" s="43"/>
      <c r="L1613" s="65"/>
      <c r="M1613" s="42">
        <f t="shared" si="302"/>
        <v>0</v>
      </c>
    </row>
    <row r="1614" spans="2:13" ht="13.5" thickBot="1">
      <c r="B1614" s="89" t="s">
        <v>44</v>
      </c>
      <c r="C1614" s="199"/>
      <c r="D1614" s="190"/>
      <c r="E1614" s="190"/>
      <c r="F1614" s="190"/>
      <c r="G1614" s="193"/>
      <c r="H1614" s="196"/>
      <c r="I1614" s="104"/>
      <c r="J1614" s="53"/>
      <c r="K1614" s="46"/>
      <c r="L1614" s="54"/>
      <c r="M1614" s="47">
        <f t="shared" si="302"/>
        <v>0</v>
      </c>
    </row>
    <row r="1615" spans="2:13" ht="13.5" thickBot="1">
      <c r="B1615" s="58" t="s">
        <v>40</v>
      </c>
      <c r="C1615" s="197">
        <f t="shared" ref="C1615" si="303">+C1610+1</f>
        <v>321</v>
      </c>
      <c r="D1615" s="188">
        <f>VLOOKUP(C1615,'Completar SOFSE'!$A$19:$E$501,2,0)</f>
        <v>460</v>
      </c>
      <c r="E1615" s="188" t="str">
        <f>VLOOKUP(C1615,'Completar SOFSE'!$A$19:$E$501,3,0)</f>
        <v>C/U</v>
      </c>
      <c r="F1615" s="188">
        <f>VLOOKUP(C1615,'Completar SOFSE'!$A$19:$E$501,4,0)</f>
        <v>3000025106</v>
      </c>
      <c r="G1615" s="191" t="str">
        <f>VLOOKUP(C1615,'Completar SOFSE'!$A$19:$E$501,5,0)</f>
        <v>SIN CLAVE, TORNILLO ALLEN DIN 6912 M8X40X1,25MM 
 TORNILLO ALLEN CABEZA CILINDRICA CON HEXAGONO INTERIOR , BAJO NORMA DIN 6912  DE ACERO PAVONADO NEGRO , CLASE DE RESISTENCIA 8,8</v>
      </c>
      <c r="H1615" s="194">
        <f>VLOOKUP(C1615,'Completar SOFSE'!$A$19:$F$501,6,0)</f>
        <v>0</v>
      </c>
      <c r="I1615" s="103"/>
      <c r="J1615" s="53"/>
      <c r="K1615" s="65"/>
      <c r="L1615" s="65"/>
      <c r="M1615" s="42">
        <f>J1615*$D$60+K1615*$D$60+L1615*$D$60</f>
        <v>0</v>
      </c>
    </row>
    <row r="1616" spans="2:13" ht="13.5" thickBot="1">
      <c r="B1616" s="59" t="s">
        <v>41</v>
      </c>
      <c r="C1616" s="198"/>
      <c r="D1616" s="189"/>
      <c r="E1616" s="189"/>
      <c r="F1616" s="189"/>
      <c r="G1616" s="192"/>
      <c r="H1616" s="195"/>
      <c r="I1616" s="103"/>
      <c r="J1616" s="53"/>
      <c r="K1616" s="65"/>
      <c r="L1616" s="65"/>
      <c r="M1616" s="42">
        <f t="shared" ref="M1616:M1634" si="304">J1616*$D$60+K1616*$D$60+L1616*$D$60</f>
        <v>0</v>
      </c>
    </row>
    <row r="1617" spans="2:13" ht="13.5" thickBot="1">
      <c r="B1617" s="59" t="s">
        <v>42</v>
      </c>
      <c r="C1617" s="198"/>
      <c r="D1617" s="189"/>
      <c r="E1617" s="189"/>
      <c r="F1617" s="189"/>
      <c r="G1617" s="192"/>
      <c r="H1617" s="195"/>
      <c r="I1617" s="103"/>
      <c r="J1617" s="53"/>
      <c r="K1617" s="65"/>
      <c r="L1617" s="65"/>
      <c r="M1617" s="42">
        <f t="shared" si="304"/>
        <v>0</v>
      </c>
    </row>
    <row r="1618" spans="2:13" ht="13.5" thickBot="1">
      <c r="B1618" s="59" t="s">
        <v>43</v>
      </c>
      <c r="C1618" s="198"/>
      <c r="D1618" s="189"/>
      <c r="E1618" s="189"/>
      <c r="F1618" s="189"/>
      <c r="G1618" s="192"/>
      <c r="H1618" s="195"/>
      <c r="I1618" s="103"/>
      <c r="J1618" s="53"/>
      <c r="K1618" s="43"/>
      <c r="L1618" s="65"/>
      <c r="M1618" s="42">
        <f t="shared" si="304"/>
        <v>0</v>
      </c>
    </row>
    <row r="1619" spans="2:13" ht="13.5" thickBot="1">
      <c r="B1619" s="89" t="s">
        <v>44</v>
      </c>
      <c r="C1619" s="199"/>
      <c r="D1619" s="190"/>
      <c r="E1619" s="190"/>
      <c r="F1619" s="190"/>
      <c r="G1619" s="193"/>
      <c r="H1619" s="196"/>
      <c r="I1619" s="104"/>
      <c r="J1619" s="53"/>
      <c r="K1619" s="46"/>
      <c r="L1619" s="54"/>
      <c r="M1619" s="47">
        <f t="shared" si="304"/>
        <v>0</v>
      </c>
    </row>
    <row r="1620" spans="2:13" ht="13.5" thickBot="1">
      <c r="B1620" s="58" t="s">
        <v>40</v>
      </c>
      <c r="C1620" s="197">
        <f t="shared" si="297"/>
        <v>322</v>
      </c>
      <c r="D1620" s="188">
        <f>VLOOKUP(C1620,'Completar SOFSE'!$A$19:$E$501,2,0)</f>
        <v>260</v>
      </c>
      <c r="E1620" s="188" t="str">
        <f>VLOOKUP(C1620,'Completar SOFSE'!$A$19:$E$501,3,0)</f>
        <v>C/U</v>
      </c>
      <c r="F1620" s="188">
        <f>VLOOKUP(C1620,'Completar SOFSE'!$A$19:$E$501,4,0)</f>
        <v>3000025829</v>
      </c>
      <c r="G1620" s="191" t="str">
        <f>VLOOKUP(C1620,'Completar SOFSE'!$A$19:$E$501,5,0)</f>
        <v>TUERCA, TIPO DE TUERCA MARIPOSA, TIPO DE ROSCA METRICA, DIAMETRO 10MM, PASO 1,5MM, LONGITUD 41,45MM, MATERIAL BRONCE, NORMA DEL MATERIAL ISO4042, NORMA CONSTRUCTIVA DIN 315, TRATAMIENTO SUPERFICIAL N/A</v>
      </c>
      <c r="H1620" s="194">
        <f>VLOOKUP(C1620,'Completar SOFSE'!$A$19:$F$501,6,0)</f>
        <v>0</v>
      </c>
      <c r="I1620" s="103"/>
      <c r="J1620" s="53"/>
      <c r="K1620" s="65"/>
      <c r="L1620" s="65"/>
      <c r="M1620" s="42">
        <f t="shared" si="304"/>
        <v>0</v>
      </c>
    </row>
    <row r="1621" spans="2:13" ht="13.5" thickBot="1">
      <c r="B1621" s="59" t="s">
        <v>41</v>
      </c>
      <c r="C1621" s="198"/>
      <c r="D1621" s="189"/>
      <c r="E1621" s="189"/>
      <c r="F1621" s="189"/>
      <c r="G1621" s="192"/>
      <c r="H1621" s="195"/>
      <c r="I1621" s="103"/>
      <c r="J1621" s="53"/>
      <c r="K1621" s="65"/>
      <c r="L1621" s="65"/>
      <c r="M1621" s="42">
        <f t="shared" si="304"/>
        <v>0</v>
      </c>
    </row>
    <row r="1622" spans="2:13" ht="13.5" thickBot="1">
      <c r="B1622" s="59" t="s">
        <v>42</v>
      </c>
      <c r="C1622" s="198"/>
      <c r="D1622" s="189"/>
      <c r="E1622" s="189"/>
      <c r="F1622" s="189"/>
      <c r="G1622" s="192"/>
      <c r="H1622" s="195"/>
      <c r="I1622" s="103"/>
      <c r="J1622" s="53"/>
      <c r="K1622" s="65"/>
      <c r="L1622" s="65"/>
      <c r="M1622" s="42">
        <f t="shared" si="304"/>
        <v>0</v>
      </c>
    </row>
    <row r="1623" spans="2:13" ht="13.5" thickBot="1">
      <c r="B1623" s="59" t="s">
        <v>43</v>
      </c>
      <c r="C1623" s="198"/>
      <c r="D1623" s="189"/>
      <c r="E1623" s="189"/>
      <c r="F1623" s="189"/>
      <c r="G1623" s="192"/>
      <c r="H1623" s="195"/>
      <c r="I1623" s="103"/>
      <c r="J1623" s="53"/>
      <c r="K1623" s="43"/>
      <c r="L1623" s="65"/>
      <c r="M1623" s="42">
        <f t="shared" si="304"/>
        <v>0</v>
      </c>
    </row>
    <row r="1624" spans="2:13" ht="13.5" thickBot="1">
      <c r="B1624" s="89" t="s">
        <v>44</v>
      </c>
      <c r="C1624" s="199"/>
      <c r="D1624" s="190"/>
      <c r="E1624" s="190"/>
      <c r="F1624" s="190"/>
      <c r="G1624" s="193"/>
      <c r="H1624" s="196"/>
      <c r="I1624" s="104"/>
      <c r="J1624" s="53"/>
      <c r="K1624" s="46"/>
      <c r="L1624" s="54"/>
      <c r="M1624" s="47">
        <f t="shared" si="304"/>
        <v>0</v>
      </c>
    </row>
    <row r="1625" spans="2:13" ht="13.5" thickBot="1">
      <c r="B1625" s="58" t="s">
        <v>40</v>
      </c>
      <c r="C1625" s="197">
        <f t="shared" si="298"/>
        <v>323</v>
      </c>
      <c r="D1625" s="188">
        <f>VLOOKUP(C1625,'Completar SOFSE'!$A$19:$E$501,2,0)</f>
        <v>420</v>
      </c>
      <c r="E1625" s="188" t="str">
        <f>VLOOKUP(C1625,'Completar SOFSE'!$A$19:$E$501,3,0)</f>
        <v>C/U</v>
      </c>
      <c r="F1625" s="188">
        <f>VLOOKUP(C1625,'Completar SOFSE'!$A$19:$E$501,4,0)</f>
        <v>3000026703</v>
      </c>
      <c r="G1625" s="191" t="str">
        <f>VLOOKUP(C1625,'Completar SOFSE'!$A$19:$E$501,5,0)</f>
        <v>ARANDELA, TIPO PLANA, DIAMETRO EXTERIOR 20MM, DIAMETRO INTERIOR 10.5MM, ESPESOR 2MM, MATERIAL ACERO INOXIDABLE, NORMA DEL MATERIAL A4, NORMA CONSTRUCTIVA ISO 7089, EQUIPO: DMU CNR LBS</v>
      </c>
      <c r="H1625" s="194">
        <f>VLOOKUP(C1625,'Completar SOFSE'!$A$19:$F$501,6,0)</f>
        <v>0</v>
      </c>
      <c r="I1625" s="103"/>
      <c r="J1625" s="53"/>
      <c r="K1625" s="65"/>
      <c r="L1625" s="65"/>
      <c r="M1625" s="42">
        <f t="shared" si="304"/>
        <v>0</v>
      </c>
    </row>
    <row r="1626" spans="2:13" ht="13.5" thickBot="1">
      <c r="B1626" s="59" t="s">
        <v>41</v>
      </c>
      <c r="C1626" s="198"/>
      <c r="D1626" s="189"/>
      <c r="E1626" s="189"/>
      <c r="F1626" s="189"/>
      <c r="G1626" s="192"/>
      <c r="H1626" s="195"/>
      <c r="I1626" s="103"/>
      <c r="J1626" s="53"/>
      <c r="K1626" s="65"/>
      <c r="L1626" s="65"/>
      <c r="M1626" s="42">
        <f t="shared" si="304"/>
        <v>0</v>
      </c>
    </row>
    <row r="1627" spans="2:13" ht="13.5" thickBot="1">
      <c r="B1627" s="59" t="s">
        <v>42</v>
      </c>
      <c r="C1627" s="198"/>
      <c r="D1627" s="189"/>
      <c r="E1627" s="189"/>
      <c r="F1627" s="189"/>
      <c r="G1627" s="192"/>
      <c r="H1627" s="195"/>
      <c r="I1627" s="103"/>
      <c r="J1627" s="53"/>
      <c r="K1627" s="65"/>
      <c r="L1627" s="65"/>
      <c r="M1627" s="42">
        <f t="shared" si="304"/>
        <v>0</v>
      </c>
    </row>
    <row r="1628" spans="2:13" ht="13.5" thickBot="1">
      <c r="B1628" s="59" t="s">
        <v>43</v>
      </c>
      <c r="C1628" s="198"/>
      <c r="D1628" s="189"/>
      <c r="E1628" s="189"/>
      <c r="F1628" s="189"/>
      <c r="G1628" s="192"/>
      <c r="H1628" s="195"/>
      <c r="I1628" s="103"/>
      <c r="J1628" s="53"/>
      <c r="K1628" s="43"/>
      <c r="L1628" s="65"/>
      <c r="M1628" s="42">
        <f t="shared" si="304"/>
        <v>0</v>
      </c>
    </row>
    <row r="1629" spans="2:13" ht="13.5" thickBot="1">
      <c r="B1629" s="89" t="s">
        <v>44</v>
      </c>
      <c r="C1629" s="199"/>
      <c r="D1629" s="190"/>
      <c r="E1629" s="190"/>
      <c r="F1629" s="190"/>
      <c r="G1629" s="193"/>
      <c r="H1629" s="196"/>
      <c r="I1629" s="104"/>
      <c r="J1629" s="53"/>
      <c r="K1629" s="46"/>
      <c r="L1629" s="54"/>
      <c r="M1629" s="47">
        <f t="shared" si="304"/>
        <v>0</v>
      </c>
    </row>
    <row r="1630" spans="2:13" ht="13.5" thickBot="1">
      <c r="B1630" s="58" t="s">
        <v>40</v>
      </c>
      <c r="C1630" s="197">
        <f t="shared" si="300"/>
        <v>324</v>
      </c>
      <c r="D1630" s="188">
        <f>VLOOKUP(C1630,'Completar SOFSE'!$A$19:$E$501,2,0)</f>
        <v>60</v>
      </c>
      <c r="E1630" s="188" t="str">
        <f>VLOOKUP(C1630,'Completar SOFSE'!$A$19:$E$501,3,0)</f>
        <v>C/U</v>
      </c>
      <c r="F1630" s="188">
        <f>VLOOKUP(C1630,'Completar SOFSE'!$A$19:$E$501,4,0)</f>
        <v>3000027099</v>
      </c>
      <c r="G1630" s="191" t="str">
        <f>VLOOKUP(C1630,'Completar SOFSE'!$A$19:$E$501,5,0)</f>
        <v>TORNILLO PARA AJUSTE, TIPO DE CABEZA HEXAGONAL, TIPO DE ROSCA METRICA MA, DIAMETRO NOMINAL 14MM, PASO 2MM, LONGITUD 50MM, MATERIAL ACERO, NORMA DEL MATERIAL GRADO 10.9, NORMA CONSTRUCTIVA DIN 931, LONGITUD ROSCADA 25MM, TRATAMIENTO SUPERFICIAL PAVONADO, EQUIPOS: CARDAN DELANTERO VULKAN, LOCOMOTORA CSR SDD7</v>
      </c>
      <c r="H1630" s="194">
        <f>VLOOKUP(C1630,'Completar SOFSE'!$A$19:$F$501,6,0)</f>
        <v>0</v>
      </c>
      <c r="I1630" s="103"/>
      <c r="J1630" s="53"/>
      <c r="K1630" s="65"/>
      <c r="L1630" s="65"/>
      <c r="M1630" s="42">
        <f t="shared" si="304"/>
        <v>0</v>
      </c>
    </row>
    <row r="1631" spans="2:13" ht="13.5" thickBot="1">
      <c r="B1631" s="59" t="s">
        <v>41</v>
      </c>
      <c r="C1631" s="198"/>
      <c r="D1631" s="189"/>
      <c r="E1631" s="189"/>
      <c r="F1631" s="189"/>
      <c r="G1631" s="192"/>
      <c r="H1631" s="195"/>
      <c r="I1631" s="103"/>
      <c r="J1631" s="53"/>
      <c r="K1631" s="65"/>
      <c r="L1631" s="65"/>
      <c r="M1631" s="42">
        <f t="shared" si="304"/>
        <v>0</v>
      </c>
    </row>
    <row r="1632" spans="2:13" ht="13.5" thickBot="1">
      <c r="B1632" s="59" t="s">
        <v>42</v>
      </c>
      <c r="C1632" s="198"/>
      <c r="D1632" s="189"/>
      <c r="E1632" s="189"/>
      <c r="F1632" s="189"/>
      <c r="G1632" s="192"/>
      <c r="H1632" s="195"/>
      <c r="I1632" s="103"/>
      <c r="J1632" s="53"/>
      <c r="K1632" s="65"/>
      <c r="L1632" s="65"/>
      <c r="M1632" s="42">
        <f t="shared" si="304"/>
        <v>0</v>
      </c>
    </row>
    <row r="1633" spans="2:13" ht="13.5" thickBot="1">
      <c r="B1633" s="59" t="s">
        <v>43</v>
      </c>
      <c r="C1633" s="198"/>
      <c r="D1633" s="189"/>
      <c r="E1633" s="189"/>
      <c r="F1633" s="189"/>
      <c r="G1633" s="192"/>
      <c r="H1633" s="195"/>
      <c r="I1633" s="103"/>
      <c r="J1633" s="53"/>
      <c r="K1633" s="43"/>
      <c r="L1633" s="65"/>
      <c r="M1633" s="42">
        <f t="shared" si="304"/>
        <v>0</v>
      </c>
    </row>
    <row r="1634" spans="2:13" ht="13.5" thickBot="1">
      <c r="B1634" s="89" t="s">
        <v>44</v>
      </c>
      <c r="C1634" s="199"/>
      <c r="D1634" s="190"/>
      <c r="E1634" s="190"/>
      <c r="F1634" s="190"/>
      <c r="G1634" s="193"/>
      <c r="H1634" s="196"/>
      <c r="I1634" s="104"/>
      <c r="J1634" s="53"/>
      <c r="K1634" s="46"/>
      <c r="L1634" s="54"/>
      <c r="M1634" s="47">
        <f t="shared" si="304"/>
        <v>0</v>
      </c>
    </row>
    <row r="1635" spans="2:13" ht="13.5" thickBot="1">
      <c r="B1635" s="58" t="s">
        <v>40</v>
      </c>
      <c r="C1635" s="197">
        <f t="shared" ref="C1635:C1685" si="305">+C1630+1</f>
        <v>325</v>
      </c>
      <c r="D1635" s="188">
        <f>VLOOKUP(C1635,'Completar SOFSE'!$A$19:$E$501,2,0)</f>
        <v>60</v>
      </c>
      <c r="E1635" s="188" t="str">
        <f>VLOOKUP(C1635,'Completar SOFSE'!$A$19:$E$501,3,0)</f>
        <v>C/U</v>
      </c>
      <c r="F1635" s="188">
        <f>VLOOKUP(C1635,'Completar SOFSE'!$A$19:$E$501,4,0)</f>
        <v>3000027100</v>
      </c>
      <c r="G1635" s="191" t="str">
        <f>VLOOKUP(C1635,'Completar SOFSE'!$A$19:$E$501,5,0)</f>
        <v>TORNILLO PARA AJUSTE, TIPO DE CABEZA HEXAGONAL, TIPO DE ROSCA METRICA MA, DIAMETRO NOMINAL 16MM, PASO 1,5MM, LONGITUD 40MM, MATERIAL ACERO, NORMA DEL MATERIAL GRADO 10.9, NORMA CONSTRUCTIVA DIN 933, TRATAMIENTO SUPERFICIAL PAVONADO, EQUIPOS: ACOPLE ELASTICO DELANTERO VULKAN, LOCOMOTORA CSR SDD7</v>
      </c>
      <c r="H1635" s="194">
        <f>VLOOKUP(C1635,'Completar SOFSE'!$A$19:$F$501,6,0)</f>
        <v>0</v>
      </c>
      <c r="I1635" s="103"/>
      <c r="J1635" s="53"/>
      <c r="K1635" s="65"/>
      <c r="L1635" s="65"/>
      <c r="M1635" s="42">
        <f>J1635*$D$60+K1635*$D$60+L1635*$D$60</f>
        <v>0</v>
      </c>
    </row>
    <row r="1636" spans="2:13" ht="13.5" thickBot="1">
      <c r="B1636" s="59" t="s">
        <v>41</v>
      </c>
      <c r="C1636" s="198"/>
      <c r="D1636" s="189"/>
      <c r="E1636" s="189"/>
      <c r="F1636" s="189"/>
      <c r="G1636" s="192"/>
      <c r="H1636" s="195"/>
      <c r="I1636" s="103"/>
      <c r="J1636" s="53"/>
      <c r="K1636" s="65"/>
      <c r="L1636" s="65"/>
      <c r="M1636" s="42">
        <f t="shared" ref="M1636:M1654" si="306">J1636*$D$60+K1636*$D$60+L1636*$D$60</f>
        <v>0</v>
      </c>
    </row>
    <row r="1637" spans="2:13" ht="13.5" thickBot="1">
      <c r="B1637" s="59" t="s">
        <v>42</v>
      </c>
      <c r="C1637" s="198"/>
      <c r="D1637" s="189"/>
      <c r="E1637" s="189"/>
      <c r="F1637" s="189"/>
      <c r="G1637" s="192"/>
      <c r="H1637" s="195"/>
      <c r="I1637" s="103"/>
      <c r="J1637" s="53"/>
      <c r="K1637" s="65"/>
      <c r="L1637" s="65"/>
      <c r="M1637" s="42">
        <f t="shared" si="306"/>
        <v>0</v>
      </c>
    </row>
    <row r="1638" spans="2:13" ht="13.5" thickBot="1">
      <c r="B1638" s="59" t="s">
        <v>43</v>
      </c>
      <c r="C1638" s="198"/>
      <c r="D1638" s="189"/>
      <c r="E1638" s="189"/>
      <c r="F1638" s="189"/>
      <c r="G1638" s="192"/>
      <c r="H1638" s="195"/>
      <c r="I1638" s="103"/>
      <c r="J1638" s="53"/>
      <c r="K1638" s="43"/>
      <c r="L1638" s="65"/>
      <c r="M1638" s="42">
        <f t="shared" si="306"/>
        <v>0</v>
      </c>
    </row>
    <row r="1639" spans="2:13" ht="13.5" thickBot="1">
      <c r="B1639" s="89" t="s">
        <v>44</v>
      </c>
      <c r="C1639" s="199"/>
      <c r="D1639" s="190"/>
      <c r="E1639" s="190"/>
      <c r="F1639" s="190"/>
      <c r="G1639" s="193"/>
      <c r="H1639" s="196"/>
      <c r="I1639" s="104"/>
      <c r="J1639" s="53"/>
      <c r="K1639" s="46"/>
      <c r="L1639" s="54"/>
      <c r="M1639" s="47">
        <f t="shared" si="306"/>
        <v>0</v>
      </c>
    </row>
    <row r="1640" spans="2:13" ht="13.5" thickBot="1">
      <c r="B1640" s="58" t="s">
        <v>40</v>
      </c>
      <c r="C1640" s="197">
        <f t="shared" ref="C1640" si="307">+C1635+1</f>
        <v>326</v>
      </c>
      <c r="D1640" s="188">
        <f>VLOOKUP(C1640,'Completar SOFSE'!$A$19:$E$501,2,0)</f>
        <v>100</v>
      </c>
      <c r="E1640" s="188" t="str">
        <f>VLOOKUP(C1640,'Completar SOFSE'!$A$19:$E$501,3,0)</f>
        <v>C/U</v>
      </c>
      <c r="F1640" s="188">
        <f>VLOOKUP(C1640,'Completar SOFSE'!$A$19:$E$501,4,0)</f>
        <v>3000027938</v>
      </c>
      <c r="G1640" s="191" t="str">
        <f>VLOOKUP(C1640,'Completar SOFSE'!$A$19:$E$501,5,0)</f>
        <v>TUERCA, TIPO DE TUERCA HEXAGONAL, TIPO DE ROSCA METRICA, DIAMETRO 12MM, PASO 1,5MM, LONGITUD 15MM, MATERIAL ACERO, NORMA DEL MATERIAL AISI 316L, NORMA CONSTRUCTIVA DIN 3870 SERIE L, TRATAMIENTO SUPERFICIAL ACERO INOXIDABLE, DIAMETRO EXTERIOR DE TUBO: 6MM., EQUIPO: COMPRESOR AGTU-0.6</v>
      </c>
      <c r="H1640" s="194">
        <f>VLOOKUP(C1640,'Completar SOFSE'!$A$19:$F$501,6,0)</f>
        <v>0</v>
      </c>
      <c r="I1640" s="103"/>
      <c r="J1640" s="53"/>
      <c r="K1640" s="65"/>
      <c r="L1640" s="65"/>
      <c r="M1640" s="42">
        <f t="shared" si="306"/>
        <v>0</v>
      </c>
    </row>
    <row r="1641" spans="2:13" ht="13.5" thickBot="1">
      <c r="B1641" s="59" t="s">
        <v>41</v>
      </c>
      <c r="C1641" s="198"/>
      <c r="D1641" s="189"/>
      <c r="E1641" s="189"/>
      <c r="F1641" s="189"/>
      <c r="G1641" s="192"/>
      <c r="H1641" s="195"/>
      <c r="I1641" s="103"/>
      <c r="J1641" s="53"/>
      <c r="K1641" s="65"/>
      <c r="L1641" s="65"/>
      <c r="M1641" s="42">
        <f t="shared" si="306"/>
        <v>0</v>
      </c>
    </row>
    <row r="1642" spans="2:13" ht="13.5" thickBot="1">
      <c r="B1642" s="59" t="s">
        <v>42</v>
      </c>
      <c r="C1642" s="198"/>
      <c r="D1642" s="189"/>
      <c r="E1642" s="189"/>
      <c r="F1642" s="189"/>
      <c r="G1642" s="192"/>
      <c r="H1642" s="195"/>
      <c r="I1642" s="103"/>
      <c r="J1642" s="53"/>
      <c r="K1642" s="65"/>
      <c r="L1642" s="65"/>
      <c r="M1642" s="42">
        <f t="shared" si="306"/>
        <v>0</v>
      </c>
    </row>
    <row r="1643" spans="2:13" ht="13.5" thickBot="1">
      <c r="B1643" s="59" t="s">
        <v>43</v>
      </c>
      <c r="C1643" s="198"/>
      <c r="D1643" s="189"/>
      <c r="E1643" s="189"/>
      <c r="F1643" s="189"/>
      <c r="G1643" s="192"/>
      <c r="H1643" s="195"/>
      <c r="I1643" s="103"/>
      <c r="J1643" s="53"/>
      <c r="K1643" s="43"/>
      <c r="L1643" s="65"/>
      <c r="M1643" s="42">
        <f t="shared" si="306"/>
        <v>0</v>
      </c>
    </row>
    <row r="1644" spans="2:13" ht="13.5" thickBot="1">
      <c r="B1644" s="89" t="s">
        <v>44</v>
      </c>
      <c r="C1644" s="199"/>
      <c r="D1644" s="190"/>
      <c r="E1644" s="190"/>
      <c r="F1644" s="190"/>
      <c r="G1644" s="193"/>
      <c r="H1644" s="196"/>
      <c r="I1644" s="104"/>
      <c r="J1644" s="53"/>
      <c r="K1644" s="46"/>
      <c r="L1644" s="54"/>
      <c r="M1644" s="47">
        <f t="shared" si="306"/>
        <v>0</v>
      </c>
    </row>
    <row r="1645" spans="2:13" ht="13.5" thickBot="1">
      <c r="B1645" s="58" t="s">
        <v>40</v>
      </c>
      <c r="C1645" s="197">
        <f t="shared" ref="C1645:C1695" si="308">+C1640+1</f>
        <v>327</v>
      </c>
      <c r="D1645" s="188">
        <f>VLOOKUP(C1645,'Completar SOFSE'!$A$19:$E$501,2,0)</f>
        <v>80</v>
      </c>
      <c r="E1645" s="188" t="str">
        <f>VLOOKUP(C1645,'Completar SOFSE'!$A$19:$E$501,3,0)</f>
        <v>C/U</v>
      </c>
      <c r="F1645" s="188">
        <f>VLOOKUP(C1645,'Completar SOFSE'!$A$19:$E$501,4,0)</f>
        <v>3000028033</v>
      </c>
      <c r="G1645" s="191" t="str">
        <f>VLOOKUP(C1645,'Completar SOFSE'!$A$19:$E$501,5,0)</f>
        <v>TUERCA, TIPO DE TUERCA HEXAGONAL AUTOFRENANTE, TIPO DE ROSCA METRICA, DIAMETRO 14MM, PASO 2MM, LONGITUD 22MM, MATERIAL ACERO INOXIDABLE, NORMA DEL MATERIAL GRADO A2, NORMA CONSTRUCTIVA DIN 985, ISO 3506-2, TRATAMIENTO SUPERFICIAL PULIDO</v>
      </c>
      <c r="H1645" s="194">
        <f>VLOOKUP(C1645,'Completar SOFSE'!$A$19:$F$501,6,0)</f>
        <v>0</v>
      </c>
      <c r="I1645" s="103"/>
      <c r="J1645" s="53"/>
      <c r="K1645" s="65"/>
      <c r="L1645" s="65"/>
      <c r="M1645" s="42">
        <f t="shared" si="306"/>
        <v>0</v>
      </c>
    </row>
    <row r="1646" spans="2:13" ht="13.5" thickBot="1">
      <c r="B1646" s="59" t="s">
        <v>41</v>
      </c>
      <c r="C1646" s="198"/>
      <c r="D1646" s="189"/>
      <c r="E1646" s="189"/>
      <c r="F1646" s="189"/>
      <c r="G1646" s="192"/>
      <c r="H1646" s="195"/>
      <c r="I1646" s="103"/>
      <c r="J1646" s="53"/>
      <c r="K1646" s="65"/>
      <c r="L1646" s="65"/>
      <c r="M1646" s="42">
        <f t="shared" si="306"/>
        <v>0</v>
      </c>
    </row>
    <row r="1647" spans="2:13" ht="13.5" thickBot="1">
      <c r="B1647" s="59" t="s">
        <v>42</v>
      </c>
      <c r="C1647" s="198"/>
      <c r="D1647" s="189"/>
      <c r="E1647" s="189"/>
      <c r="F1647" s="189"/>
      <c r="G1647" s="192"/>
      <c r="H1647" s="195"/>
      <c r="I1647" s="103"/>
      <c r="J1647" s="53"/>
      <c r="K1647" s="65"/>
      <c r="L1647" s="65"/>
      <c r="M1647" s="42">
        <f t="shared" si="306"/>
        <v>0</v>
      </c>
    </row>
    <row r="1648" spans="2:13" ht="13.5" thickBot="1">
      <c r="B1648" s="59" t="s">
        <v>43</v>
      </c>
      <c r="C1648" s="198"/>
      <c r="D1648" s="189"/>
      <c r="E1648" s="189"/>
      <c r="F1648" s="189"/>
      <c r="G1648" s="192"/>
      <c r="H1648" s="195"/>
      <c r="I1648" s="103"/>
      <c r="J1648" s="53"/>
      <c r="K1648" s="43"/>
      <c r="L1648" s="65"/>
      <c r="M1648" s="42">
        <f t="shared" si="306"/>
        <v>0</v>
      </c>
    </row>
    <row r="1649" spans="2:13" ht="13.5" thickBot="1">
      <c r="B1649" s="89" t="s">
        <v>44</v>
      </c>
      <c r="C1649" s="199"/>
      <c r="D1649" s="190"/>
      <c r="E1649" s="190"/>
      <c r="F1649" s="190"/>
      <c r="G1649" s="193"/>
      <c r="H1649" s="196"/>
      <c r="I1649" s="104"/>
      <c r="J1649" s="53"/>
      <c r="K1649" s="46"/>
      <c r="L1649" s="54"/>
      <c r="M1649" s="47">
        <f t="shared" si="306"/>
        <v>0</v>
      </c>
    </row>
    <row r="1650" spans="2:13" ht="13.5" thickBot="1">
      <c r="B1650" s="58" t="s">
        <v>40</v>
      </c>
      <c r="C1650" s="197">
        <f t="shared" ref="C1650:C1700" si="309">+C1645+1</f>
        <v>328</v>
      </c>
      <c r="D1650" s="188">
        <f>VLOOKUP(C1650,'Completar SOFSE'!$A$19:$E$501,2,0)</f>
        <v>50</v>
      </c>
      <c r="E1650" s="188" t="str">
        <f>VLOOKUP(C1650,'Completar SOFSE'!$A$19:$E$501,3,0)</f>
        <v>C/U</v>
      </c>
      <c r="F1650" s="188">
        <f>VLOOKUP(C1650,'Completar SOFSE'!$A$19:$E$501,4,0)</f>
        <v>3000028047</v>
      </c>
      <c r="G1650" s="191" t="str">
        <f>VLOOKUP(C1650,'Completar SOFSE'!$A$19:$E$501,5,0)</f>
        <v>TORNILLO PARA AJUSTE, TIPO DE CABEZA HEXAGONAL, TIPO DE ROSCA METRICA, DIAMETRO NOMINAL 12MM, PASO 1,75MM, LONGITUD 50MM, MATERIAL ACERO INOXIDABLE, NORMA DEL MATERIAL A2-70, NORMA CONSTRUCTIVA DIN 933, ISO 3506-1, LONGITUD ROSCADA COMPLETA, TRATAMIENTO SUPERFICIAL PULIDO</v>
      </c>
      <c r="H1650" s="194">
        <f>VLOOKUP(C1650,'Completar SOFSE'!$A$19:$F$501,6,0)</f>
        <v>0</v>
      </c>
      <c r="I1650" s="103"/>
      <c r="J1650" s="53"/>
      <c r="K1650" s="65"/>
      <c r="L1650" s="65"/>
      <c r="M1650" s="42">
        <f t="shared" si="306"/>
        <v>0</v>
      </c>
    </row>
    <row r="1651" spans="2:13" ht="13.5" thickBot="1">
      <c r="B1651" s="59" t="s">
        <v>41</v>
      </c>
      <c r="C1651" s="198"/>
      <c r="D1651" s="189"/>
      <c r="E1651" s="189"/>
      <c r="F1651" s="189"/>
      <c r="G1651" s="192"/>
      <c r="H1651" s="195"/>
      <c r="I1651" s="103"/>
      <c r="J1651" s="53"/>
      <c r="K1651" s="65"/>
      <c r="L1651" s="65"/>
      <c r="M1651" s="42">
        <f t="shared" si="306"/>
        <v>0</v>
      </c>
    </row>
    <row r="1652" spans="2:13" ht="13.5" thickBot="1">
      <c r="B1652" s="59" t="s">
        <v>42</v>
      </c>
      <c r="C1652" s="198"/>
      <c r="D1652" s="189"/>
      <c r="E1652" s="189"/>
      <c r="F1652" s="189"/>
      <c r="G1652" s="192"/>
      <c r="H1652" s="195"/>
      <c r="I1652" s="103"/>
      <c r="J1652" s="53"/>
      <c r="K1652" s="65"/>
      <c r="L1652" s="65"/>
      <c r="M1652" s="42">
        <f t="shared" si="306"/>
        <v>0</v>
      </c>
    </row>
    <row r="1653" spans="2:13" ht="13.5" thickBot="1">
      <c r="B1653" s="59" t="s">
        <v>43</v>
      </c>
      <c r="C1653" s="198"/>
      <c r="D1653" s="189"/>
      <c r="E1653" s="189"/>
      <c r="F1653" s="189"/>
      <c r="G1653" s="192"/>
      <c r="H1653" s="195"/>
      <c r="I1653" s="103"/>
      <c r="J1653" s="53"/>
      <c r="K1653" s="43"/>
      <c r="L1653" s="65"/>
      <c r="M1653" s="42">
        <f t="shared" si="306"/>
        <v>0</v>
      </c>
    </row>
    <row r="1654" spans="2:13" ht="13.5" thickBot="1">
      <c r="B1654" s="89" t="s">
        <v>44</v>
      </c>
      <c r="C1654" s="199"/>
      <c r="D1654" s="190"/>
      <c r="E1654" s="190"/>
      <c r="F1654" s="190"/>
      <c r="G1654" s="193"/>
      <c r="H1654" s="196"/>
      <c r="I1654" s="104"/>
      <c r="J1654" s="53"/>
      <c r="K1654" s="46"/>
      <c r="L1654" s="54"/>
      <c r="M1654" s="47">
        <f t="shared" si="306"/>
        <v>0</v>
      </c>
    </row>
    <row r="1655" spans="2:13" ht="13.5" thickBot="1">
      <c r="B1655" s="58" t="s">
        <v>40</v>
      </c>
      <c r="C1655" s="197">
        <f t="shared" ref="C1655:C1705" si="310">+C1650+1</f>
        <v>329</v>
      </c>
      <c r="D1655" s="188">
        <f>VLOOKUP(C1655,'Completar SOFSE'!$A$19:$E$501,2,0)</f>
        <v>50</v>
      </c>
      <c r="E1655" s="188" t="str">
        <f>VLOOKUP(C1655,'Completar SOFSE'!$A$19:$E$501,3,0)</f>
        <v>C/U</v>
      </c>
      <c r="F1655" s="188">
        <f>VLOOKUP(C1655,'Completar SOFSE'!$A$19:$E$501,4,0)</f>
        <v>3000028048</v>
      </c>
      <c r="G1655" s="191" t="str">
        <f>VLOOKUP(C1655,'Completar SOFSE'!$A$19:$E$501,5,0)</f>
        <v>TORNILLO PARA AJUSTE, TIPO DE CABEZA HEXAGONAL, TIPO DE ROSCA METRICA, DIAMETRO NOMINAL 10MM, PASO 1,5MM, LONGITUD 60MM, MATERIAL ACERO INOXIDABLE, NORMA DEL MATERIAL A2-70, NORMA CONSTRUCTIVA DIN 933, ISO 3506-1, LONGITUD ROSCADA COMPLETA, TRATAMIENTO SUPERFICIAL PULIDO</v>
      </c>
      <c r="H1655" s="194">
        <f>VLOOKUP(C1655,'Completar SOFSE'!$A$19:$F$501,6,0)</f>
        <v>0</v>
      </c>
      <c r="I1655" s="103"/>
      <c r="J1655" s="53"/>
      <c r="K1655" s="65"/>
      <c r="L1655" s="65"/>
      <c r="M1655" s="42">
        <f>J1655*$D$60+K1655*$D$60+L1655*$D$60</f>
        <v>0</v>
      </c>
    </row>
    <row r="1656" spans="2:13" ht="13.5" thickBot="1">
      <c r="B1656" s="59" t="s">
        <v>41</v>
      </c>
      <c r="C1656" s="198"/>
      <c r="D1656" s="189"/>
      <c r="E1656" s="189"/>
      <c r="F1656" s="189"/>
      <c r="G1656" s="192"/>
      <c r="H1656" s="195"/>
      <c r="I1656" s="103"/>
      <c r="J1656" s="53"/>
      <c r="K1656" s="65"/>
      <c r="L1656" s="65"/>
      <c r="M1656" s="42">
        <f t="shared" ref="M1656:M1674" si="311">J1656*$D$60+K1656*$D$60+L1656*$D$60</f>
        <v>0</v>
      </c>
    </row>
    <row r="1657" spans="2:13" ht="13.5" thickBot="1">
      <c r="B1657" s="59" t="s">
        <v>42</v>
      </c>
      <c r="C1657" s="198"/>
      <c r="D1657" s="189"/>
      <c r="E1657" s="189"/>
      <c r="F1657" s="189"/>
      <c r="G1657" s="192"/>
      <c r="H1657" s="195"/>
      <c r="I1657" s="103"/>
      <c r="J1657" s="53"/>
      <c r="K1657" s="65"/>
      <c r="L1657" s="65"/>
      <c r="M1657" s="42">
        <f t="shared" si="311"/>
        <v>0</v>
      </c>
    </row>
    <row r="1658" spans="2:13" ht="13.5" thickBot="1">
      <c r="B1658" s="59" t="s">
        <v>43</v>
      </c>
      <c r="C1658" s="198"/>
      <c r="D1658" s="189"/>
      <c r="E1658" s="189"/>
      <c r="F1658" s="189"/>
      <c r="G1658" s="192"/>
      <c r="H1658" s="195"/>
      <c r="I1658" s="103"/>
      <c r="J1658" s="53"/>
      <c r="K1658" s="43"/>
      <c r="L1658" s="65"/>
      <c r="M1658" s="42">
        <f t="shared" si="311"/>
        <v>0</v>
      </c>
    </row>
    <row r="1659" spans="2:13" ht="13.5" thickBot="1">
      <c r="B1659" s="89" t="s">
        <v>44</v>
      </c>
      <c r="C1659" s="199"/>
      <c r="D1659" s="190"/>
      <c r="E1659" s="190"/>
      <c r="F1659" s="190"/>
      <c r="G1659" s="193"/>
      <c r="H1659" s="196"/>
      <c r="I1659" s="104"/>
      <c r="J1659" s="53"/>
      <c r="K1659" s="46"/>
      <c r="L1659" s="54"/>
      <c r="M1659" s="47">
        <f t="shared" si="311"/>
        <v>0</v>
      </c>
    </row>
    <row r="1660" spans="2:13" ht="13.5" thickBot="1">
      <c r="B1660" s="58" t="s">
        <v>40</v>
      </c>
      <c r="C1660" s="197">
        <f t="shared" si="305"/>
        <v>330</v>
      </c>
      <c r="D1660" s="188">
        <f>VLOOKUP(C1660,'Completar SOFSE'!$A$19:$E$501,2,0)</f>
        <v>50</v>
      </c>
      <c r="E1660" s="188" t="str">
        <f>VLOOKUP(C1660,'Completar SOFSE'!$A$19:$E$501,3,0)</f>
        <v>C/U</v>
      </c>
      <c r="F1660" s="188">
        <f>VLOOKUP(C1660,'Completar SOFSE'!$A$19:$E$501,4,0)</f>
        <v>3000028056</v>
      </c>
      <c r="G1660" s="191" t="str">
        <f>VLOOKUP(C1660,'Completar SOFSE'!$A$19:$E$501,5,0)</f>
        <v>TORNILLO PARA AJUSTE, TIPO DE CABEZA HEXAGONAL, TIPO DE ROSCA METRICA, DIAMETRO NOMINAL 12MM, PASO 1,75MM, LONGITUD 25MM, MATERIAL ACERO INOXIDABLE, NORMA DEL MATERIAL A2-70, NORMA CONSTRUCTIVA DIN 933, ISO 3506-1, LONGITUD ROSCADA COMPLETA, TRATAMIENTO SUPERFICIAL PULIDO</v>
      </c>
      <c r="H1660" s="194">
        <f>VLOOKUP(C1660,'Completar SOFSE'!$A$19:$F$501,6,0)</f>
        <v>0</v>
      </c>
      <c r="I1660" s="103"/>
      <c r="J1660" s="53"/>
      <c r="K1660" s="65"/>
      <c r="L1660" s="65"/>
      <c r="M1660" s="42">
        <f t="shared" si="311"/>
        <v>0</v>
      </c>
    </row>
    <row r="1661" spans="2:13" ht="13.5" thickBot="1">
      <c r="B1661" s="59" t="s">
        <v>41</v>
      </c>
      <c r="C1661" s="198"/>
      <c r="D1661" s="189"/>
      <c r="E1661" s="189"/>
      <c r="F1661" s="189"/>
      <c r="G1661" s="192"/>
      <c r="H1661" s="195"/>
      <c r="I1661" s="103"/>
      <c r="J1661" s="53"/>
      <c r="K1661" s="65"/>
      <c r="L1661" s="65"/>
      <c r="M1661" s="42">
        <f t="shared" si="311"/>
        <v>0</v>
      </c>
    </row>
    <row r="1662" spans="2:13" ht="13.5" thickBot="1">
      <c r="B1662" s="59" t="s">
        <v>42</v>
      </c>
      <c r="C1662" s="198"/>
      <c r="D1662" s="189"/>
      <c r="E1662" s="189"/>
      <c r="F1662" s="189"/>
      <c r="G1662" s="192"/>
      <c r="H1662" s="195"/>
      <c r="I1662" s="103"/>
      <c r="J1662" s="53"/>
      <c r="K1662" s="65"/>
      <c r="L1662" s="65"/>
      <c r="M1662" s="42">
        <f t="shared" si="311"/>
        <v>0</v>
      </c>
    </row>
    <row r="1663" spans="2:13" ht="13.5" thickBot="1">
      <c r="B1663" s="59" t="s">
        <v>43</v>
      </c>
      <c r="C1663" s="198"/>
      <c r="D1663" s="189"/>
      <c r="E1663" s="189"/>
      <c r="F1663" s="189"/>
      <c r="G1663" s="192"/>
      <c r="H1663" s="195"/>
      <c r="I1663" s="103"/>
      <c r="J1663" s="53"/>
      <c r="K1663" s="43"/>
      <c r="L1663" s="65"/>
      <c r="M1663" s="42">
        <f t="shared" si="311"/>
        <v>0</v>
      </c>
    </row>
    <row r="1664" spans="2:13" ht="13.5" thickBot="1">
      <c r="B1664" s="89" t="s">
        <v>44</v>
      </c>
      <c r="C1664" s="199"/>
      <c r="D1664" s="190"/>
      <c r="E1664" s="190"/>
      <c r="F1664" s="190"/>
      <c r="G1664" s="193"/>
      <c r="H1664" s="196"/>
      <c r="I1664" s="104"/>
      <c r="J1664" s="53"/>
      <c r="K1664" s="46"/>
      <c r="L1664" s="54"/>
      <c r="M1664" s="47">
        <f t="shared" si="311"/>
        <v>0</v>
      </c>
    </row>
    <row r="1665" spans="2:13" ht="13.5" thickBot="1">
      <c r="B1665" s="58" t="s">
        <v>40</v>
      </c>
      <c r="C1665" s="197">
        <f t="shared" ref="C1665" si="312">+C1660+1</f>
        <v>331</v>
      </c>
      <c r="D1665" s="188">
        <f>VLOOKUP(C1665,'Completar SOFSE'!$A$19:$E$501,2,0)</f>
        <v>60</v>
      </c>
      <c r="E1665" s="188" t="str">
        <f>VLOOKUP(C1665,'Completar SOFSE'!$A$19:$E$501,3,0)</f>
        <v>C/U</v>
      </c>
      <c r="F1665" s="188">
        <f>VLOOKUP(C1665,'Completar SOFSE'!$A$19:$E$501,4,0)</f>
        <v>3000028161</v>
      </c>
      <c r="G1665" s="191" t="str">
        <f>VLOOKUP(C1665,'Completar SOFSE'!$A$19:$E$501,5,0)</f>
        <v>TUERCA, TIPO DE TUERCA HEXAGONAL, TIPO DE ROSCA METRICA, DIAMETRO 4MM, PASO 0.7MM, LONGITUD 7.8MM, MATERIAL ACERO INOXIDABLE A2, NORMA DEL MATERIAL A2-70, NORMA CONSTRUCTIVA DIN 934, TRATAMIENTO SUPERFICIAL ACERO INOXIDABLE, EQUIPOS: CONTROLLER DE CABINA DE CONDUCTOR, EMU CSR LGR</v>
      </c>
      <c r="H1665" s="194">
        <f>VLOOKUP(C1665,'Completar SOFSE'!$A$19:$F$501,6,0)</f>
        <v>0</v>
      </c>
      <c r="I1665" s="103"/>
      <c r="J1665" s="53"/>
      <c r="K1665" s="65"/>
      <c r="L1665" s="65"/>
      <c r="M1665" s="42">
        <f t="shared" si="311"/>
        <v>0</v>
      </c>
    </row>
    <row r="1666" spans="2:13" ht="13.5" thickBot="1">
      <c r="B1666" s="59" t="s">
        <v>41</v>
      </c>
      <c r="C1666" s="198"/>
      <c r="D1666" s="189"/>
      <c r="E1666" s="189"/>
      <c r="F1666" s="189"/>
      <c r="G1666" s="192"/>
      <c r="H1666" s="195"/>
      <c r="I1666" s="103"/>
      <c r="J1666" s="53"/>
      <c r="K1666" s="65"/>
      <c r="L1666" s="65"/>
      <c r="M1666" s="42">
        <f t="shared" si="311"/>
        <v>0</v>
      </c>
    </row>
    <row r="1667" spans="2:13" ht="13.5" thickBot="1">
      <c r="B1667" s="59" t="s">
        <v>42</v>
      </c>
      <c r="C1667" s="198"/>
      <c r="D1667" s="189"/>
      <c r="E1667" s="189"/>
      <c r="F1667" s="189"/>
      <c r="G1667" s="192"/>
      <c r="H1667" s="195"/>
      <c r="I1667" s="103"/>
      <c r="J1667" s="53"/>
      <c r="K1667" s="65"/>
      <c r="L1667" s="65"/>
      <c r="M1667" s="42">
        <f t="shared" si="311"/>
        <v>0</v>
      </c>
    </row>
    <row r="1668" spans="2:13" ht="13.5" thickBot="1">
      <c r="B1668" s="59" t="s">
        <v>43</v>
      </c>
      <c r="C1668" s="198"/>
      <c r="D1668" s="189"/>
      <c r="E1668" s="189"/>
      <c r="F1668" s="189"/>
      <c r="G1668" s="192"/>
      <c r="H1668" s="195"/>
      <c r="I1668" s="103"/>
      <c r="J1668" s="53"/>
      <c r="K1668" s="43"/>
      <c r="L1668" s="65"/>
      <c r="M1668" s="42">
        <f t="shared" si="311"/>
        <v>0</v>
      </c>
    </row>
    <row r="1669" spans="2:13" ht="13.5" thickBot="1">
      <c r="B1669" s="89" t="s">
        <v>44</v>
      </c>
      <c r="C1669" s="199"/>
      <c r="D1669" s="190"/>
      <c r="E1669" s="190"/>
      <c r="F1669" s="190"/>
      <c r="G1669" s="193"/>
      <c r="H1669" s="196"/>
      <c r="I1669" s="104"/>
      <c r="J1669" s="53"/>
      <c r="K1669" s="46"/>
      <c r="L1669" s="54"/>
      <c r="M1669" s="47">
        <f t="shared" si="311"/>
        <v>0</v>
      </c>
    </row>
    <row r="1670" spans="2:13" ht="13.5" thickBot="1">
      <c r="B1670" s="58" t="s">
        <v>40</v>
      </c>
      <c r="C1670" s="197">
        <f t="shared" si="308"/>
        <v>332</v>
      </c>
      <c r="D1670" s="188">
        <f>VLOOKUP(C1670,'Completar SOFSE'!$A$19:$E$501,2,0)</f>
        <v>60</v>
      </c>
      <c r="E1670" s="188" t="str">
        <f>VLOOKUP(C1670,'Completar SOFSE'!$A$19:$E$501,3,0)</f>
        <v>C/U</v>
      </c>
      <c r="F1670" s="188">
        <f>VLOOKUP(C1670,'Completar SOFSE'!$A$19:$E$501,4,0)</f>
        <v>3000028164</v>
      </c>
      <c r="G1670" s="191" t="str">
        <f>VLOOKUP(C1670,'Completar SOFSE'!$A$19:$E$501,5,0)</f>
        <v>ARANDELA, TIPO PLANA REDONDA, DIAMETRO EXTERIOR 4.9MM, DIAMETRO INTERIOR M2, ESPESOR 0.3MM, MATERIAL ACERO, NORMA DEL MATERIAL A4, TRATAMIENTO SUPERFICIAL INOXIDABLE, NORMA CONSTRUCTIVA DIN 125, EQUIPOS: CONTROLLER DE CABINA DE CONDUCTOR, EMU CSR LGR</v>
      </c>
      <c r="H1670" s="194">
        <f>VLOOKUP(C1670,'Completar SOFSE'!$A$19:$F$501,6,0)</f>
        <v>0</v>
      </c>
      <c r="I1670" s="103"/>
      <c r="J1670" s="53"/>
      <c r="K1670" s="65"/>
      <c r="L1670" s="65"/>
      <c r="M1670" s="42">
        <f t="shared" si="311"/>
        <v>0</v>
      </c>
    </row>
    <row r="1671" spans="2:13" ht="13.5" thickBot="1">
      <c r="B1671" s="59" t="s">
        <v>41</v>
      </c>
      <c r="C1671" s="198"/>
      <c r="D1671" s="189"/>
      <c r="E1671" s="189"/>
      <c r="F1671" s="189"/>
      <c r="G1671" s="192"/>
      <c r="H1671" s="195"/>
      <c r="I1671" s="103"/>
      <c r="J1671" s="53"/>
      <c r="K1671" s="65"/>
      <c r="L1671" s="65"/>
      <c r="M1671" s="42">
        <f t="shared" si="311"/>
        <v>0</v>
      </c>
    </row>
    <row r="1672" spans="2:13" ht="13.5" thickBot="1">
      <c r="B1672" s="59" t="s">
        <v>42</v>
      </c>
      <c r="C1672" s="198"/>
      <c r="D1672" s="189"/>
      <c r="E1672" s="189"/>
      <c r="F1672" s="189"/>
      <c r="G1672" s="192"/>
      <c r="H1672" s="195"/>
      <c r="I1672" s="103"/>
      <c r="J1672" s="53"/>
      <c r="K1672" s="65"/>
      <c r="L1672" s="65"/>
      <c r="M1672" s="42">
        <f t="shared" si="311"/>
        <v>0</v>
      </c>
    </row>
    <row r="1673" spans="2:13" ht="13.5" thickBot="1">
      <c r="B1673" s="59" t="s">
        <v>43</v>
      </c>
      <c r="C1673" s="198"/>
      <c r="D1673" s="189"/>
      <c r="E1673" s="189"/>
      <c r="F1673" s="189"/>
      <c r="G1673" s="192"/>
      <c r="H1673" s="195"/>
      <c r="I1673" s="103"/>
      <c r="J1673" s="53"/>
      <c r="K1673" s="43"/>
      <c r="L1673" s="65"/>
      <c r="M1673" s="42">
        <f t="shared" si="311"/>
        <v>0</v>
      </c>
    </row>
    <row r="1674" spans="2:13" ht="13.5" thickBot="1">
      <c r="B1674" s="89" t="s">
        <v>44</v>
      </c>
      <c r="C1674" s="199"/>
      <c r="D1674" s="190"/>
      <c r="E1674" s="190"/>
      <c r="F1674" s="190"/>
      <c r="G1674" s="193"/>
      <c r="H1674" s="196"/>
      <c r="I1674" s="104"/>
      <c r="J1674" s="53"/>
      <c r="K1674" s="46"/>
      <c r="L1674" s="54"/>
      <c r="M1674" s="47">
        <f t="shared" si="311"/>
        <v>0</v>
      </c>
    </row>
    <row r="1675" spans="2:13" ht="13.5" thickBot="1">
      <c r="B1675" s="58" t="s">
        <v>40</v>
      </c>
      <c r="C1675" s="197">
        <f t="shared" si="309"/>
        <v>333</v>
      </c>
      <c r="D1675" s="188">
        <f>VLOOKUP(C1675,'Completar SOFSE'!$A$19:$E$501,2,0)</f>
        <v>60</v>
      </c>
      <c r="E1675" s="188" t="str">
        <f>VLOOKUP(C1675,'Completar SOFSE'!$A$19:$E$501,3,0)</f>
        <v>C/U</v>
      </c>
      <c r="F1675" s="188">
        <f>VLOOKUP(C1675,'Completar SOFSE'!$A$19:$E$501,4,0)</f>
        <v>3000028170</v>
      </c>
      <c r="G1675" s="191" t="str">
        <f>VLOOKUP(C1675,'Completar SOFSE'!$A$19:$E$501,5,0)</f>
        <v>TUERCA, TIPO DE TUERCA HEXAGONAL, TIPO DE ROSCA METRICA, DIAMETRO 3MM, PASO 0,5MM, LONGITUD 6,1MM, MATERIAL ACERO INOXIDABLE, NORMA DEL MATERIAL A2-70, NORMA CONSTRUCTIVA DIN 934, TRATAMIENTO SUPERFICIAL ACERO INOXIDABLE, EQUIPOS: CONTROLLER DE CABINA DE CONDUCTOR, EMU CSR LGR</v>
      </c>
      <c r="H1675" s="194">
        <f>VLOOKUP(C1675,'Completar SOFSE'!$A$19:$F$501,6,0)</f>
        <v>0</v>
      </c>
      <c r="I1675" s="103"/>
      <c r="J1675" s="53"/>
      <c r="K1675" s="65"/>
      <c r="L1675" s="65"/>
      <c r="M1675" s="42">
        <f>J1675*$D$60+K1675*$D$60+L1675*$D$60</f>
        <v>0</v>
      </c>
    </row>
    <row r="1676" spans="2:13" ht="13.5" thickBot="1">
      <c r="B1676" s="59" t="s">
        <v>41</v>
      </c>
      <c r="C1676" s="198"/>
      <c r="D1676" s="189"/>
      <c r="E1676" s="189"/>
      <c r="F1676" s="189"/>
      <c r="G1676" s="192"/>
      <c r="H1676" s="195"/>
      <c r="I1676" s="103"/>
      <c r="J1676" s="53"/>
      <c r="K1676" s="65"/>
      <c r="L1676" s="65"/>
      <c r="M1676" s="42">
        <f t="shared" ref="M1676:M1694" si="313">J1676*$D$60+K1676*$D$60+L1676*$D$60</f>
        <v>0</v>
      </c>
    </row>
    <row r="1677" spans="2:13" ht="13.5" thickBot="1">
      <c r="B1677" s="59" t="s">
        <v>42</v>
      </c>
      <c r="C1677" s="198"/>
      <c r="D1677" s="189"/>
      <c r="E1677" s="189"/>
      <c r="F1677" s="189"/>
      <c r="G1677" s="192"/>
      <c r="H1677" s="195"/>
      <c r="I1677" s="103"/>
      <c r="J1677" s="53"/>
      <c r="K1677" s="65"/>
      <c r="L1677" s="65"/>
      <c r="M1677" s="42">
        <f t="shared" si="313"/>
        <v>0</v>
      </c>
    </row>
    <row r="1678" spans="2:13" ht="13.5" thickBot="1">
      <c r="B1678" s="59" t="s">
        <v>43</v>
      </c>
      <c r="C1678" s="198"/>
      <c r="D1678" s="189"/>
      <c r="E1678" s="189"/>
      <c r="F1678" s="189"/>
      <c r="G1678" s="192"/>
      <c r="H1678" s="195"/>
      <c r="I1678" s="103"/>
      <c r="J1678" s="53"/>
      <c r="K1678" s="43"/>
      <c r="L1678" s="65"/>
      <c r="M1678" s="42">
        <f t="shared" si="313"/>
        <v>0</v>
      </c>
    </row>
    <row r="1679" spans="2:13" ht="13.5" thickBot="1">
      <c r="B1679" s="89" t="s">
        <v>44</v>
      </c>
      <c r="C1679" s="199"/>
      <c r="D1679" s="190"/>
      <c r="E1679" s="190"/>
      <c r="F1679" s="190"/>
      <c r="G1679" s="193"/>
      <c r="H1679" s="196"/>
      <c r="I1679" s="104"/>
      <c r="J1679" s="53"/>
      <c r="K1679" s="46"/>
      <c r="L1679" s="54"/>
      <c r="M1679" s="47">
        <f t="shared" si="313"/>
        <v>0</v>
      </c>
    </row>
    <row r="1680" spans="2:13" ht="13.5" thickBot="1">
      <c r="B1680" s="58" t="s">
        <v>40</v>
      </c>
      <c r="C1680" s="197">
        <f t="shared" si="310"/>
        <v>334</v>
      </c>
      <c r="D1680" s="188">
        <f>VLOOKUP(C1680,'Completar SOFSE'!$A$19:$E$501,2,0)</f>
        <v>100</v>
      </c>
      <c r="E1680" s="188" t="str">
        <f>VLOOKUP(C1680,'Completar SOFSE'!$A$19:$E$501,3,0)</f>
        <v>C/U</v>
      </c>
      <c r="F1680" s="188">
        <f>VLOOKUP(C1680,'Completar SOFSE'!$A$19:$E$501,4,0)</f>
        <v>3000028175</v>
      </c>
      <c r="G1680" s="191" t="str">
        <f>VLOOKUP(C1680,'Completar SOFSE'!$A$19:$E$501,5,0)</f>
        <v>TUERCA, TIPO DE TUERCA HEXAGONAL, TIPO DE ROSCA METRICA, DIAMETRO 5MM, PASO 0.8MM, LONGITUD 4MM, MATERIAL ACERO INOXIDABLE, NORMA DEL MATERIAL A2-70, NORMA CONSTRUCTIVA DIN 934, TRATAMIENTO SUPERFICIAL ACERO INOXIDABLE, EQUIPOS: CONTROLLER DE CABINA DE CONDUCTOR, EMU CSR LGR</v>
      </c>
      <c r="H1680" s="194">
        <f>VLOOKUP(C1680,'Completar SOFSE'!$A$19:$F$501,6,0)</f>
        <v>0</v>
      </c>
      <c r="I1680" s="103"/>
      <c r="J1680" s="53"/>
      <c r="K1680" s="65"/>
      <c r="L1680" s="65"/>
      <c r="M1680" s="42">
        <f t="shared" si="313"/>
        <v>0</v>
      </c>
    </row>
    <row r="1681" spans="2:13" ht="13.5" thickBot="1">
      <c r="B1681" s="59" t="s">
        <v>41</v>
      </c>
      <c r="C1681" s="198"/>
      <c r="D1681" s="189"/>
      <c r="E1681" s="189"/>
      <c r="F1681" s="189"/>
      <c r="G1681" s="192"/>
      <c r="H1681" s="195"/>
      <c r="I1681" s="103"/>
      <c r="J1681" s="53"/>
      <c r="K1681" s="65"/>
      <c r="L1681" s="65"/>
      <c r="M1681" s="42">
        <f t="shared" si="313"/>
        <v>0</v>
      </c>
    </row>
    <row r="1682" spans="2:13" ht="13.5" thickBot="1">
      <c r="B1682" s="59" t="s">
        <v>42</v>
      </c>
      <c r="C1682" s="198"/>
      <c r="D1682" s="189"/>
      <c r="E1682" s="189"/>
      <c r="F1682" s="189"/>
      <c r="G1682" s="192"/>
      <c r="H1682" s="195"/>
      <c r="I1682" s="103"/>
      <c r="J1682" s="53"/>
      <c r="K1682" s="65"/>
      <c r="L1682" s="65"/>
      <c r="M1682" s="42">
        <f t="shared" si="313"/>
        <v>0</v>
      </c>
    </row>
    <row r="1683" spans="2:13" ht="13.5" thickBot="1">
      <c r="B1683" s="59" t="s">
        <v>43</v>
      </c>
      <c r="C1683" s="198"/>
      <c r="D1683" s="189"/>
      <c r="E1683" s="189"/>
      <c r="F1683" s="189"/>
      <c r="G1683" s="192"/>
      <c r="H1683" s="195"/>
      <c r="I1683" s="103"/>
      <c r="J1683" s="53"/>
      <c r="K1683" s="43"/>
      <c r="L1683" s="65"/>
      <c r="M1683" s="42">
        <f t="shared" si="313"/>
        <v>0</v>
      </c>
    </row>
    <row r="1684" spans="2:13" ht="13.5" thickBot="1">
      <c r="B1684" s="89" t="s">
        <v>44</v>
      </c>
      <c r="C1684" s="199"/>
      <c r="D1684" s="190"/>
      <c r="E1684" s="190"/>
      <c r="F1684" s="190"/>
      <c r="G1684" s="193"/>
      <c r="H1684" s="196"/>
      <c r="I1684" s="104"/>
      <c r="J1684" s="53"/>
      <c r="K1684" s="46"/>
      <c r="L1684" s="54"/>
      <c r="M1684" s="47">
        <f t="shared" si="313"/>
        <v>0</v>
      </c>
    </row>
    <row r="1685" spans="2:13" ht="13.5" thickBot="1">
      <c r="B1685" s="58" t="s">
        <v>40</v>
      </c>
      <c r="C1685" s="197">
        <f t="shared" si="305"/>
        <v>335</v>
      </c>
      <c r="D1685" s="188">
        <f>VLOOKUP(C1685,'Completar SOFSE'!$A$19:$E$501,2,0)</f>
        <v>1290</v>
      </c>
      <c r="E1685" s="188" t="str">
        <f>VLOOKUP(C1685,'Completar SOFSE'!$A$19:$E$501,3,0)</f>
        <v>C/U</v>
      </c>
      <c r="F1685" s="188">
        <f>VLOOKUP(C1685,'Completar SOFSE'!$A$19:$E$501,4,0)</f>
        <v>3000028176</v>
      </c>
      <c r="G1685" s="191" t="str">
        <f>VLOOKUP(C1685,'Completar SOFSE'!$A$19:$E$501,5,0)</f>
        <v>ARANDELA, TIPO GROWER, DIAMETRO EXTERIOR 7.9MM, DIAMETRO INTERIOR M5, ESPESOR 1.3MM, MATERIAL ACERO INOXIDABLE, NORMA DEL MATERIAL A2, TRATAMIENTO SUPERFICIAL INOXIDABLE, NORMA CONSTRUCTIVA DIN 127, EQUIPOS: CONTROLLER DE CABINA DE CONDUCTOR, EMU CSR LGR</v>
      </c>
      <c r="H1685" s="194">
        <f>VLOOKUP(C1685,'Completar SOFSE'!$A$19:$F$501,6,0)</f>
        <v>0</v>
      </c>
      <c r="I1685" s="103"/>
      <c r="J1685" s="53"/>
      <c r="K1685" s="65"/>
      <c r="L1685" s="65"/>
      <c r="M1685" s="42">
        <f t="shared" si="313"/>
        <v>0</v>
      </c>
    </row>
    <row r="1686" spans="2:13" ht="13.5" thickBot="1">
      <c r="B1686" s="59" t="s">
        <v>41</v>
      </c>
      <c r="C1686" s="198"/>
      <c r="D1686" s="189"/>
      <c r="E1686" s="189"/>
      <c r="F1686" s="189"/>
      <c r="G1686" s="192"/>
      <c r="H1686" s="195"/>
      <c r="I1686" s="103"/>
      <c r="J1686" s="53"/>
      <c r="K1686" s="65"/>
      <c r="L1686" s="65"/>
      <c r="M1686" s="42">
        <f t="shared" si="313"/>
        <v>0</v>
      </c>
    </row>
    <row r="1687" spans="2:13" ht="13.5" thickBot="1">
      <c r="B1687" s="59" t="s">
        <v>42</v>
      </c>
      <c r="C1687" s="198"/>
      <c r="D1687" s="189"/>
      <c r="E1687" s="189"/>
      <c r="F1687" s="189"/>
      <c r="G1687" s="192"/>
      <c r="H1687" s="195"/>
      <c r="I1687" s="103"/>
      <c r="J1687" s="53"/>
      <c r="K1687" s="65"/>
      <c r="L1687" s="65"/>
      <c r="M1687" s="42">
        <f t="shared" si="313"/>
        <v>0</v>
      </c>
    </row>
    <row r="1688" spans="2:13" ht="13.5" thickBot="1">
      <c r="B1688" s="59" t="s">
        <v>43</v>
      </c>
      <c r="C1688" s="198"/>
      <c r="D1688" s="189"/>
      <c r="E1688" s="189"/>
      <c r="F1688" s="189"/>
      <c r="G1688" s="192"/>
      <c r="H1688" s="195"/>
      <c r="I1688" s="103"/>
      <c r="J1688" s="53"/>
      <c r="K1688" s="43"/>
      <c r="L1688" s="65"/>
      <c r="M1688" s="42">
        <f t="shared" si="313"/>
        <v>0</v>
      </c>
    </row>
    <row r="1689" spans="2:13" ht="13.5" thickBot="1">
      <c r="B1689" s="89" t="s">
        <v>44</v>
      </c>
      <c r="C1689" s="199"/>
      <c r="D1689" s="190"/>
      <c r="E1689" s="190"/>
      <c r="F1689" s="190"/>
      <c r="G1689" s="193"/>
      <c r="H1689" s="196"/>
      <c r="I1689" s="104"/>
      <c r="J1689" s="53"/>
      <c r="K1689" s="46"/>
      <c r="L1689" s="54"/>
      <c r="M1689" s="47">
        <f t="shared" si="313"/>
        <v>0</v>
      </c>
    </row>
    <row r="1690" spans="2:13" ht="13.5" thickBot="1">
      <c r="B1690" s="58" t="s">
        <v>40</v>
      </c>
      <c r="C1690" s="197">
        <f t="shared" ref="C1690" si="314">+C1685+1</f>
        <v>336</v>
      </c>
      <c r="D1690" s="188">
        <f>VLOOKUP(C1690,'Completar SOFSE'!$A$19:$E$501,2,0)</f>
        <v>90</v>
      </c>
      <c r="E1690" s="188" t="str">
        <f>VLOOKUP(C1690,'Completar SOFSE'!$A$19:$E$501,3,0)</f>
        <v>C/U</v>
      </c>
      <c r="F1690" s="188">
        <f>VLOOKUP(C1690,'Completar SOFSE'!$A$19:$E$501,4,0)</f>
        <v>3000028179</v>
      </c>
      <c r="G1690" s="191" t="str">
        <f>VLOOKUP(C1690,'Completar SOFSE'!$A$19:$E$501,5,0)</f>
        <v>TORNILLO PARA AJUSTE, TIPO DE CABEZA REDONDA PHILLIPS, TIPO DE ROSCA METRICA, DIAMETRO NOMINAL 5MM, PASO 0,8MM, LONGITUD 12MM, MATERIAL ACERO INOXIDABLE, NORMA DEL MATERIAL AISI 304-A2, NORMA CONSTRUCTIVA DIN 7985, LONGITUD ROSCADA 12MM, TRATAMIENTO SUPERFICIAL ACERO INOXIDABLE, EQUIPOS: CONTROLLER DE CABINA DE CONDUCTOR, EMU CSR LGR</v>
      </c>
      <c r="H1690" s="194">
        <f>VLOOKUP(C1690,'Completar SOFSE'!$A$19:$F$501,6,0)</f>
        <v>0</v>
      </c>
      <c r="I1690" s="103"/>
      <c r="J1690" s="53"/>
      <c r="K1690" s="65"/>
      <c r="L1690" s="65"/>
      <c r="M1690" s="42">
        <f t="shared" si="313"/>
        <v>0</v>
      </c>
    </row>
    <row r="1691" spans="2:13" ht="13.5" thickBot="1">
      <c r="B1691" s="59" t="s">
        <v>41</v>
      </c>
      <c r="C1691" s="198"/>
      <c r="D1691" s="189"/>
      <c r="E1691" s="189"/>
      <c r="F1691" s="189"/>
      <c r="G1691" s="192"/>
      <c r="H1691" s="195"/>
      <c r="I1691" s="103"/>
      <c r="J1691" s="53"/>
      <c r="K1691" s="65"/>
      <c r="L1691" s="65"/>
      <c r="M1691" s="42">
        <f t="shared" si="313"/>
        <v>0</v>
      </c>
    </row>
    <row r="1692" spans="2:13" ht="13.5" thickBot="1">
      <c r="B1692" s="59" t="s">
        <v>42</v>
      </c>
      <c r="C1692" s="198"/>
      <c r="D1692" s="189"/>
      <c r="E1692" s="189"/>
      <c r="F1692" s="189"/>
      <c r="G1692" s="192"/>
      <c r="H1692" s="195"/>
      <c r="I1692" s="103"/>
      <c r="J1692" s="53"/>
      <c r="K1692" s="65"/>
      <c r="L1692" s="65"/>
      <c r="M1692" s="42">
        <f t="shared" si="313"/>
        <v>0</v>
      </c>
    </row>
    <row r="1693" spans="2:13" ht="13.5" thickBot="1">
      <c r="B1693" s="59" t="s">
        <v>43</v>
      </c>
      <c r="C1693" s="198"/>
      <c r="D1693" s="189"/>
      <c r="E1693" s="189"/>
      <c r="F1693" s="189"/>
      <c r="G1693" s="192"/>
      <c r="H1693" s="195"/>
      <c r="I1693" s="103"/>
      <c r="J1693" s="53"/>
      <c r="K1693" s="43"/>
      <c r="L1693" s="65"/>
      <c r="M1693" s="42">
        <f t="shared" si="313"/>
        <v>0</v>
      </c>
    </row>
    <row r="1694" spans="2:13" ht="13.5" thickBot="1">
      <c r="B1694" s="89" t="s">
        <v>44</v>
      </c>
      <c r="C1694" s="199"/>
      <c r="D1694" s="190"/>
      <c r="E1694" s="190"/>
      <c r="F1694" s="190"/>
      <c r="G1694" s="193"/>
      <c r="H1694" s="196"/>
      <c r="I1694" s="104"/>
      <c r="J1694" s="53"/>
      <c r="K1694" s="46"/>
      <c r="L1694" s="54"/>
      <c r="M1694" s="47">
        <f t="shared" si="313"/>
        <v>0</v>
      </c>
    </row>
    <row r="1695" spans="2:13" ht="13.5" thickBot="1">
      <c r="B1695" s="58" t="s">
        <v>40</v>
      </c>
      <c r="C1695" s="197">
        <f t="shared" si="308"/>
        <v>337</v>
      </c>
      <c r="D1695" s="188">
        <f>VLOOKUP(C1695,'Completar SOFSE'!$A$19:$E$501,2,0)</f>
        <v>1710</v>
      </c>
      <c r="E1695" s="188" t="str">
        <f>VLOOKUP(C1695,'Completar SOFSE'!$A$19:$E$501,3,0)</f>
        <v>C/U</v>
      </c>
      <c r="F1695" s="188">
        <f>VLOOKUP(C1695,'Completar SOFSE'!$A$19:$E$501,4,0)</f>
        <v>3000028180</v>
      </c>
      <c r="G1695" s="191" t="str">
        <f>VLOOKUP(C1695,'Completar SOFSE'!$A$19:$E$501,5,0)</f>
        <v>TORNILLO PARA AJUSTE, TIPO DE CABEZA PLANA AVELLANADA PHILLIPS, TIPO DE ROSCA METRICA, DIAMETRO NOMINAL 5MM, PASO 0,8MM, LONGITUD 8MM, MATERIAL ACERO, NORMA DEL MATERIAL GRADO 8.8, NORMA CONSTRUCTIVA DIN 965, LONGITUD ROSCADA 8MM, TRATAMIENTO SUPERFICIAL CINCADO COLOR PLATEADO, EQUIPOS: CONTROLLER DE CABINA DE CONDUCTOR, EMU CSR LGR</v>
      </c>
      <c r="H1695" s="194">
        <f>VLOOKUP(C1695,'Completar SOFSE'!$A$19:$F$501,6,0)</f>
        <v>0</v>
      </c>
      <c r="I1695" s="103"/>
      <c r="J1695" s="53"/>
      <c r="K1695" s="65"/>
      <c r="L1695" s="65"/>
      <c r="M1695" s="42">
        <f>J1695*$D$60+K1695*$D$60+L1695*$D$60</f>
        <v>0</v>
      </c>
    </row>
    <row r="1696" spans="2:13" ht="13.5" thickBot="1">
      <c r="B1696" s="59" t="s">
        <v>41</v>
      </c>
      <c r="C1696" s="198"/>
      <c r="D1696" s="189"/>
      <c r="E1696" s="189"/>
      <c r="F1696" s="189"/>
      <c r="G1696" s="192"/>
      <c r="H1696" s="195"/>
      <c r="I1696" s="103"/>
      <c r="J1696" s="53"/>
      <c r="K1696" s="65"/>
      <c r="L1696" s="65"/>
      <c r="M1696" s="42">
        <f t="shared" ref="M1696:M1714" si="315">J1696*$D$60+K1696*$D$60+L1696*$D$60</f>
        <v>0</v>
      </c>
    </row>
    <row r="1697" spans="2:13" ht="13.5" thickBot="1">
      <c r="B1697" s="59" t="s">
        <v>42</v>
      </c>
      <c r="C1697" s="198"/>
      <c r="D1697" s="189"/>
      <c r="E1697" s="189"/>
      <c r="F1697" s="189"/>
      <c r="G1697" s="192"/>
      <c r="H1697" s="195"/>
      <c r="I1697" s="103"/>
      <c r="J1697" s="53"/>
      <c r="K1697" s="65"/>
      <c r="L1697" s="65"/>
      <c r="M1697" s="42">
        <f t="shared" si="315"/>
        <v>0</v>
      </c>
    </row>
    <row r="1698" spans="2:13" ht="13.5" thickBot="1">
      <c r="B1698" s="59" t="s">
        <v>43</v>
      </c>
      <c r="C1698" s="198"/>
      <c r="D1698" s="189"/>
      <c r="E1698" s="189"/>
      <c r="F1698" s="189"/>
      <c r="G1698" s="192"/>
      <c r="H1698" s="195"/>
      <c r="I1698" s="103"/>
      <c r="J1698" s="53"/>
      <c r="K1698" s="43"/>
      <c r="L1698" s="65"/>
      <c r="M1698" s="42">
        <f t="shared" si="315"/>
        <v>0</v>
      </c>
    </row>
    <row r="1699" spans="2:13" ht="13.5" thickBot="1">
      <c r="B1699" s="89" t="s">
        <v>44</v>
      </c>
      <c r="C1699" s="199"/>
      <c r="D1699" s="190"/>
      <c r="E1699" s="190"/>
      <c r="F1699" s="190"/>
      <c r="G1699" s="193"/>
      <c r="H1699" s="196"/>
      <c r="I1699" s="104"/>
      <c r="J1699" s="53"/>
      <c r="K1699" s="46"/>
      <c r="L1699" s="54"/>
      <c r="M1699" s="47">
        <f t="shared" si="315"/>
        <v>0</v>
      </c>
    </row>
    <row r="1700" spans="2:13" ht="13.5" thickBot="1">
      <c r="B1700" s="58" t="s">
        <v>40</v>
      </c>
      <c r="C1700" s="197">
        <f t="shared" si="309"/>
        <v>338</v>
      </c>
      <c r="D1700" s="188">
        <f>VLOOKUP(C1700,'Completar SOFSE'!$A$19:$E$501,2,0)</f>
        <v>190</v>
      </c>
      <c r="E1700" s="188" t="str">
        <f>VLOOKUP(C1700,'Completar SOFSE'!$A$19:$E$501,3,0)</f>
        <v>C/U</v>
      </c>
      <c r="F1700" s="188">
        <f>VLOOKUP(C1700,'Completar SOFSE'!$A$19:$E$501,4,0)</f>
        <v>3000028181</v>
      </c>
      <c r="G1700" s="191" t="str">
        <f>VLOOKUP(C1700,'Completar SOFSE'!$A$19:$E$501,5,0)</f>
        <v>TORNILLO PARA AJUSTE, TIPO DE CABEZA CILINDRICA ALLEN, TIPO DE ROSCA METRICA, DIAMETRO NOMINAL 6MM, PASO 1MM, LONGITUD 35MM, MATERIAL ACERO, NORMA DEL MATERIAL GRADO 8.8, NORMA CONSTRUCTIVA DIN 912, LONGITUD ROSCADA 35MM, TRATAMIENTO SUPERFICIAL PAVONADO, EQUIPOS: CONTROLLER DE CABINA DE CONDUCTOR, EMU CSR LGR</v>
      </c>
      <c r="H1700" s="194">
        <f>VLOOKUP(C1700,'Completar SOFSE'!$A$19:$F$501,6,0)</f>
        <v>0</v>
      </c>
      <c r="I1700" s="103"/>
      <c r="J1700" s="53"/>
      <c r="K1700" s="65"/>
      <c r="L1700" s="65"/>
      <c r="M1700" s="42">
        <f t="shared" si="315"/>
        <v>0</v>
      </c>
    </row>
    <row r="1701" spans="2:13" ht="13.5" thickBot="1">
      <c r="B1701" s="59" t="s">
        <v>41</v>
      </c>
      <c r="C1701" s="198"/>
      <c r="D1701" s="189"/>
      <c r="E1701" s="189"/>
      <c r="F1701" s="189"/>
      <c r="G1701" s="192"/>
      <c r="H1701" s="195"/>
      <c r="I1701" s="103"/>
      <c r="J1701" s="53"/>
      <c r="K1701" s="65"/>
      <c r="L1701" s="65"/>
      <c r="M1701" s="42">
        <f t="shared" si="315"/>
        <v>0</v>
      </c>
    </row>
    <row r="1702" spans="2:13" ht="13.5" thickBot="1">
      <c r="B1702" s="59" t="s">
        <v>42</v>
      </c>
      <c r="C1702" s="198"/>
      <c r="D1702" s="189"/>
      <c r="E1702" s="189"/>
      <c r="F1702" s="189"/>
      <c r="G1702" s="192"/>
      <c r="H1702" s="195"/>
      <c r="I1702" s="103"/>
      <c r="J1702" s="53"/>
      <c r="K1702" s="65"/>
      <c r="L1702" s="65"/>
      <c r="M1702" s="42">
        <f t="shared" si="315"/>
        <v>0</v>
      </c>
    </row>
    <row r="1703" spans="2:13" ht="13.5" thickBot="1">
      <c r="B1703" s="59" t="s">
        <v>43</v>
      </c>
      <c r="C1703" s="198"/>
      <c r="D1703" s="189"/>
      <c r="E1703" s="189"/>
      <c r="F1703" s="189"/>
      <c r="G1703" s="192"/>
      <c r="H1703" s="195"/>
      <c r="I1703" s="103"/>
      <c r="J1703" s="53"/>
      <c r="K1703" s="43"/>
      <c r="L1703" s="65"/>
      <c r="M1703" s="42">
        <f t="shared" si="315"/>
        <v>0</v>
      </c>
    </row>
    <row r="1704" spans="2:13" ht="13.5" thickBot="1">
      <c r="B1704" s="89" t="s">
        <v>44</v>
      </c>
      <c r="C1704" s="199"/>
      <c r="D1704" s="190"/>
      <c r="E1704" s="190"/>
      <c r="F1704" s="190"/>
      <c r="G1704" s="193"/>
      <c r="H1704" s="196"/>
      <c r="I1704" s="104"/>
      <c r="J1704" s="53"/>
      <c r="K1704" s="46"/>
      <c r="L1704" s="54"/>
      <c r="M1704" s="47">
        <f t="shared" si="315"/>
        <v>0</v>
      </c>
    </row>
    <row r="1705" spans="2:13" ht="13.5" thickBot="1">
      <c r="B1705" s="58" t="s">
        <v>40</v>
      </c>
      <c r="C1705" s="197">
        <f t="shared" si="310"/>
        <v>339</v>
      </c>
      <c r="D1705" s="188">
        <f>VLOOKUP(C1705,'Completar SOFSE'!$A$19:$E$501,2,0)</f>
        <v>900</v>
      </c>
      <c r="E1705" s="188" t="str">
        <f>VLOOKUP(C1705,'Completar SOFSE'!$A$19:$E$501,3,0)</f>
        <v>C/U</v>
      </c>
      <c r="F1705" s="188">
        <f>VLOOKUP(C1705,'Completar SOFSE'!$A$19:$E$501,4,0)</f>
        <v>3000028183</v>
      </c>
      <c r="G1705" s="191" t="str">
        <f>VLOOKUP(C1705,'Completar SOFSE'!$A$19:$E$501,5,0)</f>
        <v>ARANDELA, TIPO GROWER, DIAMETRO EXTERIOR 7.6MM, DIAMETRO INTERIOR M4, ESPESOR 0.9MM, MATERIAL ACERO, NORMA DEL MATERIAL A4, TRATAMIENTO SUPERFICIAL INOXIDABLE, NORMA CONSTRUCTIVA DIN 127, EQUIPOS: CONTROLLER DE CABINA DE CONDUCTOR, EMU CSR LGR</v>
      </c>
      <c r="H1705" s="194">
        <f>VLOOKUP(C1705,'Completar SOFSE'!$A$19:$F$501,6,0)</f>
        <v>0</v>
      </c>
      <c r="I1705" s="103"/>
      <c r="J1705" s="53"/>
      <c r="K1705" s="65"/>
      <c r="L1705" s="65"/>
      <c r="M1705" s="42">
        <f t="shared" si="315"/>
        <v>0</v>
      </c>
    </row>
    <row r="1706" spans="2:13" ht="13.5" thickBot="1">
      <c r="B1706" s="59" t="s">
        <v>41</v>
      </c>
      <c r="C1706" s="198"/>
      <c r="D1706" s="189"/>
      <c r="E1706" s="189"/>
      <c r="F1706" s="189"/>
      <c r="G1706" s="192"/>
      <c r="H1706" s="195"/>
      <c r="I1706" s="103"/>
      <c r="J1706" s="53"/>
      <c r="K1706" s="65"/>
      <c r="L1706" s="65"/>
      <c r="M1706" s="42">
        <f t="shared" si="315"/>
        <v>0</v>
      </c>
    </row>
    <row r="1707" spans="2:13" ht="13.5" thickBot="1">
      <c r="B1707" s="59" t="s">
        <v>42</v>
      </c>
      <c r="C1707" s="198"/>
      <c r="D1707" s="189"/>
      <c r="E1707" s="189"/>
      <c r="F1707" s="189"/>
      <c r="G1707" s="192"/>
      <c r="H1707" s="195"/>
      <c r="I1707" s="103"/>
      <c r="J1707" s="53"/>
      <c r="K1707" s="65"/>
      <c r="L1707" s="65"/>
      <c r="M1707" s="42">
        <f t="shared" si="315"/>
        <v>0</v>
      </c>
    </row>
    <row r="1708" spans="2:13" ht="13.5" thickBot="1">
      <c r="B1708" s="59" t="s">
        <v>43</v>
      </c>
      <c r="C1708" s="198"/>
      <c r="D1708" s="189"/>
      <c r="E1708" s="189"/>
      <c r="F1708" s="189"/>
      <c r="G1708" s="192"/>
      <c r="H1708" s="195"/>
      <c r="I1708" s="103"/>
      <c r="J1708" s="53"/>
      <c r="K1708" s="43"/>
      <c r="L1708" s="65"/>
      <c r="M1708" s="42">
        <f t="shared" si="315"/>
        <v>0</v>
      </c>
    </row>
    <row r="1709" spans="2:13" ht="13.5" thickBot="1">
      <c r="B1709" s="89" t="s">
        <v>44</v>
      </c>
      <c r="C1709" s="199"/>
      <c r="D1709" s="190"/>
      <c r="E1709" s="190"/>
      <c r="F1709" s="190"/>
      <c r="G1709" s="193"/>
      <c r="H1709" s="196"/>
      <c r="I1709" s="104"/>
      <c r="J1709" s="53"/>
      <c r="K1709" s="46"/>
      <c r="L1709" s="54"/>
      <c r="M1709" s="47">
        <f t="shared" si="315"/>
        <v>0</v>
      </c>
    </row>
    <row r="1710" spans="2:13" ht="13.5" thickBot="1">
      <c r="B1710" s="58" t="s">
        <v>40</v>
      </c>
      <c r="C1710" s="197">
        <f t="shared" ref="C1710:C1735" si="316">+C1705+1</f>
        <v>340</v>
      </c>
      <c r="D1710" s="188">
        <f>VLOOKUP(C1710,'Completar SOFSE'!$A$19:$E$501,2,0)</f>
        <v>510</v>
      </c>
      <c r="E1710" s="188" t="str">
        <f>VLOOKUP(C1710,'Completar SOFSE'!$A$19:$E$501,3,0)</f>
        <v>C/U</v>
      </c>
      <c r="F1710" s="188">
        <f>VLOOKUP(C1710,'Completar SOFSE'!$A$19:$E$501,4,0)</f>
        <v>3000028185</v>
      </c>
      <c r="G1710" s="191" t="str">
        <f>VLOOKUP(C1710,'Completar SOFSE'!$A$19:$E$501,5,0)</f>
        <v>ARANDELA, TIPO PLANA REDONDA, DIAMETRO EXTERIOR 8.8MM, DIAMETRO INTERIOR M4, ESPESOR 0.8MM, MATERIAL ACERO, NORMA DEL MATERIAL A4, TRATAMIENTO SUPERFICIAL INOXIDABLE, NORMA CONSTRUCTIVA DIN 125, EQUIPOS: CONTROLLER DE CABINA DE CONDUCTOR, EMU CSR LGR</v>
      </c>
      <c r="H1710" s="194">
        <f>VLOOKUP(C1710,'Completar SOFSE'!$A$19:$F$501,6,0)</f>
        <v>0</v>
      </c>
      <c r="I1710" s="103"/>
      <c r="J1710" s="53"/>
      <c r="K1710" s="65"/>
      <c r="L1710" s="65"/>
      <c r="M1710" s="42">
        <f t="shared" si="315"/>
        <v>0</v>
      </c>
    </row>
    <row r="1711" spans="2:13" ht="13.5" thickBot="1">
      <c r="B1711" s="59" t="s">
        <v>41</v>
      </c>
      <c r="C1711" s="198"/>
      <c r="D1711" s="189"/>
      <c r="E1711" s="189"/>
      <c r="F1711" s="189"/>
      <c r="G1711" s="192"/>
      <c r="H1711" s="195"/>
      <c r="I1711" s="103"/>
      <c r="J1711" s="53"/>
      <c r="K1711" s="65"/>
      <c r="L1711" s="65"/>
      <c r="M1711" s="42">
        <f t="shared" si="315"/>
        <v>0</v>
      </c>
    </row>
    <row r="1712" spans="2:13" ht="13.5" thickBot="1">
      <c r="B1712" s="59" t="s">
        <v>42</v>
      </c>
      <c r="C1712" s="198"/>
      <c r="D1712" s="189"/>
      <c r="E1712" s="189"/>
      <c r="F1712" s="189"/>
      <c r="G1712" s="192"/>
      <c r="H1712" s="195"/>
      <c r="I1712" s="103"/>
      <c r="J1712" s="53"/>
      <c r="K1712" s="65"/>
      <c r="L1712" s="65"/>
      <c r="M1712" s="42">
        <f t="shared" si="315"/>
        <v>0</v>
      </c>
    </row>
    <row r="1713" spans="2:13" ht="13.5" thickBot="1">
      <c r="B1713" s="59" t="s">
        <v>43</v>
      </c>
      <c r="C1713" s="198"/>
      <c r="D1713" s="189"/>
      <c r="E1713" s="189"/>
      <c r="F1713" s="189"/>
      <c r="G1713" s="192"/>
      <c r="H1713" s="195"/>
      <c r="I1713" s="103"/>
      <c r="J1713" s="53"/>
      <c r="K1713" s="43"/>
      <c r="L1713" s="65"/>
      <c r="M1713" s="42">
        <f t="shared" si="315"/>
        <v>0</v>
      </c>
    </row>
    <row r="1714" spans="2:13" ht="13.5" thickBot="1">
      <c r="B1714" s="89" t="s">
        <v>44</v>
      </c>
      <c r="C1714" s="199"/>
      <c r="D1714" s="190"/>
      <c r="E1714" s="190"/>
      <c r="F1714" s="190"/>
      <c r="G1714" s="193"/>
      <c r="H1714" s="196"/>
      <c r="I1714" s="104"/>
      <c r="J1714" s="53"/>
      <c r="K1714" s="46"/>
      <c r="L1714" s="54"/>
      <c r="M1714" s="47">
        <f t="shared" si="315"/>
        <v>0</v>
      </c>
    </row>
    <row r="1715" spans="2:13" ht="13.5" thickBot="1">
      <c r="B1715" s="58" t="s">
        <v>40</v>
      </c>
      <c r="C1715" s="197">
        <f t="shared" ref="C1715" si="317">+C1710+1</f>
        <v>341</v>
      </c>
      <c r="D1715" s="188">
        <f>VLOOKUP(C1715,'Completar SOFSE'!$A$19:$E$501,2,0)</f>
        <v>60</v>
      </c>
      <c r="E1715" s="188" t="str">
        <f>VLOOKUP(C1715,'Completar SOFSE'!$A$19:$E$501,3,0)</f>
        <v>C/U</v>
      </c>
      <c r="F1715" s="188">
        <f>VLOOKUP(C1715,'Completar SOFSE'!$A$19:$E$501,4,0)</f>
        <v>3000028190</v>
      </c>
      <c r="G1715" s="191" t="str">
        <f>VLOOKUP(C1715,'Completar SOFSE'!$A$19:$E$501,5,0)</f>
        <v>TORNILLO PARA AJUSTE, TIPO DE CABEZA CILINDRICA ALLEN, TIPO DE ROSCA METRICA, DIAMETRO NOMINAL 5MM, PASO 0.8MM, LONGITUD 14MM, MATERIAL ACERO INOXIDABLE A2, NORMA DEL MATERIAL A2-70, NORMA CONSTRUCTIVA DIN 912, LONGITUD ROSCADA 14MM, TRATAMIENTO SUPERFICIAL ACERO INOXIDABLE, EQUIPOS: CONTROLLER DE CABINA DE CONDUCTOR, EMU CSR LGR</v>
      </c>
      <c r="H1715" s="194">
        <f>VLOOKUP(C1715,'Completar SOFSE'!$A$19:$F$501,6,0)</f>
        <v>0</v>
      </c>
      <c r="I1715" s="103"/>
      <c r="J1715" s="53"/>
      <c r="K1715" s="65"/>
      <c r="L1715" s="65"/>
      <c r="M1715" s="42">
        <f>J1715*$D$60+K1715*$D$60+L1715*$D$60</f>
        <v>0</v>
      </c>
    </row>
    <row r="1716" spans="2:13" ht="13.5" thickBot="1">
      <c r="B1716" s="59" t="s">
        <v>41</v>
      </c>
      <c r="C1716" s="198"/>
      <c r="D1716" s="189"/>
      <c r="E1716" s="189"/>
      <c r="F1716" s="189"/>
      <c r="G1716" s="192"/>
      <c r="H1716" s="195"/>
      <c r="I1716" s="103"/>
      <c r="J1716" s="53"/>
      <c r="K1716" s="65"/>
      <c r="L1716" s="65"/>
      <c r="M1716" s="42">
        <f t="shared" ref="M1716:M1734" si="318">J1716*$D$60+K1716*$D$60+L1716*$D$60</f>
        <v>0</v>
      </c>
    </row>
    <row r="1717" spans="2:13" ht="13.5" thickBot="1">
      <c r="B1717" s="59" t="s">
        <v>42</v>
      </c>
      <c r="C1717" s="198"/>
      <c r="D1717" s="189"/>
      <c r="E1717" s="189"/>
      <c r="F1717" s="189"/>
      <c r="G1717" s="192"/>
      <c r="H1717" s="195"/>
      <c r="I1717" s="103"/>
      <c r="J1717" s="53"/>
      <c r="K1717" s="65"/>
      <c r="L1717" s="65"/>
      <c r="M1717" s="42">
        <f t="shared" si="318"/>
        <v>0</v>
      </c>
    </row>
    <row r="1718" spans="2:13" ht="13.5" thickBot="1">
      <c r="B1718" s="59" t="s">
        <v>43</v>
      </c>
      <c r="C1718" s="198"/>
      <c r="D1718" s="189"/>
      <c r="E1718" s="189"/>
      <c r="F1718" s="189"/>
      <c r="G1718" s="192"/>
      <c r="H1718" s="195"/>
      <c r="I1718" s="103"/>
      <c r="J1718" s="53"/>
      <c r="K1718" s="43"/>
      <c r="L1718" s="65"/>
      <c r="M1718" s="42">
        <f t="shared" si="318"/>
        <v>0</v>
      </c>
    </row>
    <row r="1719" spans="2:13" ht="13.5" thickBot="1">
      <c r="B1719" s="89" t="s">
        <v>44</v>
      </c>
      <c r="C1719" s="199"/>
      <c r="D1719" s="190"/>
      <c r="E1719" s="190"/>
      <c r="F1719" s="190"/>
      <c r="G1719" s="193"/>
      <c r="H1719" s="196"/>
      <c r="I1719" s="104"/>
      <c r="J1719" s="53"/>
      <c r="K1719" s="46"/>
      <c r="L1719" s="54"/>
      <c r="M1719" s="47">
        <f t="shared" si="318"/>
        <v>0</v>
      </c>
    </row>
    <row r="1720" spans="2:13" ht="13.5" thickBot="1">
      <c r="B1720" s="58" t="s">
        <v>40</v>
      </c>
      <c r="C1720" s="197">
        <f t="shared" ref="C1720:C1745" si="319">+C1715+1</f>
        <v>342</v>
      </c>
      <c r="D1720" s="188">
        <f>VLOOKUP(C1720,'Completar SOFSE'!$A$19:$E$501,2,0)</f>
        <v>60</v>
      </c>
      <c r="E1720" s="188" t="str">
        <f>VLOOKUP(C1720,'Completar SOFSE'!$A$19:$E$501,3,0)</f>
        <v>C/U</v>
      </c>
      <c r="F1720" s="188">
        <f>VLOOKUP(C1720,'Completar SOFSE'!$A$19:$E$501,4,0)</f>
        <v>3000028191</v>
      </c>
      <c r="G1720" s="191" t="str">
        <f>VLOOKUP(C1720,'Completar SOFSE'!$A$19:$E$501,5,0)</f>
        <v>TORNILLO PARA AJUSTE, TIPO DE CABEZA PLANA AVELLANADA PHILLIPS, TIPO DE ROSCA METRICA, DIAMETRO NOMINAL 4MM, PASO 0.7MM, LONGITUD 10MM, MATERIAL ACERO, NORMA DEL MATERIAL GRADO 8.8, NORMA CONSTRUCTIVA DIN 965, LONGITUD ROSCADA 10MM, TRATAMIENTO SUPERFICIAL CINCADO COLOR PLATEADO, EQUIPOS: CONTROLLER DE CABINA DE CONDUCTOR, EMU CSR LGR</v>
      </c>
      <c r="H1720" s="194">
        <f>VLOOKUP(C1720,'Completar SOFSE'!$A$19:$F$501,6,0)</f>
        <v>0</v>
      </c>
      <c r="I1720" s="103"/>
      <c r="J1720" s="53"/>
      <c r="K1720" s="65"/>
      <c r="L1720" s="65"/>
      <c r="M1720" s="42">
        <f t="shared" si="318"/>
        <v>0</v>
      </c>
    </row>
    <row r="1721" spans="2:13" ht="13.5" thickBot="1">
      <c r="B1721" s="59" t="s">
        <v>41</v>
      </c>
      <c r="C1721" s="198"/>
      <c r="D1721" s="189"/>
      <c r="E1721" s="189"/>
      <c r="F1721" s="189"/>
      <c r="G1721" s="192"/>
      <c r="H1721" s="195"/>
      <c r="I1721" s="103"/>
      <c r="J1721" s="53"/>
      <c r="K1721" s="65"/>
      <c r="L1721" s="65"/>
      <c r="M1721" s="42">
        <f t="shared" si="318"/>
        <v>0</v>
      </c>
    </row>
    <row r="1722" spans="2:13" ht="13.5" thickBot="1">
      <c r="B1722" s="59" t="s">
        <v>42</v>
      </c>
      <c r="C1722" s="198"/>
      <c r="D1722" s="189"/>
      <c r="E1722" s="189"/>
      <c r="F1722" s="189"/>
      <c r="G1722" s="192"/>
      <c r="H1722" s="195"/>
      <c r="I1722" s="103"/>
      <c r="J1722" s="53"/>
      <c r="K1722" s="65"/>
      <c r="L1722" s="65"/>
      <c r="M1722" s="42">
        <f t="shared" si="318"/>
        <v>0</v>
      </c>
    </row>
    <row r="1723" spans="2:13" ht="13.5" thickBot="1">
      <c r="B1723" s="59" t="s">
        <v>43</v>
      </c>
      <c r="C1723" s="198"/>
      <c r="D1723" s="189"/>
      <c r="E1723" s="189"/>
      <c r="F1723" s="189"/>
      <c r="G1723" s="192"/>
      <c r="H1723" s="195"/>
      <c r="I1723" s="103"/>
      <c r="J1723" s="53"/>
      <c r="K1723" s="43"/>
      <c r="L1723" s="65"/>
      <c r="M1723" s="42">
        <f t="shared" si="318"/>
        <v>0</v>
      </c>
    </row>
    <row r="1724" spans="2:13" ht="13.5" thickBot="1">
      <c r="B1724" s="89" t="s">
        <v>44</v>
      </c>
      <c r="C1724" s="199"/>
      <c r="D1724" s="190"/>
      <c r="E1724" s="190"/>
      <c r="F1724" s="190"/>
      <c r="G1724" s="193"/>
      <c r="H1724" s="196"/>
      <c r="I1724" s="104"/>
      <c r="J1724" s="53"/>
      <c r="K1724" s="46"/>
      <c r="L1724" s="54"/>
      <c r="M1724" s="47">
        <f t="shared" si="318"/>
        <v>0</v>
      </c>
    </row>
    <row r="1725" spans="2:13" ht="13.5" thickBot="1">
      <c r="B1725" s="58" t="s">
        <v>40</v>
      </c>
      <c r="C1725" s="197">
        <f t="shared" ref="C1725:C1750" si="320">+C1720+1</f>
        <v>343</v>
      </c>
      <c r="D1725" s="188">
        <f>VLOOKUP(C1725,'Completar SOFSE'!$A$19:$E$501,2,0)</f>
        <v>60</v>
      </c>
      <c r="E1725" s="188" t="str">
        <f>VLOOKUP(C1725,'Completar SOFSE'!$A$19:$E$501,3,0)</f>
        <v>C/U</v>
      </c>
      <c r="F1725" s="188">
        <f>VLOOKUP(C1725,'Completar SOFSE'!$A$19:$E$501,4,0)</f>
        <v>3000028195</v>
      </c>
      <c r="G1725" s="191" t="str">
        <f>VLOOKUP(C1725,'Completar SOFSE'!$A$19:$E$501,5,0)</f>
        <v>TORNILLO PARA AJUSTE, TIPO DE CABEZA CILINDRICA ALLEN, TIPO DE ROSCA METRICA, DIAMETRO NOMINAL 4MM, PASO 0,7MM, LONGITUD 30MM, MATERIAL ACERO INOXIDABLE A2, NORMA DEL MATERIAL A2-70, NORMA CONSTRUCTIVA DIN 912, LONGITUD ROSCADA 30MM, TRATAMIENTO SUPERFICIAL ACERO INOXIDABLE, EQUIPOS: CONTROLLER DE CABINA DE CONDUCTOR, EMU CSR LGR</v>
      </c>
      <c r="H1725" s="194">
        <f>VLOOKUP(C1725,'Completar SOFSE'!$A$19:$F$501,6,0)</f>
        <v>0</v>
      </c>
      <c r="I1725" s="103"/>
      <c r="J1725" s="53"/>
      <c r="K1725" s="65"/>
      <c r="L1725" s="65"/>
      <c r="M1725" s="42">
        <f t="shared" si="318"/>
        <v>0</v>
      </c>
    </row>
    <row r="1726" spans="2:13" ht="13.5" thickBot="1">
      <c r="B1726" s="59" t="s">
        <v>41</v>
      </c>
      <c r="C1726" s="198"/>
      <c r="D1726" s="189"/>
      <c r="E1726" s="189"/>
      <c r="F1726" s="189"/>
      <c r="G1726" s="192"/>
      <c r="H1726" s="195"/>
      <c r="I1726" s="103"/>
      <c r="J1726" s="53"/>
      <c r="K1726" s="65"/>
      <c r="L1726" s="65"/>
      <c r="M1726" s="42">
        <f t="shared" si="318"/>
        <v>0</v>
      </c>
    </row>
    <row r="1727" spans="2:13" ht="13.5" thickBot="1">
      <c r="B1727" s="59" t="s">
        <v>42</v>
      </c>
      <c r="C1727" s="198"/>
      <c r="D1727" s="189"/>
      <c r="E1727" s="189"/>
      <c r="F1727" s="189"/>
      <c r="G1727" s="192"/>
      <c r="H1727" s="195"/>
      <c r="I1727" s="103"/>
      <c r="J1727" s="53"/>
      <c r="K1727" s="65"/>
      <c r="L1727" s="65"/>
      <c r="M1727" s="42">
        <f t="shared" si="318"/>
        <v>0</v>
      </c>
    </row>
    <row r="1728" spans="2:13" ht="13.5" thickBot="1">
      <c r="B1728" s="59" t="s">
        <v>43</v>
      </c>
      <c r="C1728" s="198"/>
      <c r="D1728" s="189"/>
      <c r="E1728" s="189"/>
      <c r="F1728" s="189"/>
      <c r="G1728" s="192"/>
      <c r="H1728" s="195"/>
      <c r="I1728" s="103"/>
      <c r="J1728" s="53"/>
      <c r="K1728" s="43"/>
      <c r="L1728" s="65"/>
      <c r="M1728" s="42">
        <f t="shared" si="318"/>
        <v>0</v>
      </c>
    </row>
    <row r="1729" spans="2:13" ht="13.5" thickBot="1">
      <c r="B1729" s="89" t="s">
        <v>44</v>
      </c>
      <c r="C1729" s="199"/>
      <c r="D1729" s="190"/>
      <c r="E1729" s="190"/>
      <c r="F1729" s="190"/>
      <c r="G1729" s="193"/>
      <c r="H1729" s="196"/>
      <c r="I1729" s="104"/>
      <c r="J1729" s="53"/>
      <c r="K1729" s="46"/>
      <c r="L1729" s="54"/>
      <c r="M1729" s="47">
        <f t="shared" si="318"/>
        <v>0</v>
      </c>
    </row>
    <row r="1730" spans="2:13" ht="13.5" thickBot="1">
      <c r="B1730" s="58" t="s">
        <v>40</v>
      </c>
      <c r="C1730" s="197">
        <f t="shared" ref="C1730" si="321">+C1725+1</f>
        <v>344</v>
      </c>
      <c r="D1730" s="188">
        <f>VLOOKUP(C1730,'Completar SOFSE'!$A$19:$E$501,2,0)</f>
        <v>60</v>
      </c>
      <c r="E1730" s="188" t="str">
        <f>VLOOKUP(C1730,'Completar SOFSE'!$A$19:$E$501,3,0)</f>
        <v>C/U</v>
      </c>
      <c r="F1730" s="188">
        <f>VLOOKUP(C1730,'Completar SOFSE'!$A$19:$E$501,4,0)</f>
        <v>3000028196</v>
      </c>
      <c r="G1730" s="191" t="str">
        <f>VLOOKUP(C1730,'Completar SOFSE'!$A$19:$E$501,5,0)</f>
        <v>TORNILLO PARA AJUSTE, TIPO DE CABEZA REDONDA PHILLIPS, TIPO DE ROSCA METRICA, DIAMETRO NOMINAL 3MM, PASO 0.5MM, LONGITUD 8MM, MATERIAL ACERO INOXIDABLE A2, NORMA DEL MATERIAL A2-70, NORMA CONSTRUCTIVA DIN 7985, LONGITUD ROSCADA 8MM, TRATAMIENTO SUPERFICIAL ACERO INOXIDABLE, EQUIPOS: CONTROLLER DE CABINA DE CONDUCTOR, EMU CSR LGR</v>
      </c>
      <c r="H1730" s="194">
        <f>VLOOKUP(C1730,'Completar SOFSE'!$A$19:$F$501,6,0)</f>
        <v>0</v>
      </c>
      <c r="I1730" s="103"/>
      <c r="J1730" s="53"/>
      <c r="K1730" s="65"/>
      <c r="L1730" s="65"/>
      <c r="M1730" s="42">
        <f t="shared" si="318"/>
        <v>0</v>
      </c>
    </row>
    <row r="1731" spans="2:13" ht="13.5" thickBot="1">
      <c r="B1731" s="59" t="s">
        <v>41</v>
      </c>
      <c r="C1731" s="198"/>
      <c r="D1731" s="189"/>
      <c r="E1731" s="189"/>
      <c r="F1731" s="189"/>
      <c r="G1731" s="192"/>
      <c r="H1731" s="195"/>
      <c r="I1731" s="103"/>
      <c r="J1731" s="53"/>
      <c r="K1731" s="65"/>
      <c r="L1731" s="65"/>
      <c r="M1731" s="42">
        <f t="shared" si="318"/>
        <v>0</v>
      </c>
    </row>
    <row r="1732" spans="2:13" ht="13.5" thickBot="1">
      <c r="B1732" s="59" t="s">
        <v>42</v>
      </c>
      <c r="C1732" s="198"/>
      <c r="D1732" s="189"/>
      <c r="E1732" s="189"/>
      <c r="F1732" s="189"/>
      <c r="G1732" s="192"/>
      <c r="H1732" s="195"/>
      <c r="I1732" s="103"/>
      <c r="J1732" s="53"/>
      <c r="K1732" s="65"/>
      <c r="L1732" s="65"/>
      <c r="M1732" s="42">
        <f t="shared" si="318"/>
        <v>0</v>
      </c>
    </row>
    <row r="1733" spans="2:13" ht="13.5" thickBot="1">
      <c r="B1733" s="59" t="s">
        <v>43</v>
      </c>
      <c r="C1733" s="198"/>
      <c r="D1733" s="189"/>
      <c r="E1733" s="189"/>
      <c r="F1733" s="189"/>
      <c r="G1733" s="192"/>
      <c r="H1733" s="195"/>
      <c r="I1733" s="103"/>
      <c r="J1733" s="53"/>
      <c r="K1733" s="43"/>
      <c r="L1733" s="65"/>
      <c r="M1733" s="42">
        <f t="shared" si="318"/>
        <v>0</v>
      </c>
    </row>
    <row r="1734" spans="2:13" ht="13.5" thickBot="1">
      <c r="B1734" s="89" t="s">
        <v>44</v>
      </c>
      <c r="C1734" s="199"/>
      <c r="D1734" s="190"/>
      <c r="E1734" s="190"/>
      <c r="F1734" s="190"/>
      <c r="G1734" s="193"/>
      <c r="H1734" s="196"/>
      <c r="I1734" s="104"/>
      <c r="J1734" s="53"/>
      <c r="K1734" s="46"/>
      <c r="L1734" s="54"/>
      <c r="M1734" s="47">
        <f t="shared" si="318"/>
        <v>0</v>
      </c>
    </row>
    <row r="1735" spans="2:13" ht="13.5" thickBot="1">
      <c r="B1735" s="58" t="s">
        <v>40</v>
      </c>
      <c r="C1735" s="197">
        <f t="shared" si="316"/>
        <v>345</v>
      </c>
      <c r="D1735" s="188">
        <f>VLOOKUP(C1735,'Completar SOFSE'!$A$19:$E$501,2,0)</f>
        <v>60</v>
      </c>
      <c r="E1735" s="188" t="str">
        <f>VLOOKUP(C1735,'Completar SOFSE'!$A$19:$E$501,3,0)</f>
        <v>C/U</v>
      </c>
      <c r="F1735" s="188">
        <f>VLOOKUP(C1735,'Completar SOFSE'!$A$19:$E$501,4,0)</f>
        <v>3000028197</v>
      </c>
      <c r="G1735" s="191" t="str">
        <f>VLOOKUP(C1735,'Completar SOFSE'!$A$19:$E$501,5,0)</f>
        <v>TORNILLO PARA AJUSTE, TIPO DE CABEZA CILINDRICA ALLEN, TIPO DE ROSCA METRICA, DIAMETRO NOMINAL 5MM, PASO 0.8MM, LONGITUD 30MM, MATERIAL ACERO INOXIDABLE A2, NORMA DEL MATERIAL A2-70, NORMA CONSTRUCTIVA DIN 912, LONGITUD ROSCADA 30MM, TRATAMIENTO SUPERFICIAL ACERO INOXIDABLE, EQUIPOS: CONTROLLER DE CABINA DE CONDUCTOR, EMU CSR LGR</v>
      </c>
      <c r="H1735" s="194">
        <f>VLOOKUP(C1735,'Completar SOFSE'!$A$19:$F$501,6,0)</f>
        <v>0</v>
      </c>
      <c r="I1735" s="103"/>
      <c r="J1735" s="53"/>
      <c r="K1735" s="65"/>
      <c r="L1735" s="65"/>
      <c r="M1735" s="42">
        <f>J1735*$D$60+K1735*$D$60+L1735*$D$60</f>
        <v>0</v>
      </c>
    </row>
    <row r="1736" spans="2:13" ht="13.5" thickBot="1">
      <c r="B1736" s="59" t="s">
        <v>41</v>
      </c>
      <c r="C1736" s="198"/>
      <c r="D1736" s="189"/>
      <c r="E1736" s="189"/>
      <c r="F1736" s="189"/>
      <c r="G1736" s="192"/>
      <c r="H1736" s="195"/>
      <c r="I1736" s="103"/>
      <c r="J1736" s="53"/>
      <c r="K1736" s="65"/>
      <c r="L1736" s="65"/>
      <c r="M1736" s="42">
        <f t="shared" ref="M1736:M1759" si="322">J1736*$D$60+K1736*$D$60+L1736*$D$60</f>
        <v>0</v>
      </c>
    </row>
    <row r="1737" spans="2:13" ht="13.5" thickBot="1">
      <c r="B1737" s="59" t="s">
        <v>42</v>
      </c>
      <c r="C1737" s="198"/>
      <c r="D1737" s="189"/>
      <c r="E1737" s="189"/>
      <c r="F1737" s="189"/>
      <c r="G1737" s="192"/>
      <c r="H1737" s="195"/>
      <c r="I1737" s="103"/>
      <c r="J1737" s="53"/>
      <c r="K1737" s="65"/>
      <c r="L1737" s="65"/>
      <c r="M1737" s="42">
        <f t="shared" si="322"/>
        <v>0</v>
      </c>
    </row>
    <row r="1738" spans="2:13" ht="13.5" thickBot="1">
      <c r="B1738" s="59" t="s">
        <v>43</v>
      </c>
      <c r="C1738" s="198"/>
      <c r="D1738" s="189"/>
      <c r="E1738" s="189"/>
      <c r="F1738" s="189"/>
      <c r="G1738" s="192"/>
      <c r="H1738" s="195"/>
      <c r="I1738" s="103"/>
      <c r="J1738" s="53"/>
      <c r="K1738" s="43"/>
      <c r="L1738" s="65"/>
      <c r="M1738" s="42">
        <f t="shared" si="322"/>
        <v>0</v>
      </c>
    </row>
    <row r="1739" spans="2:13" ht="13.5" thickBot="1">
      <c r="B1739" s="89" t="s">
        <v>44</v>
      </c>
      <c r="C1739" s="199"/>
      <c r="D1739" s="190"/>
      <c r="E1739" s="190"/>
      <c r="F1739" s="190"/>
      <c r="G1739" s="193"/>
      <c r="H1739" s="196"/>
      <c r="I1739" s="104"/>
      <c r="J1739" s="53"/>
      <c r="K1739" s="46"/>
      <c r="L1739" s="54"/>
      <c r="M1739" s="47">
        <f t="shared" si="322"/>
        <v>0</v>
      </c>
    </row>
    <row r="1740" spans="2:13" ht="13.5" thickBot="1">
      <c r="B1740" s="58" t="s">
        <v>40</v>
      </c>
      <c r="C1740" s="197">
        <f t="shared" ref="C1740" si="323">+C1735+1</f>
        <v>346</v>
      </c>
      <c r="D1740" s="188">
        <f>VLOOKUP(C1740,'Completar SOFSE'!$A$19:$E$501,2,0)</f>
        <v>60</v>
      </c>
      <c r="E1740" s="188" t="str">
        <f>VLOOKUP(C1740,'Completar SOFSE'!$A$19:$E$501,3,0)</f>
        <v>C/U</v>
      </c>
      <c r="F1740" s="188">
        <f>VLOOKUP(C1740,'Completar SOFSE'!$A$19:$E$501,4,0)</f>
        <v>3000028198</v>
      </c>
      <c r="G1740" s="191" t="str">
        <f>VLOOKUP(C1740,'Completar SOFSE'!$A$19:$E$501,5,0)</f>
        <v>TORNILLO PARA AJUSTE, TIPO DE CABEZA CILINDRICA ALLEN, TIPO DE ROSCA METRICA, DIAMETRO NOMINAL 4MM, PASO 0,7MM, LONGITUD 40MM, MATERIAL ACERO INOXIDABLE A2, NORMA DEL MATERIAL A2-70, NORMA CONSTRUCTIVA DIN 912, LONGITUD ROSCADA 40MM, TRATAMIENTO SUPERFICIAL ACERO INOXIDABLE, EQUIPOS: CONTROLLER DE CABINA DE CONDUCTOR, EMU CSR LGR</v>
      </c>
      <c r="H1740" s="194">
        <f>VLOOKUP(C1740,'Completar SOFSE'!$A$19:$F$501,6,0)</f>
        <v>0</v>
      </c>
      <c r="I1740" s="103"/>
      <c r="J1740" s="53"/>
      <c r="K1740" s="65"/>
      <c r="L1740" s="65"/>
      <c r="M1740" s="42">
        <f t="shared" si="322"/>
        <v>0</v>
      </c>
    </row>
    <row r="1741" spans="2:13" ht="13.5" thickBot="1">
      <c r="B1741" s="59" t="s">
        <v>41</v>
      </c>
      <c r="C1741" s="198"/>
      <c r="D1741" s="189"/>
      <c r="E1741" s="189"/>
      <c r="F1741" s="189"/>
      <c r="G1741" s="192"/>
      <c r="H1741" s="195"/>
      <c r="I1741" s="103"/>
      <c r="J1741" s="53"/>
      <c r="K1741" s="65"/>
      <c r="L1741" s="65"/>
      <c r="M1741" s="42">
        <f t="shared" si="322"/>
        <v>0</v>
      </c>
    </row>
    <row r="1742" spans="2:13" ht="13.5" thickBot="1">
      <c r="B1742" s="59" t="s">
        <v>42</v>
      </c>
      <c r="C1742" s="198"/>
      <c r="D1742" s="189"/>
      <c r="E1742" s="189"/>
      <c r="F1742" s="189"/>
      <c r="G1742" s="192"/>
      <c r="H1742" s="195"/>
      <c r="I1742" s="103"/>
      <c r="J1742" s="53"/>
      <c r="K1742" s="65"/>
      <c r="L1742" s="65"/>
      <c r="M1742" s="42">
        <f t="shared" si="322"/>
        <v>0</v>
      </c>
    </row>
    <row r="1743" spans="2:13" ht="13.5" thickBot="1">
      <c r="B1743" s="59" t="s">
        <v>43</v>
      </c>
      <c r="C1743" s="198"/>
      <c r="D1743" s="189"/>
      <c r="E1743" s="189"/>
      <c r="F1743" s="189"/>
      <c r="G1743" s="192"/>
      <c r="H1743" s="195"/>
      <c r="I1743" s="103"/>
      <c r="J1743" s="53"/>
      <c r="K1743" s="43"/>
      <c r="L1743" s="65"/>
      <c r="M1743" s="42">
        <f t="shared" si="322"/>
        <v>0</v>
      </c>
    </row>
    <row r="1744" spans="2:13" ht="13.5" thickBot="1">
      <c r="B1744" s="89" t="s">
        <v>44</v>
      </c>
      <c r="C1744" s="199"/>
      <c r="D1744" s="190"/>
      <c r="E1744" s="190"/>
      <c r="F1744" s="190"/>
      <c r="G1744" s="193"/>
      <c r="H1744" s="196"/>
      <c r="I1744" s="104"/>
      <c r="J1744" s="53"/>
      <c r="K1744" s="46"/>
      <c r="L1744" s="54"/>
      <c r="M1744" s="47">
        <f t="shared" si="322"/>
        <v>0</v>
      </c>
    </row>
    <row r="1745" spans="2:13" ht="13.5" thickBot="1">
      <c r="B1745" s="58" t="s">
        <v>40</v>
      </c>
      <c r="C1745" s="197">
        <f t="shared" si="319"/>
        <v>347</v>
      </c>
      <c r="D1745" s="188">
        <f>VLOOKUP(C1745,'Completar SOFSE'!$A$19:$E$501,2,0)</f>
        <v>1200</v>
      </c>
      <c r="E1745" s="188" t="str">
        <f>VLOOKUP(C1745,'Completar SOFSE'!$A$19:$E$501,3,0)</f>
        <v>C/U</v>
      </c>
      <c r="F1745" s="188">
        <f>VLOOKUP(C1745,'Completar SOFSE'!$A$19:$E$501,4,0)</f>
        <v>3000028199</v>
      </c>
      <c r="G1745" s="191" t="str">
        <f>VLOOKUP(C1745,'Completar SOFSE'!$A$19:$E$501,5,0)</f>
        <v>TORNILLO PARA AJUSTE, TIPO DE CABEZA CILINDRICA ALLEN, TIPO DE ROSCA METRICA, DIAMETRO NOMINAL 5MM, PASO 0,8MM, LONGITUD 10MM, MATERIAL ACERO INOXIDABLE A2, NORMA DEL MATERIAL A2-70, NORMA CONSTRUCTIVA DIN 912, LONGITUD ROSCADA 10MM, TRATAMIENTO SUPERFICIAL ACERO INOXIDABLE, EQUIPOS: CONTROLLER DE CABINA DE CONDUCTOR, EMU CSR LGR</v>
      </c>
      <c r="H1745" s="194">
        <f>VLOOKUP(C1745,'Completar SOFSE'!$A$19:$F$501,6,0)</f>
        <v>0</v>
      </c>
      <c r="I1745" s="103"/>
      <c r="J1745" s="53"/>
      <c r="K1745" s="65"/>
      <c r="L1745" s="65"/>
      <c r="M1745" s="42">
        <f t="shared" si="322"/>
        <v>0</v>
      </c>
    </row>
    <row r="1746" spans="2:13" ht="13.5" thickBot="1">
      <c r="B1746" s="59" t="s">
        <v>41</v>
      </c>
      <c r="C1746" s="198"/>
      <c r="D1746" s="189"/>
      <c r="E1746" s="189"/>
      <c r="F1746" s="189"/>
      <c r="G1746" s="192"/>
      <c r="H1746" s="195"/>
      <c r="I1746" s="103"/>
      <c r="J1746" s="53"/>
      <c r="K1746" s="65"/>
      <c r="L1746" s="65"/>
      <c r="M1746" s="42">
        <f t="shared" si="322"/>
        <v>0</v>
      </c>
    </row>
    <row r="1747" spans="2:13" ht="13.5" thickBot="1">
      <c r="B1747" s="59" t="s">
        <v>42</v>
      </c>
      <c r="C1747" s="198"/>
      <c r="D1747" s="189"/>
      <c r="E1747" s="189"/>
      <c r="F1747" s="189"/>
      <c r="G1747" s="192"/>
      <c r="H1747" s="195"/>
      <c r="I1747" s="103"/>
      <c r="J1747" s="53"/>
      <c r="K1747" s="65"/>
      <c r="L1747" s="65"/>
      <c r="M1747" s="42">
        <f t="shared" si="322"/>
        <v>0</v>
      </c>
    </row>
    <row r="1748" spans="2:13" ht="13.5" thickBot="1">
      <c r="B1748" s="59" t="s">
        <v>43</v>
      </c>
      <c r="C1748" s="198"/>
      <c r="D1748" s="189"/>
      <c r="E1748" s="189"/>
      <c r="F1748" s="189"/>
      <c r="G1748" s="192"/>
      <c r="H1748" s="195"/>
      <c r="I1748" s="103"/>
      <c r="J1748" s="53"/>
      <c r="K1748" s="43"/>
      <c r="L1748" s="65"/>
      <c r="M1748" s="42">
        <f t="shared" si="322"/>
        <v>0</v>
      </c>
    </row>
    <row r="1749" spans="2:13" ht="13.5" thickBot="1">
      <c r="B1749" s="89" t="s">
        <v>44</v>
      </c>
      <c r="C1749" s="199"/>
      <c r="D1749" s="190"/>
      <c r="E1749" s="190"/>
      <c r="F1749" s="190"/>
      <c r="G1749" s="193"/>
      <c r="H1749" s="196"/>
      <c r="I1749" s="104"/>
      <c r="J1749" s="53"/>
      <c r="K1749" s="46"/>
      <c r="L1749" s="54"/>
      <c r="M1749" s="47">
        <f t="shared" si="322"/>
        <v>0</v>
      </c>
    </row>
    <row r="1750" spans="2:13" ht="13.5" thickBot="1">
      <c r="B1750" s="58" t="s">
        <v>40</v>
      </c>
      <c r="C1750" s="197">
        <f t="shared" si="320"/>
        <v>348</v>
      </c>
      <c r="D1750" s="188">
        <f>VLOOKUP(C1750,'Completar SOFSE'!$A$19:$E$501,2,0)</f>
        <v>300</v>
      </c>
      <c r="E1750" s="188" t="str">
        <f>VLOOKUP(C1750,'Completar SOFSE'!$A$19:$E$501,3,0)</f>
        <v>C/U</v>
      </c>
      <c r="F1750" s="188">
        <f>VLOOKUP(C1750,'Completar SOFSE'!$A$19:$E$501,4,0)</f>
        <v>3000028200</v>
      </c>
      <c r="G1750" s="191" t="str">
        <f>VLOOKUP(C1750,'Completar SOFSE'!$A$19:$E$501,5,0)</f>
        <v>TORNILLO PARA AJUSTE, TIPO DE CABEZA REDONDA PHILLIPS, TIPO DE ROSCA METRICA, DIAMETRO NOMINAL 4MM, PASO 0,7MM, LONGITUD 10MM, MATERIAL ACERO, NORMA DEL MATERIAL GRADO 8.8, NORMA CONSTRUCTIVA DIN 7985, LONGITUD ROSCADA 10MM, TRATAMIENTO SUPERFICIAL CINCADO COLOR PLATEADO, EQUIPOS: CONTROLLER DE CABINA DE CONDUCTOR, EMU CSR LGR</v>
      </c>
      <c r="H1750" s="194">
        <f>VLOOKUP(C1750,'Completar SOFSE'!$A$19:$F$501,6,0)</f>
        <v>0</v>
      </c>
      <c r="I1750" s="103"/>
      <c r="J1750" s="53"/>
      <c r="K1750" s="65"/>
      <c r="L1750" s="65"/>
      <c r="M1750" s="42">
        <f t="shared" si="322"/>
        <v>0</v>
      </c>
    </row>
    <row r="1751" spans="2:13" ht="13.5" thickBot="1">
      <c r="B1751" s="59" t="s">
        <v>41</v>
      </c>
      <c r="C1751" s="198"/>
      <c r="D1751" s="189"/>
      <c r="E1751" s="189"/>
      <c r="F1751" s="189"/>
      <c r="G1751" s="192"/>
      <c r="H1751" s="195"/>
      <c r="I1751" s="103"/>
      <c r="J1751" s="53"/>
      <c r="K1751" s="65"/>
      <c r="L1751" s="65"/>
      <c r="M1751" s="42">
        <f t="shared" si="322"/>
        <v>0</v>
      </c>
    </row>
    <row r="1752" spans="2:13" ht="13.5" thickBot="1">
      <c r="B1752" s="59" t="s">
        <v>42</v>
      </c>
      <c r="C1752" s="198"/>
      <c r="D1752" s="189"/>
      <c r="E1752" s="189"/>
      <c r="F1752" s="189"/>
      <c r="G1752" s="192"/>
      <c r="H1752" s="195"/>
      <c r="I1752" s="103"/>
      <c r="J1752" s="53"/>
      <c r="K1752" s="65"/>
      <c r="L1752" s="65"/>
      <c r="M1752" s="42">
        <f t="shared" si="322"/>
        <v>0</v>
      </c>
    </row>
    <row r="1753" spans="2:13" ht="13.5" thickBot="1">
      <c r="B1753" s="59" t="s">
        <v>43</v>
      </c>
      <c r="C1753" s="198"/>
      <c r="D1753" s="189"/>
      <c r="E1753" s="189"/>
      <c r="F1753" s="189"/>
      <c r="G1753" s="192"/>
      <c r="H1753" s="195"/>
      <c r="I1753" s="103"/>
      <c r="J1753" s="53"/>
      <c r="K1753" s="43"/>
      <c r="L1753" s="65"/>
      <c r="M1753" s="42">
        <f t="shared" si="322"/>
        <v>0</v>
      </c>
    </row>
    <row r="1754" spans="2:13" ht="13.5" thickBot="1">
      <c r="B1754" s="89" t="s">
        <v>44</v>
      </c>
      <c r="C1754" s="199"/>
      <c r="D1754" s="190"/>
      <c r="E1754" s="190"/>
      <c r="F1754" s="190"/>
      <c r="G1754" s="193"/>
      <c r="H1754" s="196"/>
      <c r="I1754" s="104"/>
      <c r="J1754" s="53"/>
      <c r="K1754" s="46"/>
      <c r="L1754" s="54"/>
      <c r="M1754" s="47">
        <f t="shared" si="322"/>
        <v>0</v>
      </c>
    </row>
    <row r="1755" spans="2:13" ht="13.5" thickBot="1">
      <c r="B1755" s="58" t="s">
        <v>40</v>
      </c>
      <c r="C1755" s="197">
        <f t="shared" ref="C1755" si="324">+C1750+1</f>
        <v>349</v>
      </c>
      <c r="D1755" s="188">
        <f>VLOOKUP(C1755,'Completar SOFSE'!$A$19:$E$501,2,0)</f>
        <v>510</v>
      </c>
      <c r="E1755" s="188" t="str">
        <f>VLOOKUP(C1755,'Completar SOFSE'!$A$19:$E$501,3,0)</f>
        <v>C/U</v>
      </c>
      <c r="F1755" s="188">
        <f>VLOOKUP(C1755,'Completar SOFSE'!$A$19:$E$501,4,0)</f>
        <v>3000028201</v>
      </c>
      <c r="G1755" s="191" t="str">
        <f>VLOOKUP(C1755,'Completar SOFSE'!$A$19:$E$501,5,0)</f>
        <v>TORNILLO PARA AJUSTE, TIPO DE CABEZA CILINDRICA ALLEN, TIPO DE ROSCA METRICA, DIAMETRO NOMINAL 4MM, PASO 0,7MM, LONGITUD 12MM, MATERIAL ACERO INOXIDABLE (A2), NORMA DEL MATERIAL A2-AISI 304, NORMA CONSTRUCTIVA DIN 912, LONGITUD ROSCADA 12MM, TRATAMIENTO SUPERFICIAL ACERO INOXIDABLE, EQUIPOS: CONTROLLER DE CABINA DE CONDUCTOR, EMU CSR LGR</v>
      </c>
      <c r="H1755" s="194">
        <f>VLOOKUP(C1755,'Completar SOFSE'!$A$19:$F$501,6,0)</f>
        <v>0</v>
      </c>
      <c r="I1755" s="103"/>
      <c r="J1755" s="53"/>
      <c r="K1755" s="65"/>
      <c r="L1755" s="65"/>
      <c r="M1755" s="42">
        <f t="shared" si="322"/>
        <v>0</v>
      </c>
    </row>
    <row r="1756" spans="2:13" ht="13.5" thickBot="1">
      <c r="B1756" s="59" t="s">
        <v>41</v>
      </c>
      <c r="C1756" s="198"/>
      <c r="D1756" s="189"/>
      <c r="E1756" s="189"/>
      <c r="F1756" s="189"/>
      <c r="G1756" s="192"/>
      <c r="H1756" s="195"/>
      <c r="I1756" s="103"/>
      <c r="J1756" s="53"/>
      <c r="K1756" s="65"/>
      <c r="L1756" s="65"/>
      <c r="M1756" s="42">
        <f t="shared" si="322"/>
        <v>0</v>
      </c>
    </row>
    <row r="1757" spans="2:13" ht="13.5" thickBot="1">
      <c r="B1757" s="59" t="s">
        <v>42</v>
      </c>
      <c r="C1757" s="198"/>
      <c r="D1757" s="189"/>
      <c r="E1757" s="189"/>
      <c r="F1757" s="189"/>
      <c r="G1757" s="192"/>
      <c r="H1757" s="195"/>
      <c r="I1757" s="103"/>
      <c r="J1757" s="53"/>
      <c r="K1757" s="65"/>
      <c r="L1757" s="65"/>
      <c r="M1757" s="42">
        <f t="shared" si="322"/>
        <v>0</v>
      </c>
    </row>
    <row r="1758" spans="2:13" ht="13.5" thickBot="1">
      <c r="B1758" s="59" t="s">
        <v>43</v>
      </c>
      <c r="C1758" s="198"/>
      <c r="D1758" s="189"/>
      <c r="E1758" s="189"/>
      <c r="F1758" s="189"/>
      <c r="G1758" s="192"/>
      <c r="H1758" s="195"/>
      <c r="I1758" s="103"/>
      <c r="J1758" s="53"/>
      <c r="K1758" s="43"/>
      <c r="L1758" s="65"/>
      <c r="M1758" s="42">
        <f t="shared" si="322"/>
        <v>0</v>
      </c>
    </row>
    <row r="1759" spans="2:13" ht="13.5" thickBot="1">
      <c r="B1759" s="89" t="s">
        <v>44</v>
      </c>
      <c r="C1759" s="199"/>
      <c r="D1759" s="190"/>
      <c r="E1759" s="190"/>
      <c r="F1759" s="190"/>
      <c r="G1759" s="193"/>
      <c r="H1759" s="196"/>
      <c r="I1759" s="104"/>
      <c r="J1759" s="53"/>
      <c r="K1759" s="46"/>
      <c r="L1759" s="54"/>
      <c r="M1759" s="47">
        <f t="shared" si="322"/>
        <v>0</v>
      </c>
    </row>
    <row r="1760" spans="2:13" ht="13.5" thickBot="1">
      <c r="B1760" s="58" t="s">
        <v>40</v>
      </c>
      <c r="C1760" s="197">
        <f t="shared" ref="C1760" si="325">+C1755+1</f>
        <v>350</v>
      </c>
      <c r="D1760" s="188">
        <f>VLOOKUP(C1760,'Completar SOFSE'!$A$19:$E$501,2,0)</f>
        <v>2500</v>
      </c>
      <c r="E1760" s="188" t="str">
        <f>VLOOKUP(C1760,'Completar SOFSE'!$A$19:$E$501,3,0)</f>
        <v>C/U</v>
      </c>
      <c r="F1760" s="188">
        <f>VLOOKUP(C1760,'Completar SOFSE'!$A$19:$E$501,4,0)</f>
        <v>3000028213</v>
      </c>
      <c r="G1760" s="191" t="str">
        <f>VLOOKUP(C1760,'Completar SOFSE'!$A$19:$E$501,5,0)</f>
        <v>ARANDELA, TIPO GROWER, DIAMETRO EXTERIOR 4.9MM, DIAMETRO INTERIOR M3, ESPESOR 0.8MM, MATERIAL ACERO INOXIDABLE, NORMA DEL MATERIAL A2, TRATAMIENTO SUPERFICIAL INOXIDABLE, NORMA CONSTRUCTIVA DIN 127, EQUIPOS: CONTROLLER DE CABINA DE CONDUCTOR, EMU CSR LGR</v>
      </c>
      <c r="H1760" s="194">
        <f>VLOOKUP(C1760,'Completar SOFSE'!$A$19:$F$501,6,0)</f>
        <v>0</v>
      </c>
      <c r="I1760" s="103"/>
      <c r="J1760" s="53"/>
      <c r="K1760" s="65"/>
      <c r="L1760" s="65"/>
      <c r="M1760" s="42">
        <f>J1760*$D$60+K1760*$D$60+L1760*$D$60</f>
        <v>0</v>
      </c>
    </row>
    <row r="1761" spans="2:13" ht="13.5" thickBot="1">
      <c r="B1761" s="59" t="s">
        <v>41</v>
      </c>
      <c r="C1761" s="198"/>
      <c r="D1761" s="189"/>
      <c r="E1761" s="189"/>
      <c r="F1761" s="189"/>
      <c r="G1761" s="192"/>
      <c r="H1761" s="195"/>
      <c r="I1761" s="103"/>
      <c r="J1761" s="53"/>
      <c r="K1761" s="65"/>
      <c r="L1761" s="65"/>
      <c r="M1761" s="42">
        <f t="shared" ref="M1761:M1784" si="326">J1761*$D$60+K1761*$D$60+L1761*$D$60</f>
        <v>0</v>
      </c>
    </row>
    <row r="1762" spans="2:13" ht="13.5" thickBot="1">
      <c r="B1762" s="59" t="s">
        <v>42</v>
      </c>
      <c r="C1762" s="198"/>
      <c r="D1762" s="189"/>
      <c r="E1762" s="189"/>
      <c r="F1762" s="189"/>
      <c r="G1762" s="192"/>
      <c r="H1762" s="195"/>
      <c r="I1762" s="103"/>
      <c r="J1762" s="53"/>
      <c r="K1762" s="65"/>
      <c r="L1762" s="65"/>
      <c r="M1762" s="42">
        <f t="shared" si="326"/>
        <v>0</v>
      </c>
    </row>
    <row r="1763" spans="2:13" ht="13.5" thickBot="1">
      <c r="B1763" s="59" t="s">
        <v>43</v>
      </c>
      <c r="C1763" s="198"/>
      <c r="D1763" s="189"/>
      <c r="E1763" s="189"/>
      <c r="F1763" s="189"/>
      <c r="G1763" s="192"/>
      <c r="H1763" s="195"/>
      <c r="I1763" s="103"/>
      <c r="J1763" s="53"/>
      <c r="K1763" s="43"/>
      <c r="L1763" s="65"/>
      <c r="M1763" s="42">
        <f t="shared" si="326"/>
        <v>0</v>
      </c>
    </row>
    <row r="1764" spans="2:13" ht="13.5" thickBot="1">
      <c r="B1764" s="89" t="s">
        <v>44</v>
      </c>
      <c r="C1764" s="199"/>
      <c r="D1764" s="190"/>
      <c r="E1764" s="190"/>
      <c r="F1764" s="190"/>
      <c r="G1764" s="193"/>
      <c r="H1764" s="196"/>
      <c r="I1764" s="104"/>
      <c r="J1764" s="53"/>
      <c r="K1764" s="46"/>
      <c r="L1764" s="54"/>
      <c r="M1764" s="47">
        <f t="shared" si="326"/>
        <v>0</v>
      </c>
    </row>
    <row r="1765" spans="2:13" ht="13.5" thickBot="1">
      <c r="B1765" s="58" t="s">
        <v>40</v>
      </c>
      <c r="C1765" s="197">
        <f t="shared" ref="C1765" si="327">+C1760+1</f>
        <v>351</v>
      </c>
      <c r="D1765" s="188">
        <f>VLOOKUP(C1765,'Completar SOFSE'!$A$19:$E$501,2,0)</f>
        <v>100</v>
      </c>
      <c r="E1765" s="188" t="str">
        <f>VLOOKUP(C1765,'Completar SOFSE'!$A$19:$E$501,3,0)</f>
        <v>C/U</v>
      </c>
      <c r="F1765" s="188">
        <f>VLOOKUP(C1765,'Completar SOFSE'!$A$19:$E$501,4,0)</f>
        <v>3000028461</v>
      </c>
      <c r="G1765" s="191" t="str">
        <f>VLOOKUP(C1765,'Completar SOFSE'!$A$19:$E$501,5,0)</f>
        <v>TORNILLO PARA AJUSTE, TIPO DE CABEZA CILINDRICA ALLEN, TIPO DE ROSCA METRICA, DIAMETRO NOMINAL 8MM, PASO 1,25MM, LONGITUD 25MM, MATERIAL ACERO, NORMA DEL MATERIAL A2-70, NORMA CONSTRUCTIVA DIN 912, TRATAMIENTO SUPERFICIAL ACERO INOXIDABLE</v>
      </c>
      <c r="H1765" s="194">
        <f>VLOOKUP(C1765,'Completar SOFSE'!$A$19:$F$501,6,0)</f>
        <v>0</v>
      </c>
      <c r="I1765" s="103"/>
      <c r="J1765" s="53"/>
      <c r="K1765" s="65"/>
      <c r="L1765" s="65"/>
      <c r="M1765" s="42">
        <f t="shared" si="326"/>
        <v>0</v>
      </c>
    </row>
    <row r="1766" spans="2:13" ht="13.5" thickBot="1">
      <c r="B1766" s="59" t="s">
        <v>41</v>
      </c>
      <c r="C1766" s="198"/>
      <c r="D1766" s="189"/>
      <c r="E1766" s="189"/>
      <c r="F1766" s="189"/>
      <c r="G1766" s="192"/>
      <c r="H1766" s="195"/>
      <c r="I1766" s="103"/>
      <c r="J1766" s="53"/>
      <c r="K1766" s="65"/>
      <c r="L1766" s="65"/>
      <c r="M1766" s="42">
        <f t="shared" si="326"/>
        <v>0</v>
      </c>
    </row>
    <row r="1767" spans="2:13" ht="13.5" thickBot="1">
      <c r="B1767" s="59" t="s">
        <v>42</v>
      </c>
      <c r="C1767" s="198"/>
      <c r="D1767" s="189"/>
      <c r="E1767" s="189"/>
      <c r="F1767" s="189"/>
      <c r="G1767" s="192"/>
      <c r="H1767" s="195"/>
      <c r="I1767" s="103"/>
      <c r="J1767" s="53"/>
      <c r="K1767" s="65"/>
      <c r="L1767" s="65"/>
      <c r="M1767" s="42">
        <f t="shared" si="326"/>
        <v>0</v>
      </c>
    </row>
    <row r="1768" spans="2:13" ht="13.5" thickBot="1">
      <c r="B1768" s="59" t="s">
        <v>43</v>
      </c>
      <c r="C1768" s="198"/>
      <c r="D1768" s="189"/>
      <c r="E1768" s="189"/>
      <c r="F1768" s="189"/>
      <c r="G1768" s="192"/>
      <c r="H1768" s="195"/>
      <c r="I1768" s="103"/>
      <c r="J1768" s="53"/>
      <c r="K1768" s="43"/>
      <c r="L1768" s="65"/>
      <c r="M1768" s="42">
        <f t="shared" si="326"/>
        <v>0</v>
      </c>
    </row>
    <row r="1769" spans="2:13" ht="13.5" thickBot="1">
      <c r="B1769" s="89" t="s">
        <v>44</v>
      </c>
      <c r="C1769" s="199"/>
      <c r="D1769" s="190"/>
      <c r="E1769" s="190"/>
      <c r="F1769" s="190"/>
      <c r="G1769" s="193"/>
      <c r="H1769" s="196"/>
      <c r="I1769" s="104"/>
      <c r="J1769" s="53"/>
      <c r="K1769" s="46"/>
      <c r="L1769" s="54"/>
      <c r="M1769" s="47">
        <f t="shared" si="326"/>
        <v>0</v>
      </c>
    </row>
    <row r="1770" spans="2:13" ht="13.5" thickBot="1">
      <c r="B1770" s="58" t="s">
        <v>40</v>
      </c>
      <c r="C1770" s="197">
        <f t="shared" ref="C1770" si="328">+C1765+1</f>
        <v>352</v>
      </c>
      <c r="D1770" s="188">
        <f>VLOOKUP(C1770,'Completar SOFSE'!$A$19:$E$501,2,0)</f>
        <v>0</v>
      </c>
      <c r="E1770" s="188">
        <f>VLOOKUP(C1770,'Completar SOFSE'!$A$19:$E$501,3,0)</f>
        <v>0</v>
      </c>
      <c r="F1770" s="188">
        <f>VLOOKUP(C1770,'Completar SOFSE'!$A$19:$E$501,4,0)</f>
        <v>0</v>
      </c>
      <c r="G1770" s="191">
        <f>VLOOKUP(C1770,'Completar SOFSE'!$A$19:$E$501,5,0)</f>
        <v>0</v>
      </c>
      <c r="H1770" s="194">
        <f>VLOOKUP(C1770,'Completar SOFSE'!$A$19:$F$501,6,0)</f>
        <v>0</v>
      </c>
      <c r="I1770" s="103"/>
      <c r="J1770" s="53"/>
      <c r="K1770" s="65"/>
      <c r="L1770" s="65"/>
      <c r="M1770" s="42">
        <f t="shared" si="326"/>
        <v>0</v>
      </c>
    </row>
    <row r="1771" spans="2:13" ht="13.5" thickBot="1">
      <c r="B1771" s="59" t="s">
        <v>41</v>
      </c>
      <c r="C1771" s="198"/>
      <c r="D1771" s="189"/>
      <c r="E1771" s="189"/>
      <c r="F1771" s="189"/>
      <c r="G1771" s="192"/>
      <c r="H1771" s="195"/>
      <c r="I1771" s="103"/>
      <c r="J1771" s="53"/>
      <c r="K1771" s="65"/>
      <c r="L1771" s="65"/>
      <c r="M1771" s="42">
        <f t="shared" si="326"/>
        <v>0</v>
      </c>
    </row>
    <row r="1772" spans="2:13" ht="13.5" thickBot="1">
      <c r="B1772" s="59" t="s">
        <v>42</v>
      </c>
      <c r="C1772" s="198"/>
      <c r="D1772" s="189"/>
      <c r="E1772" s="189"/>
      <c r="F1772" s="189"/>
      <c r="G1772" s="192"/>
      <c r="H1772" s="195"/>
      <c r="I1772" s="103"/>
      <c r="J1772" s="53"/>
      <c r="K1772" s="65"/>
      <c r="L1772" s="65"/>
      <c r="M1772" s="42">
        <f t="shared" si="326"/>
        <v>0</v>
      </c>
    </row>
    <row r="1773" spans="2:13" ht="13.5" thickBot="1">
      <c r="B1773" s="59" t="s">
        <v>43</v>
      </c>
      <c r="C1773" s="198"/>
      <c r="D1773" s="189"/>
      <c r="E1773" s="189"/>
      <c r="F1773" s="189"/>
      <c r="G1773" s="192"/>
      <c r="H1773" s="195"/>
      <c r="I1773" s="103"/>
      <c r="J1773" s="53"/>
      <c r="K1773" s="43"/>
      <c r="L1773" s="65"/>
      <c r="M1773" s="42">
        <f t="shared" si="326"/>
        <v>0</v>
      </c>
    </row>
    <row r="1774" spans="2:13" ht="13.5" thickBot="1">
      <c r="B1774" s="89" t="s">
        <v>44</v>
      </c>
      <c r="C1774" s="199"/>
      <c r="D1774" s="190"/>
      <c r="E1774" s="190"/>
      <c r="F1774" s="190"/>
      <c r="G1774" s="193"/>
      <c r="H1774" s="196"/>
      <c r="I1774" s="104"/>
      <c r="J1774" s="53"/>
      <c r="K1774" s="46"/>
      <c r="L1774" s="54"/>
      <c r="M1774" s="47">
        <f t="shared" si="326"/>
        <v>0</v>
      </c>
    </row>
    <row r="1775" spans="2:13" ht="13.5" thickBot="1">
      <c r="B1775" s="58" t="s">
        <v>40</v>
      </c>
      <c r="C1775" s="197">
        <f t="shared" ref="C1775" si="329">+C1770+1</f>
        <v>353</v>
      </c>
      <c r="D1775" s="188">
        <f>VLOOKUP(C1775,'Completar SOFSE'!$A$19:$E$501,2,0)</f>
        <v>0</v>
      </c>
      <c r="E1775" s="188">
        <f>VLOOKUP(C1775,'Completar SOFSE'!$A$19:$E$501,3,0)</f>
        <v>0</v>
      </c>
      <c r="F1775" s="188">
        <f>VLOOKUP(C1775,'Completar SOFSE'!$A$19:$E$501,4,0)</f>
        <v>0</v>
      </c>
      <c r="G1775" s="191">
        <f>VLOOKUP(C1775,'Completar SOFSE'!$A$19:$E$501,5,0)</f>
        <v>0</v>
      </c>
      <c r="H1775" s="194">
        <f>VLOOKUP(C1775,'Completar SOFSE'!$A$19:$F$501,6,0)</f>
        <v>0</v>
      </c>
      <c r="I1775" s="103"/>
      <c r="J1775" s="53"/>
      <c r="K1775" s="65"/>
      <c r="L1775" s="65"/>
      <c r="M1775" s="42">
        <f t="shared" si="326"/>
        <v>0</v>
      </c>
    </row>
    <row r="1776" spans="2:13" ht="13.5" thickBot="1">
      <c r="B1776" s="59" t="s">
        <v>41</v>
      </c>
      <c r="C1776" s="198"/>
      <c r="D1776" s="189"/>
      <c r="E1776" s="189"/>
      <c r="F1776" s="189"/>
      <c r="G1776" s="192"/>
      <c r="H1776" s="195"/>
      <c r="I1776" s="103"/>
      <c r="J1776" s="53"/>
      <c r="K1776" s="65"/>
      <c r="L1776" s="65"/>
      <c r="M1776" s="42">
        <f t="shared" si="326"/>
        <v>0</v>
      </c>
    </row>
    <row r="1777" spans="2:13" ht="13.5" thickBot="1">
      <c r="B1777" s="59" t="s">
        <v>42</v>
      </c>
      <c r="C1777" s="198"/>
      <c r="D1777" s="189"/>
      <c r="E1777" s="189"/>
      <c r="F1777" s="189"/>
      <c r="G1777" s="192"/>
      <c r="H1777" s="195"/>
      <c r="I1777" s="103"/>
      <c r="J1777" s="53"/>
      <c r="K1777" s="65"/>
      <c r="L1777" s="65"/>
      <c r="M1777" s="42">
        <f t="shared" si="326"/>
        <v>0</v>
      </c>
    </row>
    <row r="1778" spans="2:13" ht="13.5" thickBot="1">
      <c r="B1778" s="59" t="s">
        <v>43</v>
      </c>
      <c r="C1778" s="198"/>
      <c r="D1778" s="189"/>
      <c r="E1778" s="189"/>
      <c r="F1778" s="189"/>
      <c r="G1778" s="192"/>
      <c r="H1778" s="195"/>
      <c r="I1778" s="103"/>
      <c r="J1778" s="53"/>
      <c r="K1778" s="43"/>
      <c r="L1778" s="65"/>
      <c r="M1778" s="42">
        <f t="shared" si="326"/>
        <v>0</v>
      </c>
    </row>
    <row r="1779" spans="2:13" ht="13.5" thickBot="1">
      <c r="B1779" s="89" t="s">
        <v>44</v>
      </c>
      <c r="C1779" s="199"/>
      <c r="D1779" s="190"/>
      <c r="E1779" s="190"/>
      <c r="F1779" s="190"/>
      <c r="G1779" s="193"/>
      <c r="H1779" s="196"/>
      <c r="I1779" s="104"/>
      <c r="J1779" s="53"/>
      <c r="K1779" s="46"/>
      <c r="L1779" s="54"/>
      <c r="M1779" s="47">
        <f t="shared" si="326"/>
        <v>0</v>
      </c>
    </row>
    <row r="1780" spans="2:13" ht="13.5" thickBot="1">
      <c r="B1780" s="58" t="s">
        <v>40</v>
      </c>
      <c r="C1780" s="197">
        <f t="shared" ref="C1780" si="330">+C1775+1</f>
        <v>354</v>
      </c>
      <c r="D1780" s="188">
        <f>VLOOKUP(C1780,'Completar SOFSE'!$A$19:$E$501,2,0)</f>
        <v>0</v>
      </c>
      <c r="E1780" s="188">
        <f>VLOOKUP(C1780,'Completar SOFSE'!$A$19:$E$501,3,0)</f>
        <v>0</v>
      </c>
      <c r="F1780" s="188">
        <f>VLOOKUP(C1780,'Completar SOFSE'!$A$19:$E$501,4,0)</f>
        <v>0</v>
      </c>
      <c r="G1780" s="191">
        <f>VLOOKUP(C1780,'Completar SOFSE'!$A$19:$E$501,5,0)</f>
        <v>0</v>
      </c>
      <c r="H1780" s="194">
        <f>VLOOKUP(C1780,'Completar SOFSE'!$A$19:$F$501,6,0)</f>
        <v>0</v>
      </c>
      <c r="I1780" s="103"/>
      <c r="J1780" s="53"/>
      <c r="K1780" s="65"/>
      <c r="L1780" s="65"/>
      <c r="M1780" s="42">
        <f t="shared" si="326"/>
        <v>0</v>
      </c>
    </row>
    <row r="1781" spans="2:13" ht="13.5" thickBot="1">
      <c r="B1781" s="59" t="s">
        <v>41</v>
      </c>
      <c r="C1781" s="198"/>
      <c r="D1781" s="189"/>
      <c r="E1781" s="189"/>
      <c r="F1781" s="189"/>
      <c r="G1781" s="192"/>
      <c r="H1781" s="195"/>
      <c r="I1781" s="103"/>
      <c r="J1781" s="53"/>
      <c r="K1781" s="65"/>
      <c r="L1781" s="65"/>
      <c r="M1781" s="42">
        <f t="shared" si="326"/>
        <v>0</v>
      </c>
    </row>
    <row r="1782" spans="2:13" ht="13.5" thickBot="1">
      <c r="B1782" s="59" t="s">
        <v>42</v>
      </c>
      <c r="C1782" s="198"/>
      <c r="D1782" s="189"/>
      <c r="E1782" s="189"/>
      <c r="F1782" s="189"/>
      <c r="G1782" s="192"/>
      <c r="H1782" s="195"/>
      <c r="I1782" s="103"/>
      <c r="J1782" s="53"/>
      <c r="K1782" s="65"/>
      <c r="L1782" s="65"/>
      <c r="M1782" s="42">
        <f t="shared" si="326"/>
        <v>0</v>
      </c>
    </row>
    <row r="1783" spans="2:13" ht="13.5" thickBot="1">
      <c r="B1783" s="59" t="s">
        <v>43</v>
      </c>
      <c r="C1783" s="198"/>
      <c r="D1783" s="189"/>
      <c r="E1783" s="189"/>
      <c r="F1783" s="189"/>
      <c r="G1783" s="192"/>
      <c r="H1783" s="195"/>
      <c r="I1783" s="103"/>
      <c r="J1783" s="53"/>
      <c r="K1783" s="43"/>
      <c r="L1783" s="65"/>
      <c r="M1783" s="42">
        <f t="shared" si="326"/>
        <v>0</v>
      </c>
    </row>
    <row r="1784" spans="2:13" ht="13.5" thickBot="1">
      <c r="B1784" s="89" t="s">
        <v>44</v>
      </c>
      <c r="C1784" s="199"/>
      <c r="D1784" s="190"/>
      <c r="E1784" s="190"/>
      <c r="F1784" s="190"/>
      <c r="G1784" s="193"/>
      <c r="H1784" s="196"/>
      <c r="I1784" s="104"/>
      <c r="J1784" s="53"/>
      <c r="K1784" s="46"/>
      <c r="L1784" s="54"/>
      <c r="M1784" s="47">
        <f t="shared" si="326"/>
        <v>0</v>
      </c>
    </row>
    <row r="1785" spans="2:13" ht="13.5" thickBot="1">
      <c r="B1785" s="58" t="s">
        <v>40</v>
      </c>
      <c r="C1785" s="197">
        <f t="shared" ref="C1785" si="331">+C1780+1</f>
        <v>355</v>
      </c>
      <c r="D1785" s="188">
        <f>VLOOKUP(C1785,'Completar SOFSE'!$A$19:$E$501,2,0)</f>
        <v>0</v>
      </c>
      <c r="E1785" s="188">
        <f>VLOOKUP(C1785,'Completar SOFSE'!$A$19:$E$501,3,0)</f>
        <v>0</v>
      </c>
      <c r="F1785" s="188">
        <f>VLOOKUP(C1785,'Completar SOFSE'!$A$19:$E$501,4,0)</f>
        <v>0</v>
      </c>
      <c r="G1785" s="191">
        <f>VLOOKUP(C1785,'Completar SOFSE'!$A$19:$E$501,5,0)</f>
        <v>0</v>
      </c>
      <c r="H1785" s="194">
        <f>VLOOKUP(C1785,'Completar SOFSE'!$A$19:$F$501,6,0)</f>
        <v>0</v>
      </c>
      <c r="I1785" s="103"/>
      <c r="J1785" s="53"/>
      <c r="K1785" s="65"/>
      <c r="L1785" s="65"/>
      <c r="M1785" s="42">
        <f>J1785*$D$60+K1785*$D$60+L1785*$D$60</f>
        <v>0</v>
      </c>
    </row>
    <row r="1786" spans="2:13" ht="13.5" thickBot="1">
      <c r="B1786" s="59" t="s">
        <v>41</v>
      </c>
      <c r="C1786" s="198"/>
      <c r="D1786" s="189"/>
      <c r="E1786" s="189"/>
      <c r="F1786" s="189"/>
      <c r="G1786" s="192"/>
      <c r="H1786" s="195"/>
      <c r="I1786" s="103"/>
      <c r="J1786" s="53"/>
      <c r="K1786" s="65"/>
      <c r="L1786" s="65"/>
      <c r="M1786" s="42">
        <f t="shared" ref="M1786:M1794" si="332">J1786*$D$60+K1786*$D$60+L1786*$D$60</f>
        <v>0</v>
      </c>
    </row>
    <row r="1787" spans="2:13" ht="13.5" thickBot="1">
      <c r="B1787" s="59" t="s">
        <v>42</v>
      </c>
      <c r="C1787" s="198"/>
      <c r="D1787" s="189"/>
      <c r="E1787" s="189"/>
      <c r="F1787" s="189"/>
      <c r="G1787" s="192"/>
      <c r="H1787" s="195"/>
      <c r="I1787" s="103"/>
      <c r="J1787" s="53"/>
      <c r="K1787" s="65"/>
      <c r="L1787" s="65"/>
      <c r="M1787" s="42">
        <f t="shared" si="332"/>
        <v>0</v>
      </c>
    </row>
    <row r="1788" spans="2:13" ht="13.5" thickBot="1">
      <c r="B1788" s="59" t="s">
        <v>43</v>
      </c>
      <c r="C1788" s="198"/>
      <c r="D1788" s="189"/>
      <c r="E1788" s="189"/>
      <c r="F1788" s="189"/>
      <c r="G1788" s="192"/>
      <c r="H1788" s="195"/>
      <c r="I1788" s="103"/>
      <c r="J1788" s="53"/>
      <c r="K1788" s="43"/>
      <c r="L1788" s="65"/>
      <c r="M1788" s="42">
        <f t="shared" si="332"/>
        <v>0</v>
      </c>
    </row>
    <row r="1789" spans="2:13" ht="13.5" thickBot="1">
      <c r="B1789" s="89" t="s">
        <v>44</v>
      </c>
      <c r="C1789" s="199"/>
      <c r="D1789" s="190"/>
      <c r="E1789" s="190"/>
      <c r="F1789" s="190"/>
      <c r="G1789" s="193"/>
      <c r="H1789" s="196"/>
      <c r="I1789" s="104"/>
      <c r="J1789" s="53"/>
      <c r="K1789" s="46"/>
      <c r="L1789" s="54"/>
      <c r="M1789" s="47">
        <f t="shared" si="332"/>
        <v>0</v>
      </c>
    </row>
    <row r="1790" spans="2:13" ht="13.5" thickBot="1">
      <c r="B1790" s="58" t="s">
        <v>40</v>
      </c>
      <c r="C1790" s="197">
        <f t="shared" ref="C1790" si="333">+C1785+1</f>
        <v>356</v>
      </c>
      <c r="D1790" s="188">
        <f>VLOOKUP(C1790,'Completar SOFSE'!$A$19:$E$501,2,0)</f>
        <v>0</v>
      </c>
      <c r="E1790" s="188">
        <f>VLOOKUP(C1790,'Completar SOFSE'!$A$19:$E$501,3,0)</f>
        <v>0</v>
      </c>
      <c r="F1790" s="188">
        <f>VLOOKUP(C1790,'Completar SOFSE'!$A$19:$E$501,4,0)</f>
        <v>0</v>
      </c>
      <c r="G1790" s="191">
        <f>VLOOKUP(C1790,'Completar SOFSE'!$A$19:$E$501,5,0)</f>
        <v>0</v>
      </c>
      <c r="H1790" s="194">
        <f>VLOOKUP(C1790,'Completar SOFSE'!$A$19:$F$501,6,0)</f>
        <v>0</v>
      </c>
      <c r="I1790" s="103"/>
      <c r="J1790" s="53"/>
      <c r="K1790" s="65"/>
      <c r="L1790" s="65"/>
      <c r="M1790" s="42">
        <f t="shared" si="332"/>
        <v>0</v>
      </c>
    </row>
    <row r="1791" spans="2:13" ht="13.5" thickBot="1">
      <c r="B1791" s="59" t="s">
        <v>41</v>
      </c>
      <c r="C1791" s="198"/>
      <c r="D1791" s="189"/>
      <c r="E1791" s="189"/>
      <c r="F1791" s="189"/>
      <c r="G1791" s="192"/>
      <c r="H1791" s="195"/>
      <c r="I1791" s="103"/>
      <c r="J1791" s="53"/>
      <c r="K1791" s="65"/>
      <c r="L1791" s="65"/>
      <c r="M1791" s="42">
        <f t="shared" si="332"/>
        <v>0</v>
      </c>
    </row>
    <row r="1792" spans="2:13" ht="13.5" thickBot="1">
      <c r="B1792" s="59" t="s">
        <v>42</v>
      </c>
      <c r="C1792" s="198"/>
      <c r="D1792" s="189"/>
      <c r="E1792" s="189"/>
      <c r="F1792" s="189"/>
      <c r="G1792" s="192"/>
      <c r="H1792" s="195"/>
      <c r="I1792" s="103"/>
      <c r="J1792" s="53"/>
      <c r="K1792" s="65"/>
      <c r="L1792" s="65"/>
      <c r="M1792" s="42">
        <f t="shared" si="332"/>
        <v>0</v>
      </c>
    </row>
    <row r="1793" spans="2:13" ht="13.5" thickBot="1">
      <c r="B1793" s="59" t="s">
        <v>43</v>
      </c>
      <c r="C1793" s="198"/>
      <c r="D1793" s="189"/>
      <c r="E1793" s="189"/>
      <c r="F1793" s="189"/>
      <c r="G1793" s="192"/>
      <c r="H1793" s="195"/>
      <c r="I1793" s="103"/>
      <c r="J1793" s="53"/>
      <c r="K1793" s="43"/>
      <c r="L1793" s="65"/>
      <c r="M1793" s="42">
        <f t="shared" si="332"/>
        <v>0</v>
      </c>
    </row>
    <row r="1794" spans="2:13" ht="13.5" thickBot="1">
      <c r="B1794" s="89" t="s">
        <v>44</v>
      </c>
      <c r="C1794" s="199"/>
      <c r="D1794" s="190"/>
      <c r="E1794" s="190"/>
      <c r="F1794" s="190"/>
      <c r="G1794" s="193"/>
      <c r="H1794" s="196"/>
      <c r="I1794" s="104"/>
      <c r="J1794" s="53"/>
      <c r="K1794" s="46"/>
      <c r="L1794" s="54"/>
      <c r="M1794" s="47">
        <f t="shared" si="332"/>
        <v>0</v>
      </c>
    </row>
    <row r="1795" spans="2:13" ht="24" customHeight="1" thickBot="1">
      <c r="B1795" s="228" t="s">
        <v>29</v>
      </c>
      <c r="C1795" s="229"/>
      <c r="D1795" s="229"/>
      <c r="E1795" s="229"/>
      <c r="F1795" s="229"/>
      <c r="G1795" s="229"/>
      <c r="H1795" s="55"/>
      <c r="I1795" s="55"/>
      <c r="J1795" s="230">
        <f>SUM(M15:M1794)</f>
        <v>0</v>
      </c>
      <c r="K1795" s="231"/>
      <c r="L1795" s="231"/>
      <c r="M1795" s="232"/>
    </row>
    <row r="1796" spans="2:13" ht="18.75" customHeight="1" thickBot="1">
      <c r="B1796" s="91" t="s">
        <v>45</v>
      </c>
      <c r="C1796" s="92"/>
      <c r="D1796" s="92"/>
      <c r="E1796" s="93"/>
      <c r="F1796" s="93"/>
      <c r="G1796" s="93"/>
      <c r="H1796" s="93"/>
      <c r="I1796" s="93"/>
      <c r="J1796" s="93"/>
      <c r="K1796" s="93"/>
      <c r="L1796" s="93"/>
      <c r="M1796" s="94"/>
    </row>
    <row r="1797" spans="2:13" ht="18.75" customHeight="1" thickBot="1">
      <c r="B1797" s="241" t="s">
        <v>46</v>
      </c>
      <c r="C1797" s="242"/>
      <c r="D1797" s="243" t="str">
        <f>+'Completar SOFSE'!B12</f>
        <v>Según Pliego</v>
      </c>
      <c r="E1797" s="243"/>
      <c r="F1797" s="243"/>
      <c r="G1797" s="243"/>
      <c r="H1797" s="78"/>
      <c r="I1797" s="78"/>
      <c r="J1797" s="233"/>
      <c r="K1797" s="233"/>
      <c r="L1797" s="233"/>
      <c r="M1797" s="234"/>
    </row>
    <row r="1798" spans="2:13" ht="18.75" customHeight="1" thickBot="1">
      <c r="B1798" s="241" t="s">
        <v>47</v>
      </c>
      <c r="C1798" s="242"/>
      <c r="D1798" s="243" t="str">
        <f>+'Completar SOFSE'!B13</f>
        <v>Según Pliego</v>
      </c>
      <c r="E1798" s="243"/>
      <c r="F1798" s="243"/>
      <c r="G1798" s="243"/>
      <c r="H1798" s="78"/>
      <c r="I1798" s="78"/>
      <c r="J1798" s="233"/>
      <c r="K1798" s="233"/>
      <c r="L1798" s="233"/>
      <c r="M1798" s="234"/>
    </row>
    <row r="1799" spans="2:13" ht="18.75" customHeight="1" thickBot="1">
      <c r="B1799" s="241" t="s">
        <v>48</v>
      </c>
      <c r="C1799" s="242"/>
      <c r="D1799" s="243" t="str">
        <f>+'Completar SOFSE'!B15</f>
        <v>Según Pliego</v>
      </c>
      <c r="E1799" s="243"/>
      <c r="F1799" s="243"/>
      <c r="G1799" s="243"/>
      <c r="H1799" s="78"/>
      <c r="I1799" s="78"/>
      <c r="J1799" s="244"/>
      <c r="K1799" s="244"/>
      <c r="L1799" s="244"/>
      <c r="M1799" s="245"/>
    </row>
    <row r="1800" spans="2:13">
      <c r="B1800" s="82"/>
      <c r="C1800" s="83"/>
      <c r="D1800" s="83"/>
      <c r="E1800" s="83"/>
      <c r="F1800" s="83"/>
      <c r="G1800" s="84"/>
      <c r="H1800" s="84"/>
      <c r="I1800" s="84"/>
      <c r="J1800" s="84"/>
      <c r="K1800" s="84"/>
      <c r="L1800" s="84"/>
      <c r="M1800" s="85"/>
    </row>
    <row r="1801" spans="2:13">
      <c r="B1801" s="19"/>
      <c r="C1801" s="20"/>
      <c r="D1801" s="20"/>
      <c r="E1801" s="20"/>
      <c r="F1801" s="20"/>
      <c r="G1801" s="21"/>
      <c r="H1801" s="21"/>
      <c r="I1801" s="21"/>
      <c r="J1801" s="21"/>
      <c r="K1801" s="21"/>
      <c r="L1801" s="21"/>
      <c r="M1801" s="22"/>
    </row>
    <row r="1802" spans="2:13">
      <c r="B1802" s="19"/>
      <c r="C1802" s="20"/>
      <c r="D1802" s="20"/>
      <c r="E1802" s="20"/>
      <c r="F1802" s="20"/>
      <c r="G1802" s="21"/>
      <c r="H1802" s="21"/>
      <c r="I1802" s="21"/>
      <c r="J1802" s="21"/>
      <c r="K1802" s="21"/>
      <c r="L1802" s="21"/>
      <c r="M1802" s="22"/>
    </row>
    <row r="1803" spans="2:13">
      <c r="B1803" s="19"/>
      <c r="C1803" s="20"/>
      <c r="D1803" s="20"/>
      <c r="E1803" s="20"/>
      <c r="F1803" s="20"/>
      <c r="G1803" s="21"/>
      <c r="H1803" s="21"/>
      <c r="I1803" s="21"/>
      <c r="J1803" s="21"/>
      <c r="K1803" s="21"/>
      <c r="L1803" s="21"/>
      <c r="M1803" s="22"/>
    </row>
    <row r="1804" spans="2:13" ht="13.5" thickBot="1">
      <c r="B1804" s="23"/>
      <c r="C1804" s="24"/>
      <c r="D1804" s="24"/>
      <c r="E1804" s="24"/>
      <c r="F1804" s="24"/>
      <c r="G1804" s="25"/>
      <c r="H1804" s="25"/>
      <c r="I1804" s="25"/>
      <c r="J1804" s="25"/>
      <c r="K1804" s="25"/>
      <c r="L1804" s="25"/>
      <c r="M1804" s="26"/>
    </row>
  </sheetData>
  <mergeCells count="2179">
    <mergeCell ref="C1780:C1784"/>
    <mergeCell ref="D1780:D1784"/>
    <mergeCell ref="E1780:E1784"/>
    <mergeCell ref="F1780:F1784"/>
    <mergeCell ref="G1780:G1784"/>
    <mergeCell ref="H1780:H1784"/>
    <mergeCell ref="C1785:C1789"/>
    <mergeCell ref="D1785:D1789"/>
    <mergeCell ref="E1785:E1789"/>
    <mergeCell ref="F1785:F1789"/>
    <mergeCell ref="G1785:G1789"/>
    <mergeCell ref="H1785:H1789"/>
    <mergeCell ref="C1790:C1794"/>
    <mergeCell ref="D1790:D1794"/>
    <mergeCell ref="E1790:E1794"/>
    <mergeCell ref="F1790:F1794"/>
    <mergeCell ref="G1790:G1794"/>
    <mergeCell ref="H1790:H1794"/>
    <mergeCell ref="C1775:C1779"/>
    <mergeCell ref="D1775:D1779"/>
    <mergeCell ref="E1775:E1779"/>
    <mergeCell ref="F1775:F1779"/>
    <mergeCell ref="G1775:G1779"/>
    <mergeCell ref="H1775:H1779"/>
    <mergeCell ref="C1755:C1759"/>
    <mergeCell ref="D1755:D1759"/>
    <mergeCell ref="E1755:E1759"/>
    <mergeCell ref="F1755:F1759"/>
    <mergeCell ref="G1755:G1759"/>
    <mergeCell ref="H1755:H1759"/>
    <mergeCell ref="C1760:C1764"/>
    <mergeCell ref="D1760:D1764"/>
    <mergeCell ref="E1760:E1764"/>
    <mergeCell ref="F1760:F1764"/>
    <mergeCell ref="G1760:G1764"/>
    <mergeCell ref="H1760:H1764"/>
    <mergeCell ref="C1765:C1769"/>
    <mergeCell ref="D1765:D1769"/>
    <mergeCell ref="E1765:E1769"/>
    <mergeCell ref="F1765:F1769"/>
    <mergeCell ref="G1765:G1769"/>
    <mergeCell ref="H1765:H1769"/>
    <mergeCell ref="C1745:C1749"/>
    <mergeCell ref="D1745:D1749"/>
    <mergeCell ref="E1745:E1749"/>
    <mergeCell ref="F1745:F1749"/>
    <mergeCell ref="G1745:G1749"/>
    <mergeCell ref="H1745:H1749"/>
    <mergeCell ref="C1750:C1754"/>
    <mergeCell ref="D1750:D1754"/>
    <mergeCell ref="E1750:E1754"/>
    <mergeCell ref="F1750:F1754"/>
    <mergeCell ref="G1750:G1754"/>
    <mergeCell ref="H1750:H1754"/>
    <mergeCell ref="C1770:C1774"/>
    <mergeCell ref="D1770:D1774"/>
    <mergeCell ref="E1770:E1774"/>
    <mergeCell ref="F1770:F1774"/>
    <mergeCell ref="G1770:G1774"/>
    <mergeCell ref="H1770:H1774"/>
    <mergeCell ref="C1730:C1734"/>
    <mergeCell ref="D1730:D1734"/>
    <mergeCell ref="E1730:E1734"/>
    <mergeCell ref="F1730:F1734"/>
    <mergeCell ref="G1730:G1734"/>
    <mergeCell ref="H1730:H1734"/>
    <mergeCell ref="C1735:C1739"/>
    <mergeCell ref="D1735:D1739"/>
    <mergeCell ref="E1735:E1739"/>
    <mergeCell ref="F1735:F1739"/>
    <mergeCell ref="G1735:G1739"/>
    <mergeCell ref="H1735:H1739"/>
    <mergeCell ref="C1740:C1744"/>
    <mergeCell ref="D1740:D1744"/>
    <mergeCell ref="E1740:E1744"/>
    <mergeCell ref="F1740:F1744"/>
    <mergeCell ref="G1740:G1744"/>
    <mergeCell ref="H1740:H1744"/>
    <mergeCell ref="C1715:C1719"/>
    <mergeCell ref="D1715:D1719"/>
    <mergeCell ref="E1715:E1719"/>
    <mergeCell ref="F1715:F1719"/>
    <mergeCell ref="G1715:G1719"/>
    <mergeCell ref="H1715:H1719"/>
    <mergeCell ref="C1720:C1724"/>
    <mergeCell ref="D1720:D1724"/>
    <mergeCell ref="E1720:E1724"/>
    <mergeCell ref="F1720:F1724"/>
    <mergeCell ref="G1720:G1724"/>
    <mergeCell ref="H1720:H1724"/>
    <mergeCell ref="C1725:C1729"/>
    <mergeCell ref="D1725:D1729"/>
    <mergeCell ref="E1725:E1729"/>
    <mergeCell ref="F1725:F1729"/>
    <mergeCell ref="G1725:G1729"/>
    <mergeCell ref="H1725:H1729"/>
    <mergeCell ref="C1700:C1704"/>
    <mergeCell ref="D1700:D1704"/>
    <mergeCell ref="E1700:E1704"/>
    <mergeCell ref="F1700:F1704"/>
    <mergeCell ref="G1700:G1704"/>
    <mergeCell ref="H1700:H1704"/>
    <mergeCell ref="C1705:C1709"/>
    <mergeCell ref="D1705:D1709"/>
    <mergeCell ref="E1705:E1709"/>
    <mergeCell ref="F1705:F1709"/>
    <mergeCell ref="G1705:G1709"/>
    <mergeCell ref="H1705:H1709"/>
    <mergeCell ref="C1710:C1714"/>
    <mergeCell ref="D1710:D1714"/>
    <mergeCell ref="E1710:E1714"/>
    <mergeCell ref="F1710:F1714"/>
    <mergeCell ref="G1710:G1714"/>
    <mergeCell ref="H1710:H1714"/>
    <mergeCell ref="C1685:C1689"/>
    <mergeCell ref="D1685:D1689"/>
    <mergeCell ref="E1685:E1689"/>
    <mergeCell ref="F1685:F1689"/>
    <mergeCell ref="G1685:G1689"/>
    <mergeCell ref="H1685:H1689"/>
    <mergeCell ref="C1690:C1694"/>
    <mergeCell ref="D1690:D1694"/>
    <mergeCell ref="E1690:E1694"/>
    <mergeCell ref="F1690:F1694"/>
    <mergeCell ref="G1690:G1694"/>
    <mergeCell ref="H1690:H1694"/>
    <mergeCell ref="C1695:C1699"/>
    <mergeCell ref="D1695:D1699"/>
    <mergeCell ref="E1695:E1699"/>
    <mergeCell ref="F1695:F1699"/>
    <mergeCell ref="G1695:G1699"/>
    <mergeCell ref="H1695:H1699"/>
    <mergeCell ref="C1670:C1674"/>
    <mergeCell ref="D1670:D1674"/>
    <mergeCell ref="E1670:E1674"/>
    <mergeCell ref="F1670:F1674"/>
    <mergeCell ref="G1670:G1674"/>
    <mergeCell ref="H1670:H1674"/>
    <mergeCell ref="C1675:C1679"/>
    <mergeCell ref="D1675:D1679"/>
    <mergeCell ref="E1675:E1679"/>
    <mergeCell ref="F1675:F1679"/>
    <mergeCell ref="G1675:G1679"/>
    <mergeCell ref="H1675:H1679"/>
    <mergeCell ref="C1680:C1684"/>
    <mergeCell ref="D1680:D1684"/>
    <mergeCell ref="E1680:E1684"/>
    <mergeCell ref="F1680:F1684"/>
    <mergeCell ref="G1680:G1684"/>
    <mergeCell ref="H1680:H1684"/>
    <mergeCell ref="C1655:C1659"/>
    <mergeCell ref="D1655:D1659"/>
    <mergeCell ref="E1655:E1659"/>
    <mergeCell ref="F1655:F1659"/>
    <mergeCell ref="G1655:G1659"/>
    <mergeCell ref="H1655:H1659"/>
    <mergeCell ref="C1660:C1664"/>
    <mergeCell ref="D1660:D1664"/>
    <mergeCell ref="E1660:E1664"/>
    <mergeCell ref="F1660:F1664"/>
    <mergeCell ref="G1660:G1664"/>
    <mergeCell ref="H1660:H1664"/>
    <mergeCell ref="C1665:C1669"/>
    <mergeCell ref="D1665:D1669"/>
    <mergeCell ref="E1665:E1669"/>
    <mergeCell ref="F1665:F1669"/>
    <mergeCell ref="G1665:G1669"/>
    <mergeCell ref="H1665:H1669"/>
    <mergeCell ref="C1640:C1644"/>
    <mergeCell ref="D1640:D1644"/>
    <mergeCell ref="E1640:E1644"/>
    <mergeCell ref="F1640:F1644"/>
    <mergeCell ref="G1640:G1644"/>
    <mergeCell ref="H1640:H1644"/>
    <mergeCell ref="C1645:C1649"/>
    <mergeCell ref="D1645:D1649"/>
    <mergeCell ref="E1645:E1649"/>
    <mergeCell ref="F1645:F1649"/>
    <mergeCell ref="G1645:G1649"/>
    <mergeCell ref="H1645:H1649"/>
    <mergeCell ref="C1650:C1654"/>
    <mergeCell ref="D1650:D1654"/>
    <mergeCell ref="E1650:E1654"/>
    <mergeCell ref="F1650:F1654"/>
    <mergeCell ref="G1650:G1654"/>
    <mergeCell ref="H1650:H1654"/>
    <mergeCell ref="C1625:C1629"/>
    <mergeCell ref="D1625:D1629"/>
    <mergeCell ref="E1625:E1629"/>
    <mergeCell ref="F1625:F1629"/>
    <mergeCell ref="G1625:G1629"/>
    <mergeCell ref="H1625:H1629"/>
    <mergeCell ref="C1630:C1634"/>
    <mergeCell ref="D1630:D1634"/>
    <mergeCell ref="E1630:E1634"/>
    <mergeCell ref="F1630:F1634"/>
    <mergeCell ref="G1630:G1634"/>
    <mergeCell ref="H1630:H1634"/>
    <mergeCell ref="C1635:C1639"/>
    <mergeCell ref="D1635:D1639"/>
    <mergeCell ref="E1635:E1639"/>
    <mergeCell ref="F1635:F1639"/>
    <mergeCell ref="G1635:G1639"/>
    <mergeCell ref="H1635:H1639"/>
    <mergeCell ref="C1610:C1614"/>
    <mergeCell ref="D1610:D1614"/>
    <mergeCell ref="E1610:E1614"/>
    <mergeCell ref="F1610:F1614"/>
    <mergeCell ref="G1610:G1614"/>
    <mergeCell ref="H1610:H1614"/>
    <mergeCell ref="C1615:C1619"/>
    <mergeCell ref="D1615:D1619"/>
    <mergeCell ref="E1615:E1619"/>
    <mergeCell ref="F1615:F1619"/>
    <mergeCell ref="G1615:G1619"/>
    <mergeCell ref="H1615:H1619"/>
    <mergeCell ref="C1620:C1624"/>
    <mergeCell ref="D1620:D1624"/>
    <mergeCell ref="E1620:E1624"/>
    <mergeCell ref="F1620:F1624"/>
    <mergeCell ref="G1620:G1624"/>
    <mergeCell ref="H1620:H1624"/>
    <mergeCell ref="C1595:C1599"/>
    <mergeCell ref="D1595:D1599"/>
    <mergeCell ref="E1595:E1599"/>
    <mergeCell ref="F1595:F1599"/>
    <mergeCell ref="G1595:G1599"/>
    <mergeCell ref="H1595:H1599"/>
    <mergeCell ref="C1600:C1604"/>
    <mergeCell ref="D1600:D1604"/>
    <mergeCell ref="E1600:E1604"/>
    <mergeCell ref="F1600:F1604"/>
    <mergeCell ref="G1600:G1604"/>
    <mergeCell ref="H1600:H1604"/>
    <mergeCell ref="C1605:C1609"/>
    <mergeCell ref="D1605:D1609"/>
    <mergeCell ref="E1605:E1609"/>
    <mergeCell ref="F1605:F1609"/>
    <mergeCell ref="G1605:G1609"/>
    <mergeCell ref="H1605:H1609"/>
    <mergeCell ref="C1580:C1584"/>
    <mergeCell ref="D1580:D1584"/>
    <mergeCell ref="E1580:E1584"/>
    <mergeCell ref="F1580:F1584"/>
    <mergeCell ref="G1580:G1584"/>
    <mergeCell ref="H1580:H1584"/>
    <mergeCell ref="C1585:C1589"/>
    <mergeCell ref="D1585:D1589"/>
    <mergeCell ref="E1585:E1589"/>
    <mergeCell ref="F1585:F1589"/>
    <mergeCell ref="G1585:G1589"/>
    <mergeCell ref="H1585:H1589"/>
    <mergeCell ref="C1590:C1594"/>
    <mergeCell ref="D1590:D1594"/>
    <mergeCell ref="E1590:E1594"/>
    <mergeCell ref="F1590:F1594"/>
    <mergeCell ref="G1590:G1594"/>
    <mergeCell ref="H1590:H1594"/>
    <mergeCell ref="C1565:C1569"/>
    <mergeCell ref="D1565:D1569"/>
    <mergeCell ref="E1565:E1569"/>
    <mergeCell ref="F1565:F1569"/>
    <mergeCell ref="G1565:G1569"/>
    <mergeCell ref="H1565:H1569"/>
    <mergeCell ref="C1570:C1574"/>
    <mergeCell ref="D1570:D1574"/>
    <mergeCell ref="E1570:E1574"/>
    <mergeCell ref="F1570:F1574"/>
    <mergeCell ref="G1570:G1574"/>
    <mergeCell ref="H1570:H1574"/>
    <mergeCell ref="C1575:C1579"/>
    <mergeCell ref="D1575:D1579"/>
    <mergeCell ref="E1575:E1579"/>
    <mergeCell ref="F1575:F1579"/>
    <mergeCell ref="G1575:G1579"/>
    <mergeCell ref="H1575:H1579"/>
    <mergeCell ref="C1550:C1554"/>
    <mergeCell ref="D1550:D1554"/>
    <mergeCell ref="E1550:E1554"/>
    <mergeCell ref="F1550:F1554"/>
    <mergeCell ref="G1550:G1554"/>
    <mergeCell ref="H1550:H1554"/>
    <mergeCell ref="C1555:C1559"/>
    <mergeCell ref="D1555:D1559"/>
    <mergeCell ref="E1555:E1559"/>
    <mergeCell ref="F1555:F1559"/>
    <mergeCell ref="G1555:G1559"/>
    <mergeCell ref="H1555:H1559"/>
    <mergeCell ref="C1560:C1564"/>
    <mergeCell ref="D1560:D1564"/>
    <mergeCell ref="E1560:E1564"/>
    <mergeCell ref="F1560:F1564"/>
    <mergeCell ref="G1560:G1564"/>
    <mergeCell ref="H1560:H1564"/>
    <mergeCell ref="C1535:C1539"/>
    <mergeCell ref="D1535:D1539"/>
    <mergeCell ref="E1535:E1539"/>
    <mergeCell ref="F1535:F1539"/>
    <mergeCell ref="G1535:G1539"/>
    <mergeCell ref="H1535:H1539"/>
    <mergeCell ref="C1540:C1544"/>
    <mergeCell ref="D1540:D1544"/>
    <mergeCell ref="E1540:E1544"/>
    <mergeCell ref="F1540:F1544"/>
    <mergeCell ref="G1540:G1544"/>
    <mergeCell ref="H1540:H1544"/>
    <mergeCell ref="C1545:C1549"/>
    <mergeCell ref="D1545:D1549"/>
    <mergeCell ref="E1545:E1549"/>
    <mergeCell ref="F1545:F1549"/>
    <mergeCell ref="G1545:G1549"/>
    <mergeCell ref="H1545:H1549"/>
    <mergeCell ref="C1520:C1524"/>
    <mergeCell ref="D1520:D1524"/>
    <mergeCell ref="E1520:E1524"/>
    <mergeCell ref="F1520:F1524"/>
    <mergeCell ref="G1520:G1524"/>
    <mergeCell ref="H1520:H1524"/>
    <mergeCell ref="C1525:C1529"/>
    <mergeCell ref="D1525:D1529"/>
    <mergeCell ref="E1525:E1529"/>
    <mergeCell ref="F1525:F1529"/>
    <mergeCell ref="G1525:G1529"/>
    <mergeCell ref="H1525:H1529"/>
    <mergeCell ref="C1530:C1534"/>
    <mergeCell ref="D1530:D1534"/>
    <mergeCell ref="E1530:E1534"/>
    <mergeCell ref="F1530:F1534"/>
    <mergeCell ref="G1530:G1534"/>
    <mergeCell ref="H1530:H1534"/>
    <mergeCell ref="C1505:C1509"/>
    <mergeCell ref="D1505:D1509"/>
    <mergeCell ref="E1505:E1509"/>
    <mergeCell ref="F1505:F1509"/>
    <mergeCell ref="G1505:G1509"/>
    <mergeCell ref="H1505:H1509"/>
    <mergeCell ref="C1510:C1514"/>
    <mergeCell ref="D1510:D1514"/>
    <mergeCell ref="E1510:E1514"/>
    <mergeCell ref="F1510:F1514"/>
    <mergeCell ref="G1510:G1514"/>
    <mergeCell ref="H1510:H1514"/>
    <mergeCell ref="C1515:C1519"/>
    <mergeCell ref="D1515:D1519"/>
    <mergeCell ref="E1515:E1519"/>
    <mergeCell ref="F1515:F1519"/>
    <mergeCell ref="G1515:G1519"/>
    <mergeCell ref="H1515:H1519"/>
    <mergeCell ref="C1490:C1494"/>
    <mergeCell ref="D1490:D1494"/>
    <mergeCell ref="E1490:E1494"/>
    <mergeCell ref="F1490:F1494"/>
    <mergeCell ref="G1490:G1494"/>
    <mergeCell ref="H1490:H1494"/>
    <mergeCell ref="C1495:C1499"/>
    <mergeCell ref="D1495:D1499"/>
    <mergeCell ref="E1495:E1499"/>
    <mergeCell ref="F1495:F1499"/>
    <mergeCell ref="G1495:G1499"/>
    <mergeCell ref="H1495:H1499"/>
    <mergeCell ref="C1500:C1504"/>
    <mergeCell ref="D1500:D1504"/>
    <mergeCell ref="E1500:E1504"/>
    <mergeCell ref="F1500:F1504"/>
    <mergeCell ref="G1500:G1504"/>
    <mergeCell ref="H1500:H1504"/>
    <mergeCell ref="C1475:C1479"/>
    <mergeCell ref="D1475:D1479"/>
    <mergeCell ref="E1475:E1479"/>
    <mergeCell ref="F1475:F1479"/>
    <mergeCell ref="G1475:G1479"/>
    <mergeCell ref="H1475:H1479"/>
    <mergeCell ref="C1480:C1484"/>
    <mergeCell ref="D1480:D1484"/>
    <mergeCell ref="E1480:E1484"/>
    <mergeCell ref="F1480:F1484"/>
    <mergeCell ref="G1480:G1484"/>
    <mergeCell ref="H1480:H1484"/>
    <mergeCell ref="C1485:C1489"/>
    <mergeCell ref="D1485:D1489"/>
    <mergeCell ref="E1485:E1489"/>
    <mergeCell ref="F1485:F1489"/>
    <mergeCell ref="G1485:G1489"/>
    <mergeCell ref="H1485:H1489"/>
    <mergeCell ref="C1460:C1464"/>
    <mergeCell ref="D1460:D1464"/>
    <mergeCell ref="E1460:E1464"/>
    <mergeCell ref="F1460:F1464"/>
    <mergeCell ref="G1460:G1464"/>
    <mergeCell ref="H1460:H1464"/>
    <mergeCell ref="C1465:C1469"/>
    <mergeCell ref="D1465:D1469"/>
    <mergeCell ref="E1465:E1469"/>
    <mergeCell ref="F1465:F1469"/>
    <mergeCell ref="G1465:G1469"/>
    <mergeCell ref="H1465:H1469"/>
    <mergeCell ref="C1470:C1474"/>
    <mergeCell ref="D1470:D1474"/>
    <mergeCell ref="E1470:E1474"/>
    <mergeCell ref="F1470:F1474"/>
    <mergeCell ref="G1470:G1474"/>
    <mergeCell ref="H1470:H1474"/>
    <mergeCell ref="C1445:C1449"/>
    <mergeCell ref="D1445:D1449"/>
    <mergeCell ref="E1445:E1449"/>
    <mergeCell ref="F1445:F1449"/>
    <mergeCell ref="G1445:G1449"/>
    <mergeCell ref="H1445:H1449"/>
    <mergeCell ref="C1450:C1454"/>
    <mergeCell ref="D1450:D1454"/>
    <mergeCell ref="E1450:E1454"/>
    <mergeCell ref="F1450:F1454"/>
    <mergeCell ref="G1450:G1454"/>
    <mergeCell ref="H1450:H1454"/>
    <mergeCell ref="C1455:C1459"/>
    <mergeCell ref="D1455:D1459"/>
    <mergeCell ref="E1455:E1459"/>
    <mergeCell ref="F1455:F1459"/>
    <mergeCell ref="G1455:G1459"/>
    <mergeCell ref="H1455:H1459"/>
    <mergeCell ref="C1430:C1434"/>
    <mergeCell ref="D1430:D1434"/>
    <mergeCell ref="E1430:E1434"/>
    <mergeCell ref="F1430:F1434"/>
    <mergeCell ref="G1430:G1434"/>
    <mergeCell ref="H1430:H1434"/>
    <mergeCell ref="C1435:C1439"/>
    <mergeCell ref="D1435:D1439"/>
    <mergeCell ref="E1435:E1439"/>
    <mergeCell ref="F1435:F1439"/>
    <mergeCell ref="G1435:G1439"/>
    <mergeCell ref="H1435:H1439"/>
    <mergeCell ref="C1440:C1444"/>
    <mergeCell ref="D1440:D1444"/>
    <mergeCell ref="E1440:E1444"/>
    <mergeCell ref="F1440:F1444"/>
    <mergeCell ref="G1440:G1444"/>
    <mergeCell ref="H1440:H1444"/>
    <mergeCell ref="C1415:C1419"/>
    <mergeCell ref="D1415:D1419"/>
    <mergeCell ref="E1415:E1419"/>
    <mergeCell ref="F1415:F1419"/>
    <mergeCell ref="G1415:G1419"/>
    <mergeCell ref="H1415:H1419"/>
    <mergeCell ref="C1420:C1424"/>
    <mergeCell ref="D1420:D1424"/>
    <mergeCell ref="E1420:E1424"/>
    <mergeCell ref="F1420:F1424"/>
    <mergeCell ref="G1420:G1424"/>
    <mergeCell ref="H1420:H1424"/>
    <mergeCell ref="C1425:C1429"/>
    <mergeCell ref="D1425:D1429"/>
    <mergeCell ref="E1425:E1429"/>
    <mergeCell ref="F1425:F1429"/>
    <mergeCell ref="G1425:G1429"/>
    <mergeCell ref="H1425:H1429"/>
    <mergeCell ref="C1400:C1404"/>
    <mergeCell ref="D1400:D1404"/>
    <mergeCell ref="E1400:E1404"/>
    <mergeCell ref="F1400:F1404"/>
    <mergeCell ref="G1400:G1404"/>
    <mergeCell ref="H1400:H1404"/>
    <mergeCell ref="C1405:C1409"/>
    <mergeCell ref="D1405:D1409"/>
    <mergeCell ref="E1405:E1409"/>
    <mergeCell ref="F1405:F1409"/>
    <mergeCell ref="G1405:G1409"/>
    <mergeCell ref="H1405:H1409"/>
    <mergeCell ref="C1410:C1414"/>
    <mergeCell ref="D1410:D1414"/>
    <mergeCell ref="E1410:E1414"/>
    <mergeCell ref="F1410:F1414"/>
    <mergeCell ref="G1410:G1414"/>
    <mergeCell ref="H1410:H1414"/>
    <mergeCell ref="C1385:C1389"/>
    <mergeCell ref="D1385:D1389"/>
    <mergeCell ref="E1385:E1389"/>
    <mergeCell ref="F1385:F1389"/>
    <mergeCell ref="G1385:G1389"/>
    <mergeCell ref="H1385:H1389"/>
    <mergeCell ref="C1390:C1394"/>
    <mergeCell ref="D1390:D1394"/>
    <mergeCell ref="E1390:E1394"/>
    <mergeCell ref="F1390:F1394"/>
    <mergeCell ref="G1390:G1394"/>
    <mergeCell ref="H1390:H1394"/>
    <mergeCell ref="C1395:C1399"/>
    <mergeCell ref="D1395:D1399"/>
    <mergeCell ref="E1395:E1399"/>
    <mergeCell ref="F1395:F1399"/>
    <mergeCell ref="G1395:G1399"/>
    <mergeCell ref="H1395:H1399"/>
    <mergeCell ref="C1370:C1374"/>
    <mergeCell ref="D1370:D1374"/>
    <mergeCell ref="E1370:E1374"/>
    <mergeCell ref="F1370:F1374"/>
    <mergeCell ref="G1370:G1374"/>
    <mergeCell ref="H1370:H1374"/>
    <mergeCell ref="C1375:C1379"/>
    <mergeCell ref="D1375:D1379"/>
    <mergeCell ref="E1375:E1379"/>
    <mergeCell ref="F1375:F1379"/>
    <mergeCell ref="G1375:G1379"/>
    <mergeCell ref="H1375:H1379"/>
    <mergeCell ref="C1380:C1384"/>
    <mergeCell ref="D1380:D1384"/>
    <mergeCell ref="E1380:E1384"/>
    <mergeCell ref="F1380:F1384"/>
    <mergeCell ref="G1380:G1384"/>
    <mergeCell ref="H1380:H1384"/>
    <mergeCell ref="C1355:C1359"/>
    <mergeCell ref="D1355:D1359"/>
    <mergeCell ref="E1355:E1359"/>
    <mergeCell ref="F1355:F1359"/>
    <mergeCell ref="G1355:G1359"/>
    <mergeCell ref="H1355:H1359"/>
    <mergeCell ref="C1360:C1364"/>
    <mergeCell ref="D1360:D1364"/>
    <mergeCell ref="E1360:E1364"/>
    <mergeCell ref="F1360:F1364"/>
    <mergeCell ref="G1360:G1364"/>
    <mergeCell ref="H1360:H1364"/>
    <mergeCell ref="C1365:C1369"/>
    <mergeCell ref="D1365:D1369"/>
    <mergeCell ref="E1365:E1369"/>
    <mergeCell ref="F1365:F1369"/>
    <mergeCell ref="G1365:G1369"/>
    <mergeCell ref="H1365:H1369"/>
    <mergeCell ref="C1340:C1344"/>
    <mergeCell ref="D1340:D1344"/>
    <mergeCell ref="E1340:E1344"/>
    <mergeCell ref="F1340:F1344"/>
    <mergeCell ref="G1340:G1344"/>
    <mergeCell ref="H1340:H1344"/>
    <mergeCell ref="C1345:C1349"/>
    <mergeCell ref="D1345:D1349"/>
    <mergeCell ref="E1345:E1349"/>
    <mergeCell ref="F1345:F1349"/>
    <mergeCell ref="G1345:G1349"/>
    <mergeCell ref="H1345:H1349"/>
    <mergeCell ref="C1350:C1354"/>
    <mergeCell ref="D1350:D1354"/>
    <mergeCell ref="E1350:E1354"/>
    <mergeCell ref="F1350:F1354"/>
    <mergeCell ref="G1350:G1354"/>
    <mergeCell ref="H1350:H1354"/>
    <mergeCell ref="C1325:C1329"/>
    <mergeCell ref="D1325:D1329"/>
    <mergeCell ref="E1325:E1329"/>
    <mergeCell ref="F1325:F1329"/>
    <mergeCell ref="G1325:G1329"/>
    <mergeCell ref="H1325:H1329"/>
    <mergeCell ref="C1330:C1334"/>
    <mergeCell ref="D1330:D1334"/>
    <mergeCell ref="E1330:E1334"/>
    <mergeCell ref="F1330:F1334"/>
    <mergeCell ref="G1330:G1334"/>
    <mergeCell ref="H1330:H1334"/>
    <mergeCell ref="C1335:C1339"/>
    <mergeCell ref="D1335:D1339"/>
    <mergeCell ref="E1335:E1339"/>
    <mergeCell ref="F1335:F1339"/>
    <mergeCell ref="G1335:G1339"/>
    <mergeCell ref="H1335:H1339"/>
    <mergeCell ref="C1310:C1314"/>
    <mergeCell ref="D1310:D1314"/>
    <mergeCell ref="E1310:E1314"/>
    <mergeCell ref="F1310:F1314"/>
    <mergeCell ref="G1310:G1314"/>
    <mergeCell ref="H1310:H1314"/>
    <mergeCell ref="C1315:C1319"/>
    <mergeCell ref="D1315:D1319"/>
    <mergeCell ref="E1315:E1319"/>
    <mergeCell ref="F1315:F1319"/>
    <mergeCell ref="G1315:G1319"/>
    <mergeCell ref="H1315:H1319"/>
    <mergeCell ref="C1320:C1324"/>
    <mergeCell ref="D1320:D1324"/>
    <mergeCell ref="E1320:E1324"/>
    <mergeCell ref="F1320:F1324"/>
    <mergeCell ref="G1320:G1324"/>
    <mergeCell ref="H1320:H1324"/>
    <mergeCell ref="C1295:C1299"/>
    <mergeCell ref="D1295:D1299"/>
    <mergeCell ref="E1295:E1299"/>
    <mergeCell ref="F1295:F1299"/>
    <mergeCell ref="G1295:G1299"/>
    <mergeCell ref="H1295:H1299"/>
    <mergeCell ref="C1300:C1304"/>
    <mergeCell ref="D1300:D1304"/>
    <mergeCell ref="E1300:E1304"/>
    <mergeCell ref="F1300:F1304"/>
    <mergeCell ref="G1300:G1304"/>
    <mergeCell ref="H1300:H1304"/>
    <mergeCell ref="C1305:C1309"/>
    <mergeCell ref="D1305:D1309"/>
    <mergeCell ref="E1305:E1309"/>
    <mergeCell ref="F1305:F1309"/>
    <mergeCell ref="G1305:G1309"/>
    <mergeCell ref="H1305:H1309"/>
    <mergeCell ref="C1280:C1284"/>
    <mergeCell ref="D1280:D1284"/>
    <mergeCell ref="E1280:E1284"/>
    <mergeCell ref="F1280:F1284"/>
    <mergeCell ref="G1280:G1284"/>
    <mergeCell ref="H1280:H1284"/>
    <mergeCell ref="C1285:C1289"/>
    <mergeCell ref="D1285:D1289"/>
    <mergeCell ref="E1285:E1289"/>
    <mergeCell ref="F1285:F1289"/>
    <mergeCell ref="G1285:G1289"/>
    <mergeCell ref="H1285:H1289"/>
    <mergeCell ref="C1290:C1294"/>
    <mergeCell ref="D1290:D1294"/>
    <mergeCell ref="E1290:E1294"/>
    <mergeCell ref="F1290:F1294"/>
    <mergeCell ref="G1290:G1294"/>
    <mergeCell ref="H1290:H1294"/>
    <mergeCell ref="C1265:C1269"/>
    <mergeCell ref="D1265:D1269"/>
    <mergeCell ref="E1265:E1269"/>
    <mergeCell ref="F1265:F1269"/>
    <mergeCell ref="G1265:G1269"/>
    <mergeCell ref="H1265:H1269"/>
    <mergeCell ref="C1270:C1274"/>
    <mergeCell ref="D1270:D1274"/>
    <mergeCell ref="E1270:E1274"/>
    <mergeCell ref="F1270:F1274"/>
    <mergeCell ref="G1270:G1274"/>
    <mergeCell ref="H1270:H1274"/>
    <mergeCell ref="C1275:C1279"/>
    <mergeCell ref="D1275:D1279"/>
    <mergeCell ref="E1275:E1279"/>
    <mergeCell ref="F1275:F1279"/>
    <mergeCell ref="G1275:G1279"/>
    <mergeCell ref="H1275:H1279"/>
    <mergeCell ref="C1250:C1254"/>
    <mergeCell ref="D1250:D1254"/>
    <mergeCell ref="E1250:E1254"/>
    <mergeCell ref="F1250:F1254"/>
    <mergeCell ref="G1250:G1254"/>
    <mergeCell ref="H1250:H1254"/>
    <mergeCell ref="C1255:C1259"/>
    <mergeCell ref="D1255:D1259"/>
    <mergeCell ref="E1255:E1259"/>
    <mergeCell ref="F1255:F1259"/>
    <mergeCell ref="G1255:G1259"/>
    <mergeCell ref="H1255:H1259"/>
    <mergeCell ref="C1260:C1264"/>
    <mergeCell ref="D1260:D1264"/>
    <mergeCell ref="E1260:E1264"/>
    <mergeCell ref="F1260:F1264"/>
    <mergeCell ref="G1260:G1264"/>
    <mergeCell ref="H1260:H1264"/>
    <mergeCell ref="C1235:C1239"/>
    <mergeCell ref="D1235:D1239"/>
    <mergeCell ref="E1235:E1239"/>
    <mergeCell ref="F1235:F1239"/>
    <mergeCell ref="G1235:G1239"/>
    <mergeCell ref="H1235:H1239"/>
    <mergeCell ref="C1240:C1244"/>
    <mergeCell ref="D1240:D1244"/>
    <mergeCell ref="E1240:E1244"/>
    <mergeCell ref="F1240:F1244"/>
    <mergeCell ref="G1240:G1244"/>
    <mergeCell ref="H1240:H1244"/>
    <mergeCell ref="C1245:C1249"/>
    <mergeCell ref="D1245:D1249"/>
    <mergeCell ref="E1245:E1249"/>
    <mergeCell ref="F1245:F1249"/>
    <mergeCell ref="G1245:G1249"/>
    <mergeCell ref="H1245:H1249"/>
    <mergeCell ref="C1220:C1224"/>
    <mergeCell ref="D1220:D1224"/>
    <mergeCell ref="E1220:E1224"/>
    <mergeCell ref="F1220:F1224"/>
    <mergeCell ref="G1220:G1224"/>
    <mergeCell ref="H1220:H1224"/>
    <mergeCell ref="C1225:C1229"/>
    <mergeCell ref="D1225:D1229"/>
    <mergeCell ref="E1225:E1229"/>
    <mergeCell ref="F1225:F1229"/>
    <mergeCell ref="G1225:G1229"/>
    <mergeCell ref="H1225:H1229"/>
    <mergeCell ref="C1230:C1234"/>
    <mergeCell ref="D1230:D1234"/>
    <mergeCell ref="E1230:E1234"/>
    <mergeCell ref="F1230:F1234"/>
    <mergeCell ref="G1230:G1234"/>
    <mergeCell ref="H1230:H1234"/>
    <mergeCell ref="C1205:C1209"/>
    <mergeCell ref="D1205:D1209"/>
    <mergeCell ref="E1205:E1209"/>
    <mergeCell ref="F1205:F1209"/>
    <mergeCell ref="G1205:G1209"/>
    <mergeCell ref="H1205:H1209"/>
    <mergeCell ref="C1210:C1214"/>
    <mergeCell ref="D1210:D1214"/>
    <mergeCell ref="E1210:E1214"/>
    <mergeCell ref="F1210:F1214"/>
    <mergeCell ref="G1210:G1214"/>
    <mergeCell ref="H1210:H1214"/>
    <mergeCell ref="C1215:C1219"/>
    <mergeCell ref="D1215:D1219"/>
    <mergeCell ref="E1215:E1219"/>
    <mergeCell ref="F1215:F1219"/>
    <mergeCell ref="G1215:G1219"/>
    <mergeCell ref="H1215:H1219"/>
    <mergeCell ref="C1190:C1194"/>
    <mergeCell ref="D1190:D1194"/>
    <mergeCell ref="E1190:E1194"/>
    <mergeCell ref="F1190:F1194"/>
    <mergeCell ref="G1190:G1194"/>
    <mergeCell ref="H1190:H1194"/>
    <mergeCell ref="C1195:C1199"/>
    <mergeCell ref="D1195:D1199"/>
    <mergeCell ref="E1195:E1199"/>
    <mergeCell ref="F1195:F1199"/>
    <mergeCell ref="G1195:G1199"/>
    <mergeCell ref="H1195:H1199"/>
    <mergeCell ref="C1200:C1204"/>
    <mergeCell ref="D1200:D1204"/>
    <mergeCell ref="E1200:E1204"/>
    <mergeCell ref="F1200:F1204"/>
    <mergeCell ref="G1200:G1204"/>
    <mergeCell ref="H1200:H1204"/>
    <mergeCell ref="C1175:C1179"/>
    <mergeCell ref="D1175:D1179"/>
    <mergeCell ref="E1175:E1179"/>
    <mergeCell ref="F1175:F1179"/>
    <mergeCell ref="G1175:G1179"/>
    <mergeCell ref="H1175:H1179"/>
    <mergeCell ref="C1180:C1184"/>
    <mergeCell ref="D1180:D1184"/>
    <mergeCell ref="E1180:E1184"/>
    <mergeCell ref="F1180:F1184"/>
    <mergeCell ref="G1180:G1184"/>
    <mergeCell ref="H1180:H1184"/>
    <mergeCell ref="C1185:C1189"/>
    <mergeCell ref="D1185:D1189"/>
    <mergeCell ref="E1185:E1189"/>
    <mergeCell ref="F1185:F1189"/>
    <mergeCell ref="G1185:G1189"/>
    <mergeCell ref="H1185:H1189"/>
    <mergeCell ref="C1160:C1164"/>
    <mergeCell ref="D1160:D1164"/>
    <mergeCell ref="E1160:E1164"/>
    <mergeCell ref="F1160:F1164"/>
    <mergeCell ref="G1160:G1164"/>
    <mergeCell ref="H1160:H1164"/>
    <mergeCell ref="C1165:C1169"/>
    <mergeCell ref="D1165:D1169"/>
    <mergeCell ref="E1165:E1169"/>
    <mergeCell ref="F1165:F1169"/>
    <mergeCell ref="G1165:G1169"/>
    <mergeCell ref="H1165:H1169"/>
    <mergeCell ref="C1170:C1174"/>
    <mergeCell ref="D1170:D1174"/>
    <mergeCell ref="E1170:E1174"/>
    <mergeCell ref="F1170:F1174"/>
    <mergeCell ref="G1170:G1174"/>
    <mergeCell ref="H1170:H1174"/>
    <mergeCell ref="C1145:C1149"/>
    <mergeCell ref="D1145:D1149"/>
    <mergeCell ref="E1145:E1149"/>
    <mergeCell ref="F1145:F1149"/>
    <mergeCell ref="G1145:G1149"/>
    <mergeCell ref="H1145:H1149"/>
    <mergeCell ref="C1150:C1154"/>
    <mergeCell ref="D1150:D1154"/>
    <mergeCell ref="E1150:E1154"/>
    <mergeCell ref="F1150:F1154"/>
    <mergeCell ref="G1150:G1154"/>
    <mergeCell ref="H1150:H1154"/>
    <mergeCell ref="C1155:C1159"/>
    <mergeCell ref="D1155:D1159"/>
    <mergeCell ref="E1155:E1159"/>
    <mergeCell ref="F1155:F1159"/>
    <mergeCell ref="G1155:G1159"/>
    <mergeCell ref="H1155:H1159"/>
    <mergeCell ref="C1130:C1134"/>
    <mergeCell ref="D1130:D1134"/>
    <mergeCell ref="E1130:E1134"/>
    <mergeCell ref="F1130:F1134"/>
    <mergeCell ref="G1130:G1134"/>
    <mergeCell ref="H1130:H1134"/>
    <mergeCell ref="C1135:C1139"/>
    <mergeCell ref="D1135:D1139"/>
    <mergeCell ref="E1135:E1139"/>
    <mergeCell ref="F1135:F1139"/>
    <mergeCell ref="G1135:G1139"/>
    <mergeCell ref="H1135:H1139"/>
    <mergeCell ref="C1140:C1144"/>
    <mergeCell ref="D1140:D1144"/>
    <mergeCell ref="E1140:E1144"/>
    <mergeCell ref="F1140:F1144"/>
    <mergeCell ref="G1140:G1144"/>
    <mergeCell ref="H1140:H1144"/>
    <mergeCell ref="C1115:C1119"/>
    <mergeCell ref="D1115:D1119"/>
    <mergeCell ref="E1115:E1119"/>
    <mergeCell ref="F1115:F1119"/>
    <mergeCell ref="G1115:G1119"/>
    <mergeCell ref="H1115:H1119"/>
    <mergeCell ref="C1120:C1124"/>
    <mergeCell ref="D1120:D1124"/>
    <mergeCell ref="E1120:E1124"/>
    <mergeCell ref="F1120:F1124"/>
    <mergeCell ref="G1120:G1124"/>
    <mergeCell ref="H1120:H1124"/>
    <mergeCell ref="C1125:C1129"/>
    <mergeCell ref="D1125:D1129"/>
    <mergeCell ref="E1125:E1129"/>
    <mergeCell ref="F1125:F1129"/>
    <mergeCell ref="G1125:G1129"/>
    <mergeCell ref="H1125:H1129"/>
    <mergeCell ref="C1100:C1104"/>
    <mergeCell ref="D1100:D1104"/>
    <mergeCell ref="E1100:E1104"/>
    <mergeCell ref="F1100:F1104"/>
    <mergeCell ref="G1100:G1104"/>
    <mergeCell ref="H1100:H1104"/>
    <mergeCell ref="C1105:C1109"/>
    <mergeCell ref="D1105:D1109"/>
    <mergeCell ref="E1105:E1109"/>
    <mergeCell ref="F1105:F1109"/>
    <mergeCell ref="G1105:G1109"/>
    <mergeCell ref="H1105:H1109"/>
    <mergeCell ref="C1110:C1114"/>
    <mergeCell ref="D1110:D1114"/>
    <mergeCell ref="E1110:E1114"/>
    <mergeCell ref="F1110:F1114"/>
    <mergeCell ref="G1110:G1114"/>
    <mergeCell ref="H1110:H1114"/>
    <mergeCell ref="C1085:C1089"/>
    <mergeCell ref="D1085:D1089"/>
    <mergeCell ref="E1085:E1089"/>
    <mergeCell ref="F1085:F1089"/>
    <mergeCell ref="G1085:G1089"/>
    <mergeCell ref="H1085:H1089"/>
    <mergeCell ref="C1090:C1094"/>
    <mergeCell ref="D1090:D1094"/>
    <mergeCell ref="E1090:E1094"/>
    <mergeCell ref="F1090:F1094"/>
    <mergeCell ref="G1090:G1094"/>
    <mergeCell ref="H1090:H1094"/>
    <mergeCell ref="C1095:C1099"/>
    <mergeCell ref="D1095:D1099"/>
    <mergeCell ref="E1095:E1099"/>
    <mergeCell ref="F1095:F1099"/>
    <mergeCell ref="G1095:G1099"/>
    <mergeCell ref="H1095:H1099"/>
    <mergeCell ref="C1070:C1074"/>
    <mergeCell ref="D1070:D1074"/>
    <mergeCell ref="E1070:E1074"/>
    <mergeCell ref="F1070:F1074"/>
    <mergeCell ref="G1070:G1074"/>
    <mergeCell ref="H1070:H1074"/>
    <mergeCell ref="C1075:C1079"/>
    <mergeCell ref="D1075:D1079"/>
    <mergeCell ref="E1075:E1079"/>
    <mergeCell ref="F1075:F1079"/>
    <mergeCell ref="G1075:G1079"/>
    <mergeCell ref="H1075:H1079"/>
    <mergeCell ref="C1080:C1084"/>
    <mergeCell ref="D1080:D1084"/>
    <mergeCell ref="E1080:E1084"/>
    <mergeCell ref="F1080:F1084"/>
    <mergeCell ref="G1080:G1084"/>
    <mergeCell ref="H1080:H1084"/>
    <mergeCell ref="C1055:C1059"/>
    <mergeCell ref="D1055:D1059"/>
    <mergeCell ref="E1055:E1059"/>
    <mergeCell ref="F1055:F1059"/>
    <mergeCell ref="G1055:G1059"/>
    <mergeCell ref="H1055:H1059"/>
    <mergeCell ref="C1060:C1064"/>
    <mergeCell ref="D1060:D1064"/>
    <mergeCell ref="E1060:E1064"/>
    <mergeCell ref="F1060:F1064"/>
    <mergeCell ref="G1060:G1064"/>
    <mergeCell ref="H1060:H1064"/>
    <mergeCell ref="C1065:C1069"/>
    <mergeCell ref="D1065:D1069"/>
    <mergeCell ref="E1065:E1069"/>
    <mergeCell ref="F1065:F1069"/>
    <mergeCell ref="G1065:G1069"/>
    <mergeCell ref="H1065:H1069"/>
    <mergeCell ref="C1040:C1044"/>
    <mergeCell ref="D1040:D1044"/>
    <mergeCell ref="E1040:E1044"/>
    <mergeCell ref="F1040:F1044"/>
    <mergeCell ref="G1040:G1044"/>
    <mergeCell ref="H1040:H1044"/>
    <mergeCell ref="C1045:C1049"/>
    <mergeCell ref="D1045:D1049"/>
    <mergeCell ref="E1045:E1049"/>
    <mergeCell ref="F1045:F1049"/>
    <mergeCell ref="G1045:G1049"/>
    <mergeCell ref="H1045:H1049"/>
    <mergeCell ref="C1050:C1054"/>
    <mergeCell ref="D1050:D1054"/>
    <mergeCell ref="E1050:E1054"/>
    <mergeCell ref="F1050:F1054"/>
    <mergeCell ref="G1050:G1054"/>
    <mergeCell ref="H1050:H1054"/>
    <mergeCell ref="C1025:C1029"/>
    <mergeCell ref="D1025:D1029"/>
    <mergeCell ref="E1025:E1029"/>
    <mergeCell ref="F1025:F1029"/>
    <mergeCell ref="G1025:G1029"/>
    <mergeCell ref="H1025:H1029"/>
    <mergeCell ref="C1030:C1034"/>
    <mergeCell ref="D1030:D1034"/>
    <mergeCell ref="E1030:E1034"/>
    <mergeCell ref="F1030:F1034"/>
    <mergeCell ref="G1030:G1034"/>
    <mergeCell ref="H1030:H1034"/>
    <mergeCell ref="C1035:C1039"/>
    <mergeCell ref="D1035:D1039"/>
    <mergeCell ref="E1035:E1039"/>
    <mergeCell ref="F1035:F1039"/>
    <mergeCell ref="G1035:G1039"/>
    <mergeCell ref="H1035:H1039"/>
    <mergeCell ref="C1010:C1014"/>
    <mergeCell ref="D1010:D1014"/>
    <mergeCell ref="E1010:E1014"/>
    <mergeCell ref="F1010:F1014"/>
    <mergeCell ref="G1010:G1014"/>
    <mergeCell ref="H1010:H1014"/>
    <mergeCell ref="C1015:C1019"/>
    <mergeCell ref="D1015:D1019"/>
    <mergeCell ref="E1015:E1019"/>
    <mergeCell ref="F1015:F1019"/>
    <mergeCell ref="G1015:G1019"/>
    <mergeCell ref="H1015:H1019"/>
    <mergeCell ref="C1020:C1024"/>
    <mergeCell ref="D1020:D1024"/>
    <mergeCell ref="E1020:E1024"/>
    <mergeCell ref="F1020:F1024"/>
    <mergeCell ref="G1020:G1024"/>
    <mergeCell ref="H1020:H1024"/>
    <mergeCell ref="C995:C999"/>
    <mergeCell ref="D995:D999"/>
    <mergeCell ref="E995:E999"/>
    <mergeCell ref="F995:F999"/>
    <mergeCell ref="G995:G999"/>
    <mergeCell ref="H995:H999"/>
    <mergeCell ref="C1000:C1004"/>
    <mergeCell ref="D1000:D1004"/>
    <mergeCell ref="E1000:E1004"/>
    <mergeCell ref="F1000:F1004"/>
    <mergeCell ref="G1000:G1004"/>
    <mergeCell ref="H1000:H1004"/>
    <mergeCell ref="C1005:C1009"/>
    <mergeCell ref="D1005:D1009"/>
    <mergeCell ref="E1005:E1009"/>
    <mergeCell ref="F1005:F1009"/>
    <mergeCell ref="G1005:G1009"/>
    <mergeCell ref="H1005:H1009"/>
    <mergeCell ref="C980:C984"/>
    <mergeCell ref="D980:D984"/>
    <mergeCell ref="E980:E984"/>
    <mergeCell ref="F980:F984"/>
    <mergeCell ref="G980:G984"/>
    <mergeCell ref="H980:H984"/>
    <mergeCell ref="C985:C989"/>
    <mergeCell ref="D985:D989"/>
    <mergeCell ref="E985:E989"/>
    <mergeCell ref="F985:F989"/>
    <mergeCell ref="G985:G989"/>
    <mergeCell ref="H985:H989"/>
    <mergeCell ref="C990:C994"/>
    <mergeCell ref="D990:D994"/>
    <mergeCell ref="E990:E994"/>
    <mergeCell ref="F990:F994"/>
    <mergeCell ref="G990:G994"/>
    <mergeCell ref="H990:H994"/>
    <mergeCell ref="C965:C969"/>
    <mergeCell ref="D965:D969"/>
    <mergeCell ref="E965:E969"/>
    <mergeCell ref="F965:F969"/>
    <mergeCell ref="G965:G969"/>
    <mergeCell ref="H965:H969"/>
    <mergeCell ref="C970:C974"/>
    <mergeCell ref="D970:D974"/>
    <mergeCell ref="E970:E974"/>
    <mergeCell ref="F970:F974"/>
    <mergeCell ref="G970:G974"/>
    <mergeCell ref="H970:H974"/>
    <mergeCell ref="C975:C979"/>
    <mergeCell ref="D975:D979"/>
    <mergeCell ref="E975:E979"/>
    <mergeCell ref="F975:F979"/>
    <mergeCell ref="G975:G979"/>
    <mergeCell ref="H975:H979"/>
    <mergeCell ref="C950:C954"/>
    <mergeCell ref="D950:D954"/>
    <mergeCell ref="E950:E954"/>
    <mergeCell ref="F950:F954"/>
    <mergeCell ref="G950:G954"/>
    <mergeCell ref="H950:H954"/>
    <mergeCell ref="C955:C959"/>
    <mergeCell ref="D955:D959"/>
    <mergeCell ref="E955:E959"/>
    <mergeCell ref="F955:F959"/>
    <mergeCell ref="G955:G959"/>
    <mergeCell ref="H955:H959"/>
    <mergeCell ref="C960:C964"/>
    <mergeCell ref="D960:D964"/>
    <mergeCell ref="E960:E964"/>
    <mergeCell ref="F960:F964"/>
    <mergeCell ref="G960:G964"/>
    <mergeCell ref="H960:H964"/>
    <mergeCell ref="C935:C939"/>
    <mergeCell ref="D935:D939"/>
    <mergeCell ref="E935:E939"/>
    <mergeCell ref="F935:F939"/>
    <mergeCell ref="G935:G939"/>
    <mergeCell ref="H935:H939"/>
    <mergeCell ref="C940:C944"/>
    <mergeCell ref="D940:D944"/>
    <mergeCell ref="E940:E944"/>
    <mergeCell ref="F940:F944"/>
    <mergeCell ref="G940:G944"/>
    <mergeCell ref="H940:H944"/>
    <mergeCell ref="C945:C949"/>
    <mergeCell ref="D945:D949"/>
    <mergeCell ref="E945:E949"/>
    <mergeCell ref="F945:F949"/>
    <mergeCell ref="G945:G949"/>
    <mergeCell ref="H945:H949"/>
    <mergeCell ref="C920:C924"/>
    <mergeCell ref="D920:D924"/>
    <mergeCell ref="E920:E924"/>
    <mergeCell ref="F920:F924"/>
    <mergeCell ref="G920:G924"/>
    <mergeCell ref="H920:H924"/>
    <mergeCell ref="C925:C929"/>
    <mergeCell ref="D925:D929"/>
    <mergeCell ref="E925:E929"/>
    <mergeCell ref="F925:F929"/>
    <mergeCell ref="G925:G929"/>
    <mergeCell ref="H925:H929"/>
    <mergeCell ref="C930:C934"/>
    <mergeCell ref="D930:D934"/>
    <mergeCell ref="E930:E934"/>
    <mergeCell ref="F930:F934"/>
    <mergeCell ref="G930:G934"/>
    <mergeCell ref="H930:H934"/>
    <mergeCell ref="I885:I889"/>
    <mergeCell ref="C890:C894"/>
    <mergeCell ref="D890:D894"/>
    <mergeCell ref="E890:E894"/>
    <mergeCell ref="F890:F894"/>
    <mergeCell ref="G890:G894"/>
    <mergeCell ref="H890:H894"/>
    <mergeCell ref="I890:I894"/>
    <mergeCell ref="C895:C899"/>
    <mergeCell ref="D895:D899"/>
    <mergeCell ref="E895:E899"/>
    <mergeCell ref="F895:F899"/>
    <mergeCell ref="G895:G899"/>
    <mergeCell ref="H895:H899"/>
    <mergeCell ref="I895:I899"/>
    <mergeCell ref="C915:C919"/>
    <mergeCell ref="D915:D919"/>
    <mergeCell ref="E915:E919"/>
    <mergeCell ref="F915:F919"/>
    <mergeCell ref="G915:G919"/>
    <mergeCell ref="H915:H919"/>
    <mergeCell ref="G905:G909"/>
    <mergeCell ref="H905:H909"/>
    <mergeCell ref="C910:C914"/>
    <mergeCell ref="D910:D914"/>
    <mergeCell ref="E910:E914"/>
    <mergeCell ref="F910:F914"/>
    <mergeCell ref="G910:G914"/>
    <mergeCell ref="H910:H914"/>
    <mergeCell ref="C900:C904"/>
    <mergeCell ref="D900:D904"/>
    <mergeCell ref="E900:E904"/>
    <mergeCell ref="C85:C89"/>
    <mergeCell ref="D85:D89"/>
    <mergeCell ref="E85:E89"/>
    <mergeCell ref="B1798:C1798"/>
    <mergeCell ref="F85:F89"/>
    <mergeCell ref="G85:G89"/>
    <mergeCell ref="H85:H89"/>
    <mergeCell ref="C90:C94"/>
    <mergeCell ref="D90:D94"/>
    <mergeCell ref="E90:E94"/>
    <mergeCell ref="F90:F94"/>
    <mergeCell ref="G90:G94"/>
    <mergeCell ref="H90:H94"/>
    <mergeCell ref="C105:C109"/>
    <mergeCell ref="D105:D109"/>
    <mergeCell ref="E105:E109"/>
    <mergeCell ref="F105:F109"/>
    <mergeCell ref="G105:G109"/>
    <mergeCell ref="H105:H109"/>
    <mergeCell ref="F95:F99"/>
    <mergeCell ref="G95:G99"/>
    <mergeCell ref="H95:H99"/>
    <mergeCell ref="C100:C104"/>
    <mergeCell ref="D100:D104"/>
    <mergeCell ref="E100:E104"/>
    <mergeCell ref="F100:F104"/>
    <mergeCell ref="C885:C889"/>
    <mergeCell ref="D885:D889"/>
    <mergeCell ref="E885:E889"/>
    <mergeCell ref="F885:F889"/>
    <mergeCell ref="G885:G889"/>
    <mergeCell ref="H885:H889"/>
    <mergeCell ref="G100:G104"/>
    <mergeCell ref="H100:H104"/>
    <mergeCell ref="C905:C909"/>
    <mergeCell ref="D905:D909"/>
    <mergeCell ref="E905:E909"/>
    <mergeCell ref="F905:F909"/>
    <mergeCell ref="H55:H59"/>
    <mergeCell ref="D11:G11"/>
    <mergeCell ref="G13:G14"/>
    <mergeCell ref="D30:D34"/>
    <mergeCell ref="H13:H14"/>
    <mergeCell ref="H15:H19"/>
    <mergeCell ref="H20:H24"/>
    <mergeCell ref="C60:C64"/>
    <mergeCell ref="H65:H69"/>
    <mergeCell ref="C65:C69"/>
    <mergeCell ref="D65:D69"/>
    <mergeCell ref="E65:E69"/>
    <mergeCell ref="F65:F69"/>
    <mergeCell ref="G65:G69"/>
    <mergeCell ref="E35:E39"/>
    <mergeCell ref="E45:E49"/>
    <mergeCell ref="F45:F49"/>
    <mergeCell ref="G45:G49"/>
    <mergeCell ref="D60:D64"/>
    <mergeCell ref="E60:E64"/>
    <mergeCell ref="G40:G44"/>
    <mergeCell ref="C35:C39"/>
    <mergeCell ref="D35:D39"/>
    <mergeCell ref="F35:F39"/>
    <mergeCell ref="C20:C24"/>
    <mergeCell ref="F20:F24"/>
    <mergeCell ref="B1799:C1799"/>
    <mergeCell ref="D1797:G1797"/>
    <mergeCell ref="D1798:G1798"/>
    <mergeCell ref="D1799:G1799"/>
    <mergeCell ref="J1798:M1798"/>
    <mergeCell ref="J1799:M1799"/>
    <mergeCell ref="H60:H64"/>
    <mergeCell ref="B1797:C1797"/>
    <mergeCell ref="C75:C79"/>
    <mergeCell ref="D75:D79"/>
    <mergeCell ref="E75:E79"/>
    <mergeCell ref="F75:F79"/>
    <mergeCell ref="G75:G79"/>
    <mergeCell ref="H75:H79"/>
    <mergeCell ref="C80:C84"/>
    <mergeCell ref="D80:D84"/>
    <mergeCell ref="E80:E84"/>
    <mergeCell ref="F80:F84"/>
    <mergeCell ref="C110:C114"/>
    <mergeCell ref="D110:D114"/>
    <mergeCell ref="E110:E114"/>
    <mergeCell ref="F110:F114"/>
    <mergeCell ref="G110:G114"/>
    <mergeCell ref="H110:H114"/>
    <mergeCell ref="C95:C99"/>
    <mergeCell ref="C125:C129"/>
    <mergeCell ref="D125:D129"/>
    <mergeCell ref="E125:E129"/>
    <mergeCell ref="F125:F129"/>
    <mergeCell ref="G125:G129"/>
    <mergeCell ref="H125:H129"/>
    <mergeCell ref="C130:C134"/>
    <mergeCell ref="B1795:G1795"/>
    <mergeCell ref="J1795:M1795"/>
    <mergeCell ref="J1797:M1797"/>
    <mergeCell ref="C25:C29"/>
    <mergeCell ref="F25:F29"/>
    <mergeCell ref="G25:G29"/>
    <mergeCell ref="C30:C34"/>
    <mergeCell ref="J13:M13"/>
    <mergeCell ref="E15:E19"/>
    <mergeCell ref="D15:D19"/>
    <mergeCell ref="F30:F34"/>
    <mergeCell ref="G30:G34"/>
    <mergeCell ref="E25:E29"/>
    <mergeCell ref="E30:E34"/>
    <mergeCell ref="D25:D29"/>
    <mergeCell ref="H25:H29"/>
    <mergeCell ref="H30:H34"/>
    <mergeCell ref="B13:B14"/>
    <mergeCell ref="C13:C14"/>
    <mergeCell ref="D13:D14"/>
    <mergeCell ref="E13:E14"/>
    <mergeCell ref="F13:F14"/>
    <mergeCell ref="C15:C19"/>
    <mergeCell ref="C40:C44"/>
    <mergeCell ref="D40:D44"/>
    <mergeCell ref="E40:E44"/>
    <mergeCell ref="F40:F44"/>
    <mergeCell ref="F60:F64"/>
    <mergeCell ref="G60:G64"/>
    <mergeCell ref="C55:C59"/>
    <mergeCell ref="D55:D59"/>
    <mergeCell ref="H35:H39"/>
    <mergeCell ref="G20:G24"/>
    <mergeCell ref="E20:E24"/>
    <mergeCell ref="D20:D24"/>
    <mergeCell ref="B5:C5"/>
    <mergeCell ref="B6:C6"/>
    <mergeCell ref="B8:C10"/>
    <mergeCell ref="G35:G39"/>
    <mergeCell ref="C50:C54"/>
    <mergeCell ref="D50:D54"/>
    <mergeCell ref="E50:E54"/>
    <mergeCell ref="F50:F54"/>
    <mergeCell ref="G50:G54"/>
    <mergeCell ref="C45:C49"/>
    <mergeCell ref="D45:D49"/>
    <mergeCell ref="B3:M4"/>
    <mergeCell ref="D5:H5"/>
    <mergeCell ref="D6:H6"/>
    <mergeCell ref="D7:H7"/>
    <mergeCell ref="D8:H10"/>
    <mergeCell ref="H40:H44"/>
    <mergeCell ref="H45:H49"/>
    <mergeCell ref="H50:H54"/>
    <mergeCell ref="I13:I14"/>
    <mergeCell ref="I15:I19"/>
    <mergeCell ref="I20:I24"/>
    <mergeCell ref="I25:I29"/>
    <mergeCell ref="E130:E134"/>
    <mergeCell ref="F130:F134"/>
    <mergeCell ref="G130:G134"/>
    <mergeCell ref="H130:H134"/>
    <mergeCell ref="C115:C119"/>
    <mergeCell ref="D115:D119"/>
    <mergeCell ref="E115:E119"/>
    <mergeCell ref="F115:F119"/>
    <mergeCell ref="G115:G119"/>
    <mergeCell ref="H115:H119"/>
    <mergeCell ref="C120:C124"/>
    <mergeCell ref="D120:D124"/>
    <mergeCell ref="E120:E124"/>
    <mergeCell ref="F120:F124"/>
    <mergeCell ref="G120:G124"/>
    <mergeCell ref="H120:H124"/>
    <mergeCell ref="J5:M5"/>
    <mergeCell ref="K12:M12"/>
    <mergeCell ref="J6:J7"/>
    <mergeCell ref="K8:M8"/>
    <mergeCell ref="K9:M9"/>
    <mergeCell ref="K10:M10"/>
    <mergeCell ref="K11:M11"/>
    <mergeCell ref="K6:M7"/>
    <mergeCell ref="C70:C74"/>
    <mergeCell ref="D70:D74"/>
    <mergeCell ref="E70:E74"/>
    <mergeCell ref="F70:F74"/>
    <mergeCell ref="G70:G74"/>
    <mergeCell ref="H70:H74"/>
    <mergeCell ref="F15:F19"/>
    <mergeCell ref="G15:G19"/>
    <mergeCell ref="D95:D99"/>
    <mergeCell ref="E95:E99"/>
    <mergeCell ref="G80:G84"/>
    <mergeCell ref="H80:H84"/>
    <mergeCell ref="E55:E59"/>
    <mergeCell ref="F55:F59"/>
    <mergeCell ref="G55:G59"/>
    <mergeCell ref="C145:C149"/>
    <mergeCell ref="D145:D149"/>
    <mergeCell ref="E145:E149"/>
    <mergeCell ref="F145:F149"/>
    <mergeCell ref="G145:G149"/>
    <mergeCell ref="H145:H149"/>
    <mergeCell ref="C150:C154"/>
    <mergeCell ref="D150:D154"/>
    <mergeCell ref="E150:E154"/>
    <mergeCell ref="F150:F154"/>
    <mergeCell ref="G150:G154"/>
    <mergeCell ref="H150:H154"/>
    <mergeCell ref="C135:C139"/>
    <mergeCell ref="D135:D139"/>
    <mergeCell ref="E135:E139"/>
    <mergeCell ref="F135:F139"/>
    <mergeCell ref="G135:G139"/>
    <mergeCell ref="H135:H139"/>
    <mergeCell ref="C140:C144"/>
    <mergeCell ref="D140:D144"/>
    <mergeCell ref="E140:E144"/>
    <mergeCell ref="F140:F144"/>
    <mergeCell ref="G140:G144"/>
    <mergeCell ref="H140:H144"/>
    <mergeCell ref="D130:D134"/>
    <mergeCell ref="C165:C169"/>
    <mergeCell ref="D165:D169"/>
    <mergeCell ref="E165:E169"/>
    <mergeCell ref="F165:F169"/>
    <mergeCell ref="G165:G169"/>
    <mergeCell ref="H165:H169"/>
    <mergeCell ref="C170:C174"/>
    <mergeCell ref="D170:D174"/>
    <mergeCell ref="E170:E174"/>
    <mergeCell ref="F170:F174"/>
    <mergeCell ref="G170:G174"/>
    <mergeCell ref="H170:H174"/>
    <mergeCell ref="C155:C159"/>
    <mergeCell ref="D155:D159"/>
    <mergeCell ref="E155:E159"/>
    <mergeCell ref="F155:F159"/>
    <mergeCell ref="G155:G159"/>
    <mergeCell ref="H155:H159"/>
    <mergeCell ref="C160:C164"/>
    <mergeCell ref="D160:D164"/>
    <mergeCell ref="E160:E164"/>
    <mergeCell ref="F160:F164"/>
    <mergeCell ref="G160:G164"/>
    <mergeCell ref="H160:H164"/>
    <mergeCell ref="C185:C189"/>
    <mergeCell ref="D185:D189"/>
    <mergeCell ref="E185:E189"/>
    <mergeCell ref="F185:F189"/>
    <mergeCell ref="G185:G189"/>
    <mergeCell ref="H185:H189"/>
    <mergeCell ref="C190:C194"/>
    <mergeCell ref="D190:D194"/>
    <mergeCell ref="E190:E194"/>
    <mergeCell ref="F190:F194"/>
    <mergeCell ref="G190:G194"/>
    <mergeCell ref="H190:H194"/>
    <mergeCell ref="C175:C179"/>
    <mergeCell ref="D175:D179"/>
    <mergeCell ref="E175:E179"/>
    <mergeCell ref="F175:F179"/>
    <mergeCell ref="G175:G179"/>
    <mergeCell ref="H175:H179"/>
    <mergeCell ref="C180:C184"/>
    <mergeCell ref="D180:D184"/>
    <mergeCell ref="E180:E184"/>
    <mergeCell ref="F180:F184"/>
    <mergeCell ref="G180:G184"/>
    <mergeCell ref="H180:H184"/>
    <mergeCell ref="C205:C209"/>
    <mergeCell ref="D205:D209"/>
    <mergeCell ref="E205:E209"/>
    <mergeCell ref="F205:F209"/>
    <mergeCell ref="G205:G209"/>
    <mergeCell ref="H205:H209"/>
    <mergeCell ref="C210:C214"/>
    <mergeCell ref="D210:D214"/>
    <mergeCell ref="E210:E214"/>
    <mergeCell ref="F210:F214"/>
    <mergeCell ref="G210:G214"/>
    <mergeCell ref="H210:H214"/>
    <mergeCell ref="C195:C199"/>
    <mergeCell ref="D195:D199"/>
    <mergeCell ref="E195:E199"/>
    <mergeCell ref="F195:F199"/>
    <mergeCell ref="G195:G199"/>
    <mergeCell ref="H195:H199"/>
    <mergeCell ref="C200:C204"/>
    <mergeCell ref="D200:D204"/>
    <mergeCell ref="E200:E204"/>
    <mergeCell ref="F200:F204"/>
    <mergeCell ref="G200:G204"/>
    <mergeCell ref="H200:H204"/>
    <mergeCell ref="C225:C229"/>
    <mergeCell ref="D225:D229"/>
    <mergeCell ref="E225:E229"/>
    <mergeCell ref="F225:F229"/>
    <mergeCell ref="G225:G229"/>
    <mergeCell ref="H225:H229"/>
    <mergeCell ref="C230:C234"/>
    <mergeCell ref="D230:D234"/>
    <mergeCell ref="E230:E234"/>
    <mergeCell ref="F230:F234"/>
    <mergeCell ref="G230:G234"/>
    <mergeCell ref="H230:H234"/>
    <mergeCell ref="C215:C219"/>
    <mergeCell ref="D215:D219"/>
    <mergeCell ref="E215:E219"/>
    <mergeCell ref="F215:F219"/>
    <mergeCell ref="G215:G219"/>
    <mergeCell ref="H215:H219"/>
    <mergeCell ref="C220:C224"/>
    <mergeCell ref="D220:D224"/>
    <mergeCell ref="E220:E224"/>
    <mergeCell ref="F220:F224"/>
    <mergeCell ref="G220:G224"/>
    <mergeCell ref="H220:H224"/>
    <mergeCell ref="C245:C249"/>
    <mergeCell ref="D245:D249"/>
    <mergeCell ref="E245:E249"/>
    <mergeCell ref="F245:F249"/>
    <mergeCell ref="G245:G249"/>
    <mergeCell ref="H245:H249"/>
    <mergeCell ref="C250:C254"/>
    <mergeCell ref="D250:D254"/>
    <mergeCell ref="E250:E254"/>
    <mergeCell ref="F250:F254"/>
    <mergeCell ref="G250:G254"/>
    <mergeCell ref="H250:H254"/>
    <mergeCell ref="C235:C239"/>
    <mergeCell ref="D235:D239"/>
    <mergeCell ref="E235:E239"/>
    <mergeCell ref="F235:F239"/>
    <mergeCell ref="G235:G239"/>
    <mergeCell ref="H235:H239"/>
    <mergeCell ref="C240:C244"/>
    <mergeCell ref="D240:D244"/>
    <mergeCell ref="E240:E244"/>
    <mergeCell ref="F240:F244"/>
    <mergeCell ref="G240:G244"/>
    <mergeCell ref="H240:H244"/>
    <mergeCell ref="C265:C269"/>
    <mergeCell ref="D265:D269"/>
    <mergeCell ref="E265:E269"/>
    <mergeCell ref="F265:F269"/>
    <mergeCell ref="G265:G269"/>
    <mergeCell ref="H265:H269"/>
    <mergeCell ref="C270:C274"/>
    <mergeCell ref="D270:D274"/>
    <mergeCell ref="E270:E274"/>
    <mergeCell ref="F270:F274"/>
    <mergeCell ref="G270:G274"/>
    <mergeCell ref="H270:H274"/>
    <mergeCell ref="C255:C259"/>
    <mergeCell ref="D255:D259"/>
    <mergeCell ref="E255:E259"/>
    <mergeCell ref="F255:F259"/>
    <mergeCell ref="G255:G259"/>
    <mergeCell ref="H255:H259"/>
    <mergeCell ref="C260:C264"/>
    <mergeCell ref="D260:D264"/>
    <mergeCell ref="E260:E264"/>
    <mergeCell ref="F260:F264"/>
    <mergeCell ref="G260:G264"/>
    <mergeCell ref="H260:H264"/>
    <mergeCell ref="C285:C289"/>
    <mergeCell ref="D285:D289"/>
    <mergeCell ref="E285:E289"/>
    <mergeCell ref="F285:F289"/>
    <mergeCell ref="G285:G289"/>
    <mergeCell ref="H285:H289"/>
    <mergeCell ref="C290:C294"/>
    <mergeCell ref="D290:D294"/>
    <mergeCell ref="E290:E294"/>
    <mergeCell ref="F290:F294"/>
    <mergeCell ref="G290:G294"/>
    <mergeCell ref="H290:H294"/>
    <mergeCell ref="C275:C279"/>
    <mergeCell ref="D275:D279"/>
    <mergeCell ref="E275:E279"/>
    <mergeCell ref="F275:F279"/>
    <mergeCell ref="G275:G279"/>
    <mergeCell ref="H275:H279"/>
    <mergeCell ref="C280:C284"/>
    <mergeCell ref="D280:D284"/>
    <mergeCell ref="E280:E284"/>
    <mergeCell ref="F280:F284"/>
    <mergeCell ref="G280:G284"/>
    <mergeCell ref="H280:H284"/>
    <mergeCell ref="C305:C309"/>
    <mergeCell ref="D305:D309"/>
    <mergeCell ref="E305:E309"/>
    <mergeCell ref="F305:F309"/>
    <mergeCell ref="G305:G309"/>
    <mergeCell ref="H305:H309"/>
    <mergeCell ref="C310:C314"/>
    <mergeCell ref="D310:D314"/>
    <mergeCell ref="E310:E314"/>
    <mergeCell ref="F310:F314"/>
    <mergeCell ref="G310:G314"/>
    <mergeCell ref="H310:H314"/>
    <mergeCell ref="C295:C299"/>
    <mergeCell ref="D295:D299"/>
    <mergeCell ref="E295:E299"/>
    <mergeCell ref="F295:F299"/>
    <mergeCell ref="G295:G299"/>
    <mergeCell ref="H295:H299"/>
    <mergeCell ref="C300:C304"/>
    <mergeCell ref="D300:D304"/>
    <mergeCell ref="E300:E304"/>
    <mergeCell ref="F300:F304"/>
    <mergeCell ref="G300:G304"/>
    <mergeCell ref="H300:H304"/>
    <mergeCell ref="C325:C329"/>
    <mergeCell ref="D325:D329"/>
    <mergeCell ref="E325:E329"/>
    <mergeCell ref="F325:F329"/>
    <mergeCell ref="G325:G329"/>
    <mergeCell ref="H325:H329"/>
    <mergeCell ref="C330:C334"/>
    <mergeCell ref="D330:D334"/>
    <mergeCell ref="E330:E334"/>
    <mergeCell ref="F330:F334"/>
    <mergeCell ref="G330:G334"/>
    <mergeCell ref="H330:H334"/>
    <mergeCell ref="C315:C319"/>
    <mergeCell ref="D315:D319"/>
    <mergeCell ref="E315:E319"/>
    <mergeCell ref="F315:F319"/>
    <mergeCell ref="G315:G319"/>
    <mergeCell ref="H315:H319"/>
    <mergeCell ref="C320:C324"/>
    <mergeCell ref="D320:D324"/>
    <mergeCell ref="E320:E324"/>
    <mergeCell ref="F320:F324"/>
    <mergeCell ref="G320:G324"/>
    <mergeCell ref="H320:H324"/>
    <mergeCell ref="C345:C349"/>
    <mergeCell ref="D345:D349"/>
    <mergeCell ref="E345:E349"/>
    <mergeCell ref="F345:F349"/>
    <mergeCell ref="G345:G349"/>
    <mergeCell ref="H345:H349"/>
    <mergeCell ref="C350:C354"/>
    <mergeCell ref="D350:D354"/>
    <mergeCell ref="E350:E354"/>
    <mergeCell ref="F350:F354"/>
    <mergeCell ref="G350:G354"/>
    <mergeCell ref="H350:H354"/>
    <mergeCell ref="C335:C339"/>
    <mergeCell ref="D335:D339"/>
    <mergeCell ref="E335:E339"/>
    <mergeCell ref="F335:F339"/>
    <mergeCell ref="G335:G339"/>
    <mergeCell ref="H335:H339"/>
    <mergeCell ref="C340:C344"/>
    <mergeCell ref="D340:D344"/>
    <mergeCell ref="E340:E344"/>
    <mergeCell ref="F340:F344"/>
    <mergeCell ref="G340:G344"/>
    <mergeCell ref="H340:H344"/>
    <mergeCell ref="C365:C369"/>
    <mergeCell ref="D365:D369"/>
    <mergeCell ref="E365:E369"/>
    <mergeCell ref="F365:F369"/>
    <mergeCell ref="G365:G369"/>
    <mergeCell ref="H365:H369"/>
    <mergeCell ref="C370:C374"/>
    <mergeCell ref="D370:D374"/>
    <mergeCell ref="E370:E374"/>
    <mergeCell ref="F370:F374"/>
    <mergeCell ref="G370:G374"/>
    <mergeCell ref="H370:H374"/>
    <mergeCell ref="C355:C359"/>
    <mergeCell ref="D355:D359"/>
    <mergeCell ref="E355:E359"/>
    <mergeCell ref="F355:F359"/>
    <mergeCell ref="G355:G359"/>
    <mergeCell ref="H355:H359"/>
    <mergeCell ref="C360:C364"/>
    <mergeCell ref="D360:D364"/>
    <mergeCell ref="E360:E364"/>
    <mergeCell ref="F360:F364"/>
    <mergeCell ref="G360:G364"/>
    <mergeCell ref="H360:H364"/>
    <mergeCell ref="C385:C389"/>
    <mergeCell ref="D385:D389"/>
    <mergeCell ref="E385:E389"/>
    <mergeCell ref="F385:F389"/>
    <mergeCell ref="G385:G389"/>
    <mergeCell ref="H385:H389"/>
    <mergeCell ref="C390:C394"/>
    <mergeCell ref="D390:D394"/>
    <mergeCell ref="E390:E394"/>
    <mergeCell ref="F390:F394"/>
    <mergeCell ref="G390:G394"/>
    <mergeCell ref="H390:H394"/>
    <mergeCell ref="C375:C379"/>
    <mergeCell ref="D375:D379"/>
    <mergeCell ref="E375:E379"/>
    <mergeCell ref="F375:F379"/>
    <mergeCell ref="G375:G379"/>
    <mergeCell ref="H375:H379"/>
    <mergeCell ref="C380:C384"/>
    <mergeCell ref="D380:D384"/>
    <mergeCell ref="E380:E384"/>
    <mergeCell ref="F380:F384"/>
    <mergeCell ref="G380:G384"/>
    <mergeCell ref="H380:H384"/>
    <mergeCell ref="C405:C409"/>
    <mergeCell ref="D405:D409"/>
    <mergeCell ref="E405:E409"/>
    <mergeCell ref="F405:F409"/>
    <mergeCell ref="G405:G409"/>
    <mergeCell ref="H405:H409"/>
    <mergeCell ref="C410:C414"/>
    <mergeCell ref="D410:D414"/>
    <mergeCell ref="E410:E414"/>
    <mergeCell ref="F410:F414"/>
    <mergeCell ref="G410:G414"/>
    <mergeCell ref="H410:H414"/>
    <mergeCell ref="C395:C399"/>
    <mergeCell ref="D395:D399"/>
    <mergeCell ref="E395:E399"/>
    <mergeCell ref="F395:F399"/>
    <mergeCell ref="G395:G399"/>
    <mergeCell ref="H395:H399"/>
    <mergeCell ref="C400:C404"/>
    <mergeCell ref="D400:D404"/>
    <mergeCell ref="E400:E404"/>
    <mergeCell ref="F400:F404"/>
    <mergeCell ref="G400:G404"/>
    <mergeCell ref="H400:H404"/>
    <mergeCell ref="C425:C429"/>
    <mergeCell ref="D425:D429"/>
    <mergeCell ref="E425:E429"/>
    <mergeCell ref="F425:F429"/>
    <mergeCell ref="G425:G429"/>
    <mergeCell ref="H425:H429"/>
    <mergeCell ref="C430:C434"/>
    <mergeCell ref="D430:D434"/>
    <mergeCell ref="E430:E434"/>
    <mergeCell ref="F430:F434"/>
    <mergeCell ref="G430:G434"/>
    <mergeCell ref="H430:H434"/>
    <mergeCell ref="C415:C419"/>
    <mergeCell ref="D415:D419"/>
    <mergeCell ref="E415:E419"/>
    <mergeCell ref="F415:F419"/>
    <mergeCell ref="G415:G419"/>
    <mergeCell ref="H415:H419"/>
    <mergeCell ref="C420:C424"/>
    <mergeCell ref="D420:D424"/>
    <mergeCell ref="E420:E424"/>
    <mergeCell ref="F420:F424"/>
    <mergeCell ref="G420:G424"/>
    <mergeCell ref="H420:H424"/>
    <mergeCell ref="C445:C449"/>
    <mergeCell ref="D445:D449"/>
    <mergeCell ref="E445:E449"/>
    <mergeCell ref="F445:F449"/>
    <mergeCell ref="G445:G449"/>
    <mergeCell ref="H445:H449"/>
    <mergeCell ref="C450:C454"/>
    <mergeCell ref="D450:D454"/>
    <mergeCell ref="E450:E454"/>
    <mergeCell ref="F450:F454"/>
    <mergeCell ref="G450:G454"/>
    <mergeCell ref="H450:H454"/>
    <mergeCell ref="C435:C439"/>
    <mergeCell ref="D435:D439"/>
    <mergeCell ref="E435:E439"/>
    <mergeCell ref="F435:F439"/>
    <mergeCell ref="G435:G439"/>
    <mergeCell ref="H435:H439"/>
    <mergeCell ref="C440:C444"/>
    <mergeCell ref="D440:D444"/>
    <mergeCell ref="E440:E444"/>
    <mergeCell ref="F440:F444"/>
    <mergeCell ref="G440:G444"/>
    <mergeCell ref="H440:H444"/>
    <mergeCell ref="C465:C469"/>
    <mergeCell ref="D465:D469"/>
    <mergeCell ref="E465:E469"/>
    <mergeCell ref="F465:F469"/>
    <mergeCell ref="G465:G469"/>
    <mergeCell ref="H465:H469"/>
    <mergeCell ref="C470:C474"/>
    <mergeCell ref="D470:D474"/>
    <mergeCell ref="E470:E474"/>
    <mergeCell ref="F470:F474"/>
    <mergeCell ref="G470:G474"/>
    <mergeCell ref="H470:H474"/>
    <mergeCell ref="C455:C459"/>
    <mergeCell ref="D455:D459"/>
    <mergeCell ref="E455:E459"/>
    <mergeCell ref="F455:F459"/>
    <mergeCell ref="G455:G459"/>
    <mergeCell ref="H455:H459"/>
    <mergeCell ref="C460:C464"/>
    <mergeCell ref="D460:D464"/>
    <mergeCell ref="E460:E464"/>
    <mergeCell ref="F460:F464"/>
    <mergeCell ref="G460:G464"/>
    <mergeCell ref="H460:H464"/>
    <mergeCell ref="C485:C489"/>
    <mergeCell ref="D485:D489"/>
    <mergeCell ref="E485:E489"/>
    <mergeCell ref="F485:F489"/>
    <mergeCell ref="G485:G489"/>
    <mergeCell ref="H485:H489"/>
    <mergeCell ref="C490:C494"/>
    <mergeCell ref="D490:D494"/>
    <mergeCell ref="E490:E494"/>
    <mergeCell ref="F490:F494"/>
    <mergeCell ref="G490:G494"/>
    <mergeCell ref="H490:H494"/>
    <mergeCell ref="C475:C479"/>
    <mergeCell ref="D475:D479"/>
    <mergeCell ref="E475:E479"/>
    <mergeCell ref="F475:F479"/>
    <mergeCell ref="G475:G479"/>
    <mergeCell ref="H475:H479"/>
    <mergeCell ref="C480:C484"/>
    <mergeCell ref="D480:D484"/>
    <mergeCell ref="E480:E484"/>
    <mergeCell ref="F480:F484"/>
    <mergeCell ref="G480:G484"/>
    <mergeCell ref="H480:H484"/>
    <mergeCell ref="C505:C509"/>
    <mergeCell ref="D505:D509"/>
    <mergeCell ref="E505:E509"/>
    <mergeCell ref="F505:F509"/>
    <mergeCell ref="G505:G509"/>
    <mergeCell ref="H505:H509"/>
    <mergeCell ref="C510:C514"/>
    <mergeCell ref="D510:D514"/>
    <mergeCell ref="E510:E514"/>
    <mergeCell ref="F510:F514"/>
    <mergeCell ref="G510:G514"/>
    <mergeCell ref="H510:H514"/>
    <mergeCell ref="C495:C499"/>
    <mergeCell ref="D495:D499"/>
    <mergeCell ref="E495:E499"/>
    <mergeCell ref="F495:F499"/>
    <mergeCell ref="G495:G499"/>
    <mergeCell ref="H495:H499"/>
    <mergeCell ref="C500:C504"/>
    <mergeCell ref="D500:D504"/>
    <mergeCell ref="E500:E504"/>
    <mergeCell ref="F500:F504"/>
    <mergeCell ref="G500:G504"/>
    <mergeCell ref="H500:H504"/>
    <mergeCell ref="C525:C529"/>
    <mergeCell ref="D525:D529"/>
    <mergeCell ref="E525:E529"/>
    <mergeCell ref="F525:F529"/>
    <mergeCell ref="G525:G529"/>
    <mergeCell ref="H525:H529"/>
    <mergeCell ref="C530:C534"/>
    <mergeCell ref="D530:D534"/>
    <mergeCell ref="E530:E534"/>
    <mergeCell ref="F530:F534"/>
    <mergeCell ref="G530:G534"/>
    <mergeCell ref="H530:H534"/>
    <mergeCell ref="C515:C519"/>
    <mergeCell ref="D515:D519"/>
    <mergeCell ref="E515:E519"/>
    <mergeCell ref="F515:F519"/>
    <mergeCell ref="G515:G519"/>
    <mergeCell ref="H515:H519"/>
    <mergeCell ref="C520:C524"/>
    <mergeCell ref="D520:D524"/>
    <mergeCell ref="E520:E524"/>
    <mergeCell ref="F520:F524"/>
    <mergeCell ref="G520:G524"/>
    <mergeCell ref="H520:H524"/>
    <mergeCell ref="C545:C549"/>
    <mergeCell ref="D545:D549"/>
    <mergeCell ref="E545:E549"/>
    <mergeCell ref="F545:F549"/>
    <mergeCell ref="G545:G549"/>
    <mergeCell ref="H545:H549"/>
    <mergeCell ref="C550:C554"/>
    <mergeCell ref="D550:D554"/>
    <mergeCell ref="E550:E554"/>
    <mergeCell ref="F550:F554"/>
    <mergeCell ref="G550:G554"/>
    <mergeCell ref="H550:H554"/>
    <mergeCell ref="C535:C539"/>
    <mergeCell ref="D535:D539"/>
    <mergeCell ref="E535:E539"/>
    <mergeCell ref="F535:F539"/>
    <mergeCell ref="G535:G539"/>
    <mergeCell ref="H535:H539"/>
    <mergeCell ref="C540:C544"/>
    <mergeCell ref="D540:D544"/>
    <mergeCell ref="E540:E544"/>
    <mergeCell ref="F540:F544"/>
    <mergeCell ref="G540:G544"/>
    <mergeCell ref="H540:H544"/>
    <mergeCell ref="C565:C569"/>
    <mergeCell ref="D565:D569"/>
    <mergeCell ref="E565:E569"/>
    <mergeCell ref="F565:F569"/>
    <mergeCell ref="G565:G569"/>
    <mergeCell ref="H565:H569"/>
    <mergeCell ref="C570:C574"/>
    <mergeCell ref="D570:D574"/>
    <mergeCell ref="E570:E574"/>
    <mergeCell ref="F570:F574"/>
    <mergeCell ref="G570:G574"/>
    <mergeCell ref="H570:H574"/>
    <mergeCell ref="C555:C559"/>
    <mergeCell ref="D555:D559"/>
    <mergeCell ref="E555:E559"/>
    <mergeCell ref="F555:F559"/>
    <mergeCell ref="G555:G559"/>
    <mergeCell ref="H555:H559"/>
    <mergeCell ref="C560:C564"/>
    <mergeCell ref="D560:D564"/>
    <mergeCell ref="E560:E564"/>
    <mergeCell ref="F560:F564"/>
    <mergeCell ref="G560:G564"/>
    <mergeCell ref="H560:H564"/>
    <mergeCell ref="C585:C589"/>
    <mergeCell ref="D585:D589"/>
    <mergeCell ref="E585:E589"/>
    <mergeCell ref="F585:F589"/>
    <mergeCell ref="G585:G589"/>
    <mergeCell ref="H585:H589"/>
    <mergeCell ref="C590:C594"/>
    <mergeCell ref="D590:D594"/>
    <mergeCell ref="E590:E594"/>
    <mergeCell ref="F590:F594"/>
    <mergeCell ref="G590:G594"/>
    <mergeCell ref="H590:H594"/>
    <mergeCell ref="C575:C579"/>
    <mergeCell ref="D575:D579"/>
    <mergeCell ref="E575:E579"/>
    <mergeCell ref="F575:F579"/>
    <mergeCell ref="G575:G579"/>
    <mergeCell ref="H575:H579"/>
    <mergeCell ref="C580:C584"/>
    <mergeCell ref="D580:D584"/>
    <mergeCell ref="E580:E584"/>
    <mergeCell ref="F580:F584"/>
    <mergeCell ref="G580:G584"/>
    <mergeCell ref="H580:H584"/>
    <mergeCell ref="C605:C609"/>
    <mergeCell ref="D605:D609"/>
    <mergeCell ref="E605:E609"/>
    <mergeCell ref="F605:F609"/>
    <mergeCell ref="G605:G609"/>
    <mergeCell ref="H605:H609"/>
    <mergeCell ref="C610:C614"/>
    <mergeCell ref="D610:D614"/>
    <mergeCell ref="E610:E614"/>
    <mergeCell ref="F610:F614"/>
    <mergeCell ref="G610:G614"/>
    <mergeCell ref="H610:H614"/>
    <mergeCell ref="C595:C599"/>
    <mergeCell ref="D595:D599"/>
    <mergeCell ref="E595:E599"/>
    <mergeCell ref="F595:F599"/>
    <mergeCell ref="G595:G599"/>
    <mergeCell ref="H595:H599"/>
    <mergeCell ref="C600:C604"/>
    <mergeCell ref="D600:D604"/>
    <mergeCell ref="E600:E604"/>
    <mergeCell ref="F600:F604"/>
    <mergeCell ref="G600:G604"/>
    <mergeCell ref="H600:H604"/>
    <mergeCell ref="C625:C629"/>
    <mergeCell ref="D625:D629"/>
    <mergeCell ref="E625:E629"/>
    <mergeCell ref="F625:F629"/>
    <mergeCell ref="G625:G629"/>
    <mergeCell ref="H625:H629"/>
    <mergeCell ref="C630:C634"/>
    <mergeCell ref="D630:D634"/>
    <mergeCell ref="E630:E634"/>
    <mergeCell ref="F630:F634"/>
    <mergeCell ref="G630:G634"/>
    <mergeCell ref="H630:H634"/>
    <mergeCell ref="C615:C619"/>
    <mergeCell ref="D615:D619"/>
    <mergeCell ref="E615:E619"/>
    <mergeCell ref="F615:F619"/>
    <mergeCell ref="G615:G619"/>
    <mergeCell ref="H615:H619"/>
    <mergeCell ref="C620:C624"/>
    <mergeCell ref="D620:D624"/>
    <mergeCell ref="E620:E624"/>
    <mergeCell ref="F620:F624"/>
    <mergeCell ref="G620:G624"/>
    <mergeCell ref="H620:H624"/>
    <mergeCell ref="C645:C649"/>
    <mergeCell ref="D645:D649"/>
    <mergeCell ref="E645:E649"/>
    <mergeCell ref="F645:F649"/>
    <mergeCell ref="G645:G649"/>
    <mergeCell ref="H645:H649"/>
    <mergeCell ref="C650:C654"/>
    <mergeCell ref="D650:D654"/>
    <mergeCell ref="E650:E654"/>
    <mergeCell ref="F650:F654"/>
    <mergeCell ref="G650:G654"/>
    <mergeCell ref="H650:H654"/>
    <mergeCell ref="C635:C639"/>
    <mergeCell ref="D635:D639"/>
    <mergeCell ref="E635:E639"/>
    <mergeCell ref="F635:F639"/>
    <mergeCell ref="G635:G639"/>
    <mergeCell ref="H635:H639"/>
    <mergeCell ref="C640:C644"/>
    <mergeCell ref="D640:D644"/>
    <mergeCell ref="E640:E644"/>
    <mergeCell ref="F640:F644"/>
    <mergeCell ref="G640:G644"/>
    <mergeCell ref="H640:H644"/>
    <mergeCell ref="C665:C669"/>
    <mergeCell ref="D665:D669"/>
    <mergeCell ref="E665:E669"/>
    <mergeCell ref="F665:F669"/>
    <mergeCell ref="G665:G669"/>
    <mergeCell ref="H665:H669"/>
    <mergeCell ref="C670:C674"/>
    <mergeCell ref="D670:D674"/>
    <mergeCell ref="E670:E674"/>
    <mergeCell ref="F670:F674"/>
    <mergeCell ref="G670:G674"/>
    <mergeCell ref="H670:H674"/>
    <mergeCell ref="C655:C659"/>
    <mergeCell ref="D655:D659"/>
    <mergeCell ref="E655:E659"/>
    <mergeCell ref="F655:F659"/>
    <mergeCell ref="G655:G659"/>
    <mergeCell ref="H655:H659"/>
    <mergeCell ref="C660:C664"/>
    <mergeCell ref="D660:D664"/>
    <mergeCell ref="E660:E664"/>
    <mergeCell ref="F660:F664"/>
    <mergeCell ref="G660:G664"/>
    <mergeCell ref="H660:H664"/>
    <mergeCell ref="C685:C689"/>
    <mergeCell ref="D685:D689"/>
    <mergeCell ref="E685:E689"/>
    <mergeCell ref="F685:F689"/>
    <mergeCell ref="G685:G689"/>
    <mergeCell ref="H685:H689"/>
    <mergeCell ref="C690:C694"/>
    <mergeCell ref="D690:D694"/>
    <mergeCell ref="E690:E694"/>
    <mergeCell ref="F690:F694"/>
    <mergeCell ref="G690:G694"/>
    <mergeCell ref="H690:H694"/>
    <mergeCell ref="C675:C679"/>
    <mergeCell ref="D675:D679"/>
    <mergeCell ref="E675:E679"/>
    <mergeCell ref="F675:F679"/>
    <mergeCell ref="G675:G679"/>
    <mergeCell ref="H675:H679"/>
    <mergeCell ref="C680:C684"/>
    <mergeCell ref="D680:D684"/>
    <mergeCell ref="E680:E684"/>
    <mergeCell ref="F680:F684"/>
    <mergeCell ref="G680:G684"/>
    <mergeCell ref="H680:H684"/>
    <mergeCell ref="C705:C709"/>
    <mergeCell ref="D705:D709"/>
    <mergeCell ref="E705:E709"/>
    <mergeCell ref="F705:F709"/>
    <mergeCell ref="G705:G709"/>
    <mergeCell ref="H705:H709"/>
    <mergeCell ref="C710:C714"/>
    <mergeCell ref="D710:D714"/>
    <mergeCell ref="E710:E714"/>
    <mergeCell ref="F710:F714"/>
    <mergeCell ref="G710:G714"/>
    <mergeCell ref="H710:H714"/>
    <mergeCell ref="C695:C699"/>
    <mergeCell ref="D695:D699"/>
    <mergeCell ref="E695:E699"/>
    <mergeCell ref="F695:F699"/>
    <mergeCell ref="G695:G699"/>
    <mergeCell ref="H695:H699"/>
    <mergeCell ref="C700:C704"/>
    <mergeCell ref="D700:D704"/>
    <mergeCell ref="E700:E704"/>
    <mergeCell ref="F700:F704"/>
    <mergeCell ref="G700:G704"/>
    <mergeCell ref="H700:H704"/>
    <mergeCell ref="C725:C729"/>
    <mergeCell ref="D725:D729"/>
    <mergeCell ref="E725:E729"/>
    <mergeCell ref="F725:F729"/>
    <mergeCell ref="G725:G729"/>
    <mergeCell ref="H725:H729"/>
    <mergeCell ref="C730:C734"/>
    <mergeCell ref="D730:D734"/>
    <mergeCell ref="E730:E734"/>
    <mergeCell ref="F730:F734"/>
    <mergeCell ref="G730:G734"/>
    <mergeCell ref="H730:H734"/>
    <mergeCell ref="C715:C719"/>
    <mergeCell ref="D715:D719"/>
    <mergeCell ref="E715:E719"/>
    <mergeCell ref="F715:F719"/>
    <mergeCell ref="G715:G719"/>
    <mergeCell ref="H715:H719"/>
    <mergeCell ref="C720:C724"/>
    <mergeCell ref="D720:D724"/>
    <mergeCell ref="E720:E724"/>
    <mergeCell ref="F720:F724"/>
    <mergeCell ref="G720:G724"/>
    <mergeCell ref="H720:H724"/>
    <mergeCell ref="C745:C749"/>
    <mergeCell ref="D745:D749"/>
    <mergeCell ref="E745:E749"/>
    <mergeCell ref="F745:F749"/>
    <mergeCell ref="G745:G749"/>
    <mergeCell ref="H745:H749"/>
    <mergeCell ref="C750:C754"/>
    <mergeCell ref="D750:D754"/>
    <mergeCell ref="E750:E754"/>
    <mergeCell ref="F750:F754"/>
    <mergeCell ref="G750:G754"/>
    <mergeCell ref="H750:H754"/>
    <mergeCell ref="C735:C739"/>
    <mergeCell ref="D735:D739"/>
    <mergeCell ref="E735:E739"/>
    <mergeCell ref="F735:F739"/>
    <mergeCell ref="G735:G739"/>
    <mergeCell ref="H735:H739"/>
    <mergeCell ref="C740:C744"/>
    <mergeCell ref="D740:D744"/>
    <mergeCell ref="E740:E744"/>
    <mergeCell ref="F740:F744"/>
    <mergeCell ref="G740:G744"/>
    <mergeCell ref="H740:H744"/>
    <mergeCell ref="C765:C769"/>
    <mergeCell ref="D765:D769"/>
    <mergeCell ref="E765:E769"/>
    <mergeCell ref="F765:F769"/>
    <mergeCell ref="G765:G769"/>
    <mergeCell ref="H765:H769"/>
    <mergeCell ref="C770:C774"/>
    <mergeCell ref="D770:D774"/>
    <mergeCell ref="E770:E774"/>
    <mergeCell ref="F770:F774"/>
    <mergeCell ref="G770:G774"/>
    <mergeCell ref="H770:H774"/>
    <mergeCell ref="C755:C759"/>
    <mergeCell ref="D755:D759"/>
    <mergeCell ref="E755:E759"/>
    <mergeCell ref="F755:F759"/>
    <mergeCell ref="G755:G759"/>
    <mergeCell ref="H755:H759"/>
    <mergeCell ref="C760:C764"/>
    <mergeCell ref="D760:D764"/>
    <mergeCell ref="E760:E764"/>
    <mergeCell ref="F760:F764"/>
    <mergeCell ref="G760:G764"/>
    <mergeCell ref="H760:H764"/>
    <mergeCell ref="C785:C789"/>
    <mergeCell ref="D785:D789"/>
    <mergeCell ref="E785:E789"/>
    <mergeCell ref="F785:F789"/>
    <mergeCell ref="G785:G789"/>
    <mergeCell ref="H785:H789"/>
    <mergeCell ref="C790:C794"/>
    <mergeCell ref="D790:D794"/>
    <mergeCell ref="E790:E794"/>
    <mergeCell ref="F790:F794"/>
    <mergeCell ref="G790:G794"/>
    <mergeCell ref="H790:H794"/>
    <mergeCell ref="C775:C779"/>
    <mergeCell ref="D775:D779"/>
    <mergeCell ref="E775:E779"/>
    <mergeCell ref="F775:F779"/>
    <mergeCell ref="G775:G779"/>
    <mergeCell ref="H775:H779"/>
    <mergeCell ref="C780:C784"/>
    <mergeCell ref="D780:D784"/>
    <mergeCell ref="E780:E784"/>
    <mergeCell ref="F780:F784"/>
    <mergeCell ref="G780:G784"/>
    <mergeCell ref="H780:H784"/>
    <mergeCell ref="C805:C809"/>
    <mergeCell ref="D805:D809"/>
    <mergeCell ref="E805:E809"/>
    <mergeCell ref="F805:F809"/>
    <mergeCell ref="G805:G809"/>
    <mergeCell ref="H805:H809"/>
    <mergeCell ref="C810:C814"/>
    <mergeCell ref="D810:D814"/>
    <mergeCell ref="E810:E814"/>
    <mergeCell ref="F810:F814"/>
    <mergeCell ref="G810:G814"/>
    <mergeCell ref="H810:H814"/>
    <mergeCell ref="C795:C799"/>
    <mergeCell ref="D795:D799"/>
    <mergeCell ref="E795:E799"/>
    <mergeCell ref="F795:F799"/>
    <mergeCell ref="G795:G799"/>
    <mergeCell ref="H795:H799"/>
    <mergeCell ref="C800:C804"/>
    <mergeCell ref="D800:D804"/>
    <mergeCell ref="E800:E804"/>
    <mergeCell ref="F800:F804"/>
    <mergeCell ref="G800:G804"/>
    <mergeCell ref="H800:H804"/>
    <mergeCell ref="C825:C829"/>
    <mergeCell ref="D825:D829"/>
    <mergeCell ref="E825:E829"/>
    <mergeCell ref="F825:F829"/>
    <mergeCell ref="G825:G829"/>
    <mergeCell ref="H825:H829"/>
    <mergeCell ref="C830:C834"/>
    <mergeCell ref="D830:D834"/>
    <mergeCell ref="E830:E834"/>
    <mergeCell ref="F830:F834"/>
    <mergeCell ref="G830:G834"/>
    <mergeCell ref="H830:H834"/>
    <mergeCell ref="C815:C819"/>
    <mergeCell ref="D815:D819"/>
    <mergeCell ref="E815:E819"/>
    <mergeCell ref="F815:F819"/>
    <mergeCell ref="G815:G819"/>
    <mergeCell ref="H815:H819"/>
    <mergeCell ref="C820:C824"/>
    <mergeCell ref="D820:D824"/>
    <mergeCell ref="E820:E824"/>
    <mergeCell ref="F820:F824"/>
    <mergeCell ref="G820:G824"/>
    <mergeCell ref="H820:H824"/>
    <mergeCell ref="C845:C849"/>
    <mergeCell ref="D845:D849"/>
    <mergeCell ref="E845:E849"/>
    <mergeCell ref="F845:F849"/>
    <mergeCell ref="G845:G849"/>
    <mergeCell ref="H845:H849"/>
    <mergeCell ref="C850:C854"/>
    <mergeCell ref="D850:D854"/>
    <mergeCell ref="E850:E854"/>
    <mergeCell ref="F850:F854"/>
    <mergeCell ref="G850:G854"/>
    <mergeCell ref="H850:H854"/>
    <mergeCell ref="C835:C839"/>
    <mergeCell ref="D835:D839"/>
    <mergeCell ref="E835:E839"/>
    <mergeCell ref="F835:F839"/>
    <mergeCell ref="G835:G839"/>
    <mergeCell ref="H835:H839"/>
    <mergeCell ref="C840:C844"/>
    <mergeCell ref="D840:D844"/>
    <mergeCell ref="E840:E844"/>
    <mergeCell ref="F840:F844"/>
    <mergeCell ref="G840:G844"/>
    <mergeCell ref="H840:H844"/>
    <mergeCell ref="C855:C859"/>
    <mergeCell ref="D855:D859"/>
    <mergeCell ref="E855:E859"/>
    <mergeCell ref="F855:F859"/>
    <mergeCell ref="G855:G859"/>
    <mergeCell ref="H855:H859"/>
    <mergeCell ref="C860:C864"/>
    <mergeCell ref="D860:D864"/>
    <mergeCell ref="E860:E864"/>
    <mergeCell ref="F860:F864"/>
    <mergeCell ref="G860:G864"/>
    <mergeCell ref="H860:H864"/>
    <mergeCell ref="C865:C869"/>
    <mergeCell ref="D865:D869"/>
    <mergeCell ref="E865:E869"/>
    <mergeCell ref="F865:F869"/>
    <mergeCell ref="G865:G869"/>
    <mergeCell ref="H865:H869"/>
    <mergeCell ref="F900:F904"/>
    <mergeCell ref="G900:G904"/>
    <mergeCell ref="H900:H904"/>
    <mergeCell ref="C870:C874"/>
    <mergeCell ref="D870:D874"/>
    <mergeCell ref="E870:E874"/>
    <mergeCell ref="F870:F874"/>
    <mergeCell ref="G870:G874"/>
    <mergeCell ref="H870:H874"/>
    <mergeCell ref="C875:C879"/>
    <mergeCell ref="D875:D879"/>
    <mergeCell ref="E875:E879"/>
    <mergeCell ref="F875:F879"/>
    <mergeCell ref="G875:G879"/>
    <mergeCell ref="H875:H879"/>
    <mergeCell ref="C880:C884"/>
    <mergeCell ref="D880:D884"/>
    <mergeCell ref="E880:E884"/>
    <mergeCell ref="F880:F884"/>
    <mergeCell ref="G880:G884"/>
    <mergeCell ref="H880:H884"/>
  </mergeCells>
  <conditionalFormatting sqref="L15:L19 L24 L29 L34">
    <cfRule type="cellIs" dxfId="115" priority="116" stopIfTrue="1" operator="equal">
      <formula>#REF!</formula>
    </cfRule>
  </conditionalFormatting>
  <conditionalFormatting sqref="K20:L22">
    <cfRule type="cellIs" dxfId="114" priority="115" stopIfTrue="1" operator="equal">
      <formula>#REF!</formula>
    </cfRule>
  </conditionalFormatting>
  <conditionalFormatting sqref="L33">
    <cfRule type="cellIs" dxfId="113" priority="110" stopIfTrue="1" operator="equal">
      <formula>#REF!</formula>
    </cfRule>
  </conditionalFormatting>
  <conditionalFormatting sqref="L23">
    <cfRule type="cellIs" dxfId="112" priority="114" stopIfTrue="1" operator="equal">
      <formula>#REF!</formula>
    </cfRule>
  </conditionalFormatting>
  <conditionalFormatting sqref="K25:L27">
    <cfRule type="cellIs" dxfId="111" priority="113" stopIfTrue="1" operator="equal">
      <formula>#REF!</formula>
    </cfRule>
  </conditionalFormatting>
  <conditionalFormatting sqref="L28">
    <cfRule type="cellIs" dxfId="110" priority="112" stopIfTrue="1" operator="equal">
      <formula>#REF!</formula>
    </cfRule>
  </conditionalFormatting>
  <conditionalFormatting sqref="K30:L32">
    <cfRule type="cellIs" dxfId="109" priority="111" stopIfTrue="1" operator="equal">
      <formula>#REF!</formula>
    </cfRule>
  </conditionalFormatting>
  <conditionalFormatting sqref="L58">
    <cfRule type="cellIs" dxfId="108" priority="95" stopIfTrue="1" operator="equal">
      <formula>#REF!</formula>
    </cfRule>
  </conditionalFormatting>
  <conditionalFormatting sqref="L63">
    <cfRule type="cellIs" dxfId="107" priority="92" stopIfTrue="1" operator="equal">
      <formula>#REF!</formula>
    </cfRule>
  </conditionalFormatting>
  <conditionalFormatting sqref="L39">
    <cfRule type="cellIs" dxfId="106" priority="109" stopIfTrue="1" operator="equal">
      <formula>#REF!</formula>
    </cfRule>
  </conditionalFormatting>
  <conditionalFormatting sqref="L38">
    <cfRule type="cellIs" dxfId="105" priority="107" stopIfTrue="1" operator="equal">
      <formula>#REF!</formula>
    </cfRule>
  </conditionalFormatting>
  <conditionalFormatting sqref="K35:L37">
    <cfRule type="cellIs" dxfId="104" priority="108" stopIfTrue="1" operator="equal">
      <formula>#REF!</formula>
    </cfRule>
  </conditionalFormatting>
  <conditionalFormatting sqref="L44">
    <cfRule type="cellIs" dxfId="103" priority="106" stopIfTrue="1" operator="equal">
      <formula>#REF!</formula>
    </cfRule>
  </conditionalFormatting>
  <conditionalFormatting sqref="L43">
    <cfRule type="cellIs" dxfId="102" priority="104" stopIfTrue="1" operator="equal">
      <formula>#REF!</formula>
    </cfRule>
  </conditionalFormatting>
  <conditionalFormatting sqref="K40:L42">
    <cfRule type="cellIs" dxfId="101" priority="105" stopIfTrue="1" operator="equal">
      <formula>#REF!</formula>
    </cfRule>
  </conditionalFormatting>
  <conditionalFormatting sqref="L49">
    <cfRule type="cellIs" dxfId="100" priority="103" stopIfTrue="1" operator="equal">
      <formula>#REF!</formula>
    </cfRule>
  </conditionalFormatting>
  <conditionalFormatting sqref="L48">
    <cfRule type="cellIs" dxfId="99" priority="101" stopIfTrue="1" operator="equal">
      <formula>#REF!</formula>
    </cfRule>
  </conditionalFormatting>
  <conditionalFormatting sqref="K45:L47">
    <cfRule type="cellIs" dxfId="98" priority="102" stopIfTrue="1" operator="equal">
      <formula>#REF!</formula>
    </cfRule>
  </conditionalFormatting>
  <conditionalFormatting sqref="L54">
    <cfRule type="cellIs" dxfId="97" priority="100" stopIfTrue="1" operator="equal">
      <formula>#REF!</formula>
    </cfRule>
  </conditionalFormatting>
  <conditionalFormatting sqref="L53">
    <cfRule type="cellIs" dxfId="96" priority="98" stopIfTrue="1" operator="equal">
      <formula>#REF!</formula>
    </cfRule>
  </conditionalFormatting>
  <conditionalFormatting sqref="K50:L52">
    <cfRule type="cellIs" dxfId="95" priority="99" stopIfTrue="1" operator="equal">
      <formula>#REF!</formula>
    </cfRule>
  </conditionalFormatting>
  <conditionalFormatting sqref="L59">
    <cfRule type="cellIs" dxfId="94" priority="97" stopIfTrue="1" operator="equal">
      <formula>#REF!</formula>
    </cfRule>
  </conditionalFormatting>
  <conditionalFormatting sqref="K55:L57">
    <cfRule type="cellIs" dxfId="93" priority="96" stopIfTrue="1" operator="equal">
      <formula>#REF!</formula>
    </cfRule>
  </conditionalFormatting>
  <conditionalFormatting sqref="L64">
    <cfRule type="cellIs" dxfId="92" priority="94" stopIfTrue="1" operator="equal">
      <formula>#REF!</formula>
    </cfRule>
  </conditionalFormatting>
  <conditionalFormatting sqref="K60:L62">
    <cfRule type="cellIs" dxfId="91" priority="93" stopIfTrue="1" operator="equal">
      <formula>#REF!</formula>
    </cfRule>
  </conditionalFormatting>
  <conditionalFormatting sqref="L68">
    <cfRule type="cellIs" dxfId="90" priority="89" stopIfTrue="1" operator="equal">
      <formula>#REF!</formula>
    </cfRule>
  </conditionalFormatting>
  <conditionalFormatting sqref="L69">
    <cfRule type="cellIs" dxfId="89" priority="91" stopIfTrue="1" operator="equal">
      <formula>#REF!</formula>
    </cfRule>
  </conditionalFormatting>
  <conditionalFormatting sqref="K65:L67">
    <cfRule type="cellIs" dxfId="88" priority="90" stopIfTrue="1" operator="equal">
      <formula>#REF!</formula>
    </cfRule>
  </conditionalFormatting>
  <conditionalFormatting sqref="L73">
    <cfRule type="cellIs" dxfId="87" priority="86" stopIfTrue="1" operator="equal">
      <formula>#REF!</formula>
    </cfRule>
  </conditionalFormatting>
  <conditionalFormatting sqref="L74">
    <cfRule type="cellIs" dxfId="86" priority="88" stopIfTrue="1" operator="equal">
      <formula>#REF!</formula>
    </cfRule>
  </conditionalFormatting>
  <conditionalFormatting sqref="K70:L72">
    <cfRule type="cellIs" dxfId="85" priority="87" stopIfTrue="1" operator="equal">
      <formula>#REF!</formula>
    </cfRule>
  </conditionalFormatting>
  <conditionalFormatting sqref="L78">
    <cfRule type="cellIs" dxfId="84" priority="83" stopIfTrue="1" operator="equal">
      <formula>#REF!</formula>
    </cfRule>
  </conditionalFormatting>
  <conditionalFormatting sqref="L79">
    <cfRule type="cellIs" dxfId="83" priority="85" stopIfTrue="1" operator="equal">
      <formula>#REF!</formula>
    </cfRule>
  </conditionalFormatting>
  <conditionalFormatting sqref="K75:L77">
    <cfRule type="cellIs" dxfId="82" priority="84" stopIfTrue="1" operator="equal">
      <formula>#REF!</formula>
    </cfRule>
  </conditionalFormatting>
  <conditionalFormatting sqref="L83">
    <cfRule type="cellIs" dxfId="81" priority="80" stopIfTrue="1" operator="equal">
      <formula>#REF!</formula>
    </cfRule>
  </conditionalFormatting>
  <conditionalFormatting sqref="L84">
    <cfRule type="cellIs" dxfId="80" priority="82" stopIfTrue="1" operator="equal">
      <formula>#REF!</formula>
    </cfRule>
  </conditionalFormatting>
  <conditionalFormatting sqref="K80:L82">
    <cfRule type="cellIs" dxfId="79" priority="81" stopIfTrue="1" operator="equal">
      <formula>#REF!</formula>
    </cfRule>
  </conditionalFormatting>
  <conditionalFormatting sqref="L88">
    <cfRule type="cellIs" dxfId="78" priority="77" stopIfTrue="1" operator="equal">
      <formula>#REF!</formula>
    </cfRule>
  </conditionalFormatting>
  <conditionalFormatting sqref="L89">
    <cfRule type="cellIs" dxfId="77" priority="79" stopIfTrue="1" operator="equal">
      <formula>#REF!</formula>
    </cfRule>
  </conditionalFormatting>
  <conditionalFormatting sqref="K85:L87">
    <cfRule type="cellIs" dxfId="76" priority="78" stopIfTrue="1" operator="equal">
      <formula>#REF!</formula>
    </cfRule>
  </conditionalFormatting>
  <conditionalFormatting sqref="L93">
    <cfRule type="cellIs" dxfId="75" priority="74" stopIfTrue="1" operator="equal">
      <formula>#REF!</formula>
    </cfRule>
  </conditionalFormatting>
  <conditionalFormatting sqref="L94">
    <cfRule type="cellIs" dxfId="74" priority="76" stopIfTrue="1" operator="equal">
      <formula>#REF!</formula>
    </cfRule>
  </conditionalFormatting>
  <conditionalFormatting sqref="K90:L92">
    <cfRule type="cellIs" dxfId="73" priority="75" stopIfTrue="1" operator="equal">
      <formula>#REF!</formula>
    </cfRule>
  </conditionalFormatting>
  <conditionalFormatting sqref="L98">
    <cfRule type="cellIs" dxfId="72" priority="71" stopIfTrue="1" operator="equal">
      <formula>#REF!</formula>
    </cfRule>
  </conditionalFormatting>
  <conditionalFormatting sqref="L99">
    <cfRule type="cellIs" dxfId="71" priority="73" stopIfTrue="1" operator="equal">
      <formula>#REF!</formula>
    </cfRule>
  </conditionalFormatting>
  <conditionalFormatting sqref="K95:L97">
    <cfRule type="cellIs" dxfId="70" priority="72" stopIfTrue="1" operator="equal">
      <formula>#REF!</formula>
    </cfRule>
  </conditionalFormatting>
  <conditionalFormatting sqref="L103">
    <cfRule type="cellIs" dxfId="69" priority="68" stopIfTrue="1" operator="equal">
      <formula>#REF!</formula>
    </cfRule>
  </conditionalFormatting>
  <conditionalFormatting sqref="L104">
    <cfRule type="cellIs" dxfId="68" priority="70" stopIfTrue="1" operator="equal">
      <formula>#REF!</formula>
    </cfRule>
  </conditionalFormatting>
  <conditionalFormatting sqref="K100:L102">
    <cfRule type="cellIs" dxfId="67" priority="69" stopIfTrue="1" operator="equal">
      <formula>#REF!</formula>
    </cfRule>
  </conditionalFormatting>
  <conditionalFormatting sqref="L108 L113 L118 L123 L128 L133 L138 L143 L148 L153 L158 L163 L168 L173 L178 L183 L188 L193 L198 L203 L208 L213 L218 L223 L228 L233 L238 L243 L248 L253 L258 L263 L268 L273 L278 L283 L288 L293 L298 L303 L308 L313 L318 L323 L328 L333 L338 L343 L348 L353 L358 L363 L368 L373 L378 L383 L388 L393 L398 L403 L408 L413 L418 L423 L428 L433 L438 L443 L448 L453 L458 L463 L468 L473 L478 L483 L488 L493 L498 L503 L508 L513 L518 L523 L528 L533 L538 L543 L548 L553 L558 L563 L568 L573 L578 L583 L588 L593 L598 L603 L608 L613 L618 L623 L628 L633 L638 L643 L648 L653 L658 L663 L668 L673 L678 L683 L688 L693 L698 L703 L708 L713 L718 L723 L728 L733 L738 L743 L748 L753 L758 L763 L768 L773 L778 L783 L788 L793 L798 L803 L808 L813 L818 L823 L828 L833 L838 L843 L848 L853">
    <cfRule type="cellIs" dxfId="66" priority="65" stopIfTrue="1" operator="equal">
      <formula>#REF!</formula>
    </cfRule>
  </conditionalFormatting>
  <conditionalFormatting sqref="L109 L114 L119 L124 L129 L134 L139 L144 L149 L154 L159 L164 L169 L174 L179 L184 L189 L194 L199 L204 L209 L214 L219 L224 L229 L234 L239 L244 L249 L254 L259 L264 L269 L274 L279 L284 L289 L294 L299 L304 L309 L314 L319 L324 L329 L334 L339 L344 L349 L354 L359 L364 L369 L374 L379 L384 L389 L394 L399 L404 L409 L414 L419 L424 L429 L434 L439 L444 L449 L454 L459 L464 L469 L474 L479 L484 L489 L494 L499 L504 L509 L514 L519 L524 L529 L534 L539 L544 L549 L554 L559 L564 L569 L574 L579 L584 L589 L594 L599 L604 L609 L614 L619 L624 L629 L634 L639 L644 L649 L654 L659 L664 L669 L674 L679 L684 L689 L694 L699 L704 L709 L714 L719 L724 L729 L734 L739 L744 L749 L754 L759 L764 L769 L774 L779 L784 L789 L794 L799 L804 L809 L814 L819 L824 L829 L834 L839 L844 L849 L854">
    <cfRule type="cellIs" dxfId="65" priority="67" stopIfTrue="1" operator="equal">
      <formula>#REF!</formula>
    </cfRule>
  </conditionalFormatting>
  <conditionalFormatting sqref="K105:L107 K110:L112 K115:L117 K120:L122 K125:L127 K130:L132 K135:L137 K140:L142 K145:L147 K150:L152 K155:L157 K160:L162 K165:L167 K170:L172 K175:L177 K180:L182 K185:L187 K190:L192 K195:L197 K200:L202 K205:L207 K210:L212 K215:L217 K220:L222 K225:L227 K230:L232 K235:L237 K240:L242 K245:L247 K250:L252 K255:L257 K260:L262 K265:L267 K270:L272 K275:L277 K280:L282 K285:L287 K290:L292 K295:L297 K300:L302 K305:L307 K310:L312 K315:L317 K320:L322 K325:L327 K330:L332 K335:L337 K340:L342 K345:L347 K350:L352 K355:L357 K360:L362 K365:L367 K370:L372 K375:L377 K380:L382 K385:L387 K390:L392 K395:L397 K400:L402 K405:L407 K410:L412 K415:L417 K420:L422 K425:L427 K430:L432 K435:L437 K440:L442 K445:L447 K450:L452 K455:L457 K460:L462 K465:L467 K470:L472 K475:L477 K480:L482 K485:L487 K490:L492 K495:L497 K500:L502 K505:L507 K510:L512 K515:L517 K520:L522 K525:L527 K530:L532 K535:L537 K540:L542 K545:L547 K550:L552 K555:L557 K560:L562 K565:L567 K570:L572 K575:L577 K580:L582 K585:L587 K590:L592 K595:L597 K600:L602 K605:L607 K610:L612 K615:L617 K620:L622 K625:L627 K630:L632 K635:L637 K640:L642 K645:L647 K650:L652 K655:L657 K660:L662 K665:L667 K670:L672 K675:L677 K680:L682 K685:L687 K690:L692 K695:L697 K700:L702 K705:L707 K710:L712 K715:L717 K720:L722 K725:L727 K730:L732 K735:L737 K740:L742 K745:L747 K750:L752 K755:L757 K760:L762 K765:L767 K770:L772 K775:L777 K780:L782 K785:L787 K790:L792 K795:L797 K800:L802 K805:L807 K810:L812 K815:L817 K820:L822 K825:L827 K830:L832 K835:L837 K840:L842 K845:L847 K850:L852">
    <cfRule type="cellIs" dxfId="64" priority="66" stopIfTrue="1" operator="equal">
      <formula>#REF!</formula>
    </cfRule>
  </conditionalFormatting>
  <conditionalFormatting sqref="L858 L863 L868 L873 L878 L883">
    <cfRule type="cellIs" dxfId="63" priority="62" stopIfTrue="1" operator="equal">
      <formula>#REF!</formula>
    </cfRule>
  </conditionalFormatting>
  <conditionalFormatting sqref="L859 L864 L869 L874 L879 L884">
    <cfRule type="cellIs" dxfId="62" priority="64" stopIfTrue="1" operator="equal">
      <formula>#REF!</formula>
    </cfRule>
  </conditionalFormatting>
  <conditionalFormatting sqref="K855:L857 K860:L862 K865:L867 K870:L872 K875:L877 K880:L882">
    <cfRule type="cellIs" dxfId="61" priority="63" stopIfTrue="1" operator="equal">
      <formula>#REF!</formula>
    </cfRule>
  </conditionalFormatting>
  <conditionalFormatting sqref="L885:L889 L894 L899 L904">
    <cfRule type="cellIs" dxfId="60" priority="61" stopIfTrue="1" operator="equal">
      <formula>#REF!</formula>
    </cfRule>
  </conditionalFormatting>
  <conditionalFormatting sqref="K890:L892">
    <cfRule type="cellIs" dxfId="59" priority="60" stopIfTrue="1" operator="equal">
      <formula>#REF!</formula>
    </cfRule>
  </conditionalFormatting>
  <conditionalFormatting sqref="L903">
    <cfRule type="cellIs" dxfId="58" priority="55" stopIfTrue="1" operator="equal">
      <formula>#REF!</formula>
    </cfRule>
  </conditionalFormatting>
  <conditionalFormatting sqref="L893">
    <cfRule type="cellIs" dxfId="57" priority="59" stopIfTrue="1" operator="equal">
      <formula>#REF!</formula>
    </cfRule>
  </conditionalFormatting>
  <conditionalFormatting sqref="K895:L897">
    <cfRule type="cellIs" dxfId="56" priority="58" stopIfTrue="1" operator="equal">
      <formula>#REF!</formula>
    </cfRule>
  </conditionalFormatting>
  <conditionalFormatting sqref="L898">
    <cfRule type="cellIs" dxfId="55" priority="57" stopIfTrue="1" operator="equal">
      <formula>#REF!</formula>
    </cfRule>
  </conditionalFormatting>
  <conditionalFormatting sqref="K900:L902">
    <cfRule type="cellIs" dxfId="54" priority="56" stopIfTrue="1" operator="equal">
      <formula>#REF!</formula>
    </cfRule>
  </conditionalFormatting>
  <conditionalFormatting sqref="L928">
    <cfRule type="cellIs" dxfId="53" priority="40" stopIfTrue="1" operator="equal">
      <formula>#REF!</formula>
    </cfRule>
  </conditionalFormatting>
  <conditionalFormatting sqref="L933">
    <cfRule type="cellIs" dxfId="52" priority="37" stopIfTrue="1" operator="equal">
      <formula>#REF!</formula>
    </cfRule>
  </conditionalFormatting>
  <conditionalFormatting sqref="L909">
    <cfRule type="cellIs" dxfId="51" priority="54" stopIfTrue="1" operator="equal">
      <formula>#REF!</formula>
    </cfRule>
  </conditionalFormatting>
  <conditionalFormatting sqref="L908">
    <cfRule type="cellIs" dxfId="50" priority="52" stopIfTrue="1" operator="equal">
      <formula>#REF!</formula>
    </cfRule>
  </conditionalFormatting>
  <conditionalFormatting sqref="K905:L907">
    <cfRule type="cellIs" dxfId="49" priority="53" stopIfTrue="1" operator="equal">
      <formula>#REF!</formula>
    </cfRule>
  </conditionalFormatting>
  <conditionalFormatting sqref="L914">
    <cfRule type="cellIs" dxfId="48" priority="51" stopIfTrue="1" operator="equal">
      <formula>#REF!</formula>
    </cfRule>
  </conditionalFormatting>
  <conditionalFormatting sqref="L913">
    <cfRule type="cellIs" dxfId="47" priority="49" stopIfTrue="1" operator="equal">
      <formula>#REF!</formula>
    </cfRule>
  </conditionalFormatting>
  <conditionalFormatting sqref="K910:L912">
    <cfRule type="cellIs" dxfId="46" priority="50" stopIfTrue="1" operator="equal">
      <formula>#REF!</formula>
    </cfRule>
  </conditionalFormatting>
  <conditionalFormatting sqref="L919">
    <cfRule type="cellIs" dxfId="45" priority="48" stopIfTrue="1" operator="equal">
      <formula>#REF!</formula>
    </cfRule>
  </conditionalFormatting>
  <conditionalFormatting sqref="L918">
    <cfRule type="cellIs" dxfId="44" priority="46" stopIfTrue="1" operator="equal">
      <formula>#REF!</formula>
    </cfRule>
  </conditionalFormatting>
  <conditionalFormatting sqref="K915:L917">
    <cfRule type="cellIs" dxfId="43" priority="47" stopIfTrue="1" operator="equal">
      <formula>#REF!</formula>
    </cfRule>
  </conditionalFormatting>
  <conditionalFormatting sqref="L924">
    <cfRule type="cellIs" dxfId="42" priority="45" stopIfTrue="1" operator="equal">
      <formula>#REF!</formula>
    </cfRule>
  </conditionalFormatting>
  <conditionalFormatting sqref="L923">
    <cfRule type="cellIs" dxfId="41" priority="43" stopIfTrue="1" operator="equal">
      <formula>#REF!</formula>
    </cfRule>
  </conditionalFormatting>
  <conditionalFormatting sqref="K920:L922">
    <cfRule type="cellIs" dxfId="40" priority="44" stopIfTrue="1" operator="equal">
      <formula>#REF!</formula>
    </cfRule>
  </conditionalFormatting>
  <conditionalFormatting sqref="L929">
    <cfRule type="cellIs" dxfId="39" priority="42" stopIfTrue="1" operator="equal">
      <formula>#REF!</formula>
    </cfRule>
  </conditionalFormatting>
  <conditionalFormatting sqref="K925:L927">
    <cfRule type="cellIs" dxfId="38" priority="41" stopIfTrue="1" operator="equal">
      <formula>#REF!</formula>
    </cfRule>
  </conditionalFormatting>
  <conditionalFormatting sqref="L934">
    <cfRule type="cellIs" dxfId="37" priority="39" stopIfTrue="1" operator="equal">
      <formula>#REF!</formula>
    </cfRule>
  </conditionalFormatting>
  <conditionalFormatting sqref="K930:L932">
    <cfRule type="cellIs" dxfId="36" priority="38" stopIfTrue="1" operator="equal">
      <formula>#REF!</formula>
    </cfRule>
  </conditionalFormatting>
  <conditionalFormatting sqref="L938">
    <cfRule type="cellIs" dxfId="35" priority="34" stopIfTrue="1" operator="equal">
      <formula>#REF!</formula>
    </cfRule>
  </conditionalFormatting>
  <conditionalFormatting sqref="L939">
    <cfRule type="cellIs" dxfId="34" priority="36" stopIfTrue="1" operator="equal">
      <formula>#REF!</formula>
    </cfRule>
  </conditionalFormatting>
  <conditionalFormatting sqref="K935:L937">
    <cfRule type="cellIs" dxfId="33" priority="35" stopIfTrue="1" operator="equal">
      <formula>#REF!</formula>
    </cfRule>
  </conditionalFormatting>
  <conditionalFormatting sqref="L943">
    <cfRule type="cellIs" dxfId="32" priority="31" stopIfTrue="1" operator="equal">
      <formula>#REF!</formula>
    </cfRule>
  </conditionalFormatting>
  <conditionalFormatting sqref="L944">
    <cfRule type="cellIs" dxfId="31" priority="33" stopIfTrue="1" operator="equal">
      <formula>#REF!</formula>
    </cfRule>
  </conditionalFormatting>
  <conditionalFormatting sqref="K940:L942">
    <cfRule type="cellIs" dxfId="30" priority="32" stopIfTrue="1" operator="equal">
      <formula>#REF!</formula>
    </cfRule>
  </conditionalFormatting>
  <conditionalFormatting sqref="L948">
    <cfRule type="cellIs" dxfId="29" priority="28" stopIfTrue="1" operator="equal">
      <formula>#REF!</formula>
    </cfRule>
  </conditionalFormatting>
  <conditionalFormatting sqref="L949">
    <cfRule type="cellIs" dxfId="28" priority="30" stopIfTrue="1" operator="equal">
      <formula>#REF!</formula>
    </cfRule>
  </conditionalFormatting>
  <conditionalFormatting sqref="K945:L947">
    <cfRule type="cellIs" dxfId="27" priority="29" stopIfTrue="1" operator="equal">
      <formula>#REF!</formula>
    </cfRule>
  </conditionalFormatting>
  <conditionalFormatting sqref="L953">
    <cfRule type="cellIs" dxfId="26" priority="25" stopIfTrue="1" operator="equal">
      <formula>#REF!</formula>
    </cfRule>
  </conditionalFormatting>
  <conditionalFormatting sqref="L954">
    <cfRule type="cellIs" dxfId="25" priority="27" stopIfTrue="1" operator="equal">
      <formula>#REF!</formula>
    </cfRule>
  </conditionalFormatting>
  <conditionalFormatting sqref="K950:L952">
    <cfRule type="cellIs" dxfId="24" priority="26" stopIfTrue="1" operator="equal">
      <formula>#REF!</formula>
    </cfRule>
  </conditionalFormatting>
  <conditionalFormatting sqref="L958">
    <cfRule type="cellIs" dxfId="23" priority="22" stopIfTrue="1" operator="equal">
      <formula>#REF!</formula>
    </cfRule>
  </conditionalFormatting>
  <conditionalFormatting sqref="L959">
    <cfRule type="cellIs" dxfId="22" priority="24" stopIfTrue="1" operator="equal">
      <formula>#REF!</formula>
    </cfRule>
  </conditionalFormatting>
  <conditionalFormatting sqref="K955:L957">
    <cfRule type="cellIs" dxfId="21" priority="23" stopIfTrue="1" operator="equal">
      <formula>#REF!</formula>
    </cfRule>
  </conditionalFormatting>
  <conditionalFormatting sqref="L963">
    <cfRule type="cellIs" dxfId="20" priority="19" stopIfTrue="1" operator="equal">
      <formula>#REF!</formula>
    </cfRule>
  </conditionalFormatting>
  <conditionalFormatting sqref="L964">
    <cfRule type="cellIs" dxfId="19" priority="21" stopIfTrue="1" operator="equal">
      <formula>#REF!</formula>
    </cfRule>
  </conditionalFormatting>
  <conditionalFormatting sqref="K960:L962">
    <cfRule type="cellIs" dxfId="18" priority="20" stopIfTrue="1" operator="equal">
      <formula>#REF!</formula>
    </cfRule>
  </conditionalFormatting>
  <conditionalFormatting sqref="L968">
    <cfRule type="cellIs" dxfId="17" priority="16" stopIfTrue="1" operator="equal">
      <formula>#REF!</formula>
    </cfRule>
  </conditionalFormatting>
  <conditionalFormatting sqref="L969">
    <cfRule type="cellIs" dxfId="16" priority="18" stopIfTrue="1" operator="equal">
      <formula>#REF!</formula>
    </cfRule>
  </conditionalFormatting>
  <conditionalFormatting sqref="K965:L967">
    <cfRule type="cellIs" dxfId="15" priority="17" stopIfTrue="1" operator="equal">
      <formula>#REF!</formula>
    </cfRule>
  </conditionalFormatting>
  <conditionalFormatting sqref="L973">
    <cfRule type="cellIs" dxfId="14" priority="13" stopIfTrue="1" operator="equal">
      <formula>#REF!</formula>
    </cfRule>
  </conditionalFormatting>
  <conditionalFormatting sqref="L974">
    <cfRule type="cellIs" dxfId="13" priority="15" stopIfTrue="1" operator="equal">
      <formula>#REF!</formula>
    </cfRule>
  </conditionalFormatting>
  <conditionalFormatting sqref="K970:L972">
    <cfRule type="cellIs" dxfId="12" priority="14" stopIfTrue="1" operator="equal">
      <formula>#REF!</formula>
    </cfRule>
  </conditionalFormatting>
  <conditionalFormatting sqref="L978 L983 L988 L993 L998 L1003 L1008 L1013 L1018 L1023 L1028 L1033 L1038 L1043 L1048 L1053 L1058 L1063 L1068 L1073 L1078 L1083 L1088 L1093 L1098 L1103 L1108 L1113 L1118 L1123 L1128 L1133 L1138 L1143 L1148 L1153 L1158 L1163 L1168 L1173 L1178 L1183 L1188 L1193 L1198 L1203 L1208 L1213 L1218 L1223 L1228 L1233 L1238 L1243 L1248 L1253 L1258 L1263 L1268 L1273 L1278 L1283 L1288 L1293 L1298 L1303 L1308 L1313 L1318 L1323 L1328 L1333 L1338 L1343 L1348 L1353 L1358 L1363 L1368 L1373 L1378 L1383 L1388 L1393 L1398 L1403 L1408 L1413 L1418 L1423 L1428 L1433 L1438 L1443 L1448 L1453 L1458 L1463 L1468 L1473 L1478 L1483 L1488 L1493 L1498 L1503 L1508 L1513 L1518 L1523 L1528 L1533 L1538 L1543 L1548 L1553 L1558 L1563 L1568 L1573 L1578 L1583 L1588 L1593 L1598 L1603 L1608 L1613 L1618 L1623 L1628 L1633 L1638 L1643 L1648 L1653 L1658 L1663 L1668 L1673 L1678 L1683 L1688 L1693 L1698 L1703 L1708 L1713 L1718 L1723">
    <cfRule type="cellIs" dxfId="11" priority="10" stopIfTrue="1" operator="equal">
      <formula>#REF!</formula>
    </cfRule>
  </conditionalFormatting>
  <conditionalFormatting sqref="L979 L984 L989 L994 L999 L1004 L1009 L1014 L1019 L1024 L1029 L1034 L1039 L1044 L1049 L1054 L1059 L1064 L1069 L1074 L1079 L1084 L1089 L1094 L1099 L1104 L1109 L1114 L1119 L1124 L1129 L1134 L1139 L1144 L1149 L1154 L1159 L1164 L1169 L1174 L1179 L1184 L1189 L1194 L1199 L1204 L1209 L1214 L1219 L1224 L1229 L1234 L1239 L1244 L1249 L1254 L1259 L1264 L1269 L1274 L1279 L1284 L1289 L1294 L1299 L1304 L1309 L1314 L1319 L1324 L1329 L1334 L1339 L1344 L1349 L1354 L1359 L1364 L1369 L1374 L1379 L1384 L1389 L1394 L1399 L1404 L1409 L1414 L1419 L1424 L1429 L1434 L1439 L1444 L1449 L1454 L1459 L1464 L1469 L1474 L1479 L1484 L1489 L1494 L1499 L1504 L1509 L1514 L1519 L1524 L1529 L1534 L1539 L1544 L1549 L1554 L1559 L1564 L1569 L1574 L1579 L1584 L1589 L1594 L1599 L1604 L1609 L1614 L1619 L1624 L1629 L1634 L1639 L1644 L1649 L1654 L1659 L1664 L1669 L1674 L1679 L1684 L1689 L1694 L1699 L1704 L1709 L1714 L1719 L1724">
    <cfRule type="cellIs" dxfId="10" priority="12" stopIfTrue="1" operator="equal">
      <formula>#REF!</formula>
    </cfRule>
  </conditionalFormatting>
  <conditionalFormatting sqref="K975:L977 K980:L982 K985:L987 K990:L992 K995:L997 K1000:L1002 K1005:L1007 K1010:L1012 K1015:L1017 K1020:L1022 K1025:L1027 K1030:L1032 K1035:L1037 K1040:L1042 K1045:L1047 K1050:L1052 K1055:L1057 K1060:L1062 K1065:L1067 K1070:L1072 K1075:L1077 K1080:L1082 K1085:L1087 K1090:L1092 K1095:L1097 K1100:L1102 K1105:L1107 K1110:L1112 K1115:L1117 K1120:L1122 K1125:L1127 K1130:L1132 K1135:L1137 K1140:L1142 K1145:L1147 K1150:L1152 K1155:L1157 K1160:L1162 K1165:L1167 K1170:L1172 K1175:L1177 K1180:L1182 K1185:L1187 K1190:L1192 K1195:L1197 K1200:L1202 K1205:L1207 K1210:L1212 K1215:L1217 K1220:L1222 K1225:L1227 K1230:L1232 K1235:L1237 K1240:L1242 K1245:L1247 K1250:L1252 K1255:L1257 K1260:L1262 K1265:L1267 K1270:L1272 K1275:L1277 K1280:L1282 K1285:L1287 K1290:L1292 K1295:L1297 K1300:L1302 K1305:L1307 K1310:L1312 K1315:L1317 K1320:L1322 K1325:L1327 K1330:L1332 K1335:L1337 K1340:L1342 K1345:L1347 K1350:L1352 K1355:L1357 K1360:L1362 K1365:L1367 K1370:L1372 K1375:L1377 K1380:L1382 K1385:L1387 K1390:L1392 K1395:L1397 K1400:L1402 K1405:L1407 K1410:L1412 K1415:L1417 K1420:L1422 K1425:L1427 K1430:L1432 K1435:L1437 K1440:L1442 K1445:L1447 K1450:L1452 K1455:L1457 K1460:L1462 K1465:L1467 K1470:L1472 K1475:L1477 K1480:L1482 K1485:L1487 K1490:L1492 K1495:L1497 K1500:L1502 K1505:L1507 K1510:L1512 K1515:L1517 K1520:L1522 K1525:L1527 K1530:L1532 K1535:L1537 K1540:L1542 K1545:L1547 K1550:L1552 K1555:L1557 K1560:L1562 K1565:L1567 K1570:L1572 K1575:L1577 K1580:L1582 K1585:L1587 K1590:L1592 K1595:L1597 K1600:L1602 K1605:L1607 K1610:L1612 K1615:L1617 K1620:L1622 K1625:L1627 K1630:L1632 K1635:L1637 K1640:L1642 K1645:L1647 K1650:L1652 K1655:L1657 K1660:L1662 K1665:L1667 K1670:L1672 K1675:L1677 K1680:L1682 K1685:L1687 K1690:L1692 K1695:L1697 K1700:L1702 K1705:L1707 K1710:L1712 K1715:L1717 K1720:L1722">
    <cfRule type="cellIs" dxfId="9" priority="11" stopIfTrue="1" operator="equal">
      <formula>#REF!</formula>
    </cfRule>
  </conditionalFormatting>
  <conditionalFormatting sqref="L1728 L1733 L1738 L1743 L1748 L1753">
    <cfRule type="cellIs" dxfId="8" priority="7" stopIfTrue="1" operator="equal">
      <formula>#REF!</formula>
    </cfRule>
  </conditionalFormatting>
  <conditionalFormatting sqref="L1729 L1734 L1739 L1744 L1749 L1754">
    <cfRule type="cellIs" dxfId="7" priority="9" stopIfTrue="1" operator="equal">
      <formula>#REF!</formula>
    </cfRule>
  </conditionalFormatting>
  <conditionalFormatting sqref="K1725:L1727 K1730:L1732 K1735:L1737 K1740:L1742 K1745:L1747 K1750:L1752">
    <cfRule type="cellIs" dxfId="6" priority="8" stopIfTrue="1" operator="equal">
      <formula>#REF!</formula>
    </cfRule>
  </conditionalFormatting>
  <conditionalFormatting sqref="L1758 L1763 L1768 L1773 L1778">
    <cfRule type="cellIs" dxfId="5" priority="4" stopIfTrue="1" operator="equal">
      <formula>#REF!</formula>
    </cfRule>
  </conditionalFormatting>
  <conditionalFormatting sqref="L1759 L1764 L1769 L1774 L1779">
    <cfRule type="cellIs" dxfId="4" priority="6" stopIfTrue="1" operator="equal">
      <formula>#REF!</formula>
    </cfRule>
  </conditionalFormatting>
  <conditionalFormatting sqref="K1755:L1757 K1760:L1762 K1765:L1767 K1770:L1772 K1775:L1777">
    <cfRule type="cellIs" dxfId="3" priority="5" stopIfTrue="1" operator="equal">
      <formula>#REF!</formula>
    </cfRule>
  </conditionalFormatting>
  <conditionalFormatting sqref="L1783 L1788 L1793">
    <cfRule type="cellIs" dxfId="2" priority="1" stopIfTrue="1" operator="equal">
      <formula>#REF!</formula>
    </cfRule>
  </conditionalFormatting>
  <conditionalFormatting sqref="L1784 L1789 L1794">
    <cfRule type="cellIs" dxfId="1" priority="3" stopIfTrue="1" operator="equal">
      <formula>#REF!</formula>
    </cfRule>
  </conditionalFormatting>
  <conditionalFormatting sqref="K1780:L1782 K1785:L1787 K1790:L1792">
    <cfRule type="cellIs" dxfId="0" priority="2" stopIfTrue="1" operator="equal">
      <formula>#REF!</formula>
    </cfRule>
  </conditionalFormatting>
  <dataValidations count="2">
    <dataValidation allowBlank="1" showInputMessage="1" showErrorMessage="1" promptTitle="Completar por el Oferente" prompt=" " sqref="J64:L64 J18:K18 J19:L19 J23:K23 J24:L24 J28:K28 J29:L29 J33:K33 J34:L34 J38:K38 J39:L39 J43:K43 J44:L44 J48:K48 J49:L49 J53:K53 J54:L54 J58:K58 J59:L59 J63:K63 E1796 J69:L69 J68:K68 J73:K73 J74:L74 J78:K78 J79:L79 J83:K83 J84:L84 J88:K88 J89:L89 J93:K93 J94:L94 J98:K98 J99:L99 J103:K103 J104:L104 J108:K108 J109:L109 J119:L119 J113:K113 J118:K118 J123:K123 J114:L114 J124:L124 J134:L134 J128:K128 J129:L129 J139:L139 J133:K133 J138:K138 J143:K143 J144:L144 J183:K183 J148:K148 J149:L149 J159:L159 J153:K153 J158:K158 J163:K163 J154:L154 J164:L164 J174:L174 J168:K168 J169:L169 J179:L179 J173:K173 J178:K178 J184:L184 J258:K258 J188:K188 J189:L189 J199:L199 J193:K193 J198:K198 J203:K203 J194:L194 J204:L204 J214:L214 J208:K208 J209:L209 J219:L219 J213:K213 J218:K218 J223:K223 J224:L224 J263:K263 J228:K228 J229:L229 J239:L239 J233:K233 J238:K238 J243:K243 J234:L234 J244:L244 J254:L254 J248:K248 J249:L249 J259:L259 J253:K253 J264:L264 J413:K413 J268:K268 J269:L269 J279:L279 J273:K273 J278:K278 J283:K283 J274:L274 J284:L284 J294:L294 J288:K288 J289:L289 J299:L299 J293:K293 J298:K298 J303:K303 J304:L304 J343:K343 J308:K308 J309:L309 J319:L319 J313:K313 J318:K318 J323:K323 J314:L314 J324:L324 J334:L334 J328:K328 J329:L329 J339:L339 J333:K333 J338:K338 J344:L344 J418:K418 J348:K348 J349:L349 J359:L359 J353:K353 J358:K358 J363:K363 J354:L354 J364:L364 J374:L374 J368:K368 J369:L369 J379:L379 J373:K373 J378:K378 J383:K383 J384:L384 J423:K423 J388:K388 J389:L389 J399:L399 J393:K393 J398:K398 J403:K403 J394:L394 J404:L404 J414:L414 J408:K408 J409:L409 J419:L419 J424:L424 J739:L739 J428:K428 J429:L429 J439:L439 J433:K433 J438:K438 J443:K443 J434:L434 J444:L444 J454:L454 J448:K448 J449:L449 J459:L459 J453:K453 J458:K458 J463:K463 J464:L464 J503:K503 J468:K468 J469:L469 J479:L479 J473:K473 J478:K478 J483:K483 J474:L474 J484:L484 J494:L494 J488:K488 J489:L489 J499:L499 J493:K493 J498:K498 J504:L504 J578:K578 J508:K508 J509:L509 J519:L519 J513:K513 J518:K518 J523:K523 J514:L514 J524:L524 J534:L534 J528:K528 J529:L529 J539:L539 J533:K533 J538:K538 J543:K543 J544:L544 J583:K583 J548:K548 J549:L549 J559:L559 J553:K553 J558:K558 J563:K563 J554:L554 J564:L564 J574:L574 J568:K568 J569:L569 J579:L579 J573:K573 J584:L584 J733:K733 J588:K588 J589:L589 J599:L599 J593:K593 J598:K598 J603:K603 J594:L594 J604:L604 J614:L614 J608:K608 J609:L609 J619:L619 J613:K613 J618:K618 J623:K623 J624:L624 J663:K663 J628:K628 J629:L629 J639:L639 J633:K633 J638:K638 J643:K643 J634:L634 J644:L644 J654:L654 J648:K648 J649:L649 J659:L659 J653:K653 J658:K658 J664:L664 J738:K738 J668:K668 J669:L669 J679:L679 J673:K673 J678:K678 J683:K683 J674:L674 J684:L684 J694:L694 J688:K688 J689:L689 J699:L699 J693:K693 J698:K698 J703:K703 J704:L704 J743:K743 J708:K708 J709:L709 J719:L719 J713:K713 J718:K718 J723:K723 J714:L714 J724:L724 J734:L734 J728:K728 J729:L729 J854:L854 J744:L744 J748:K748 J749:L749 J759:L759 J753:K753 J758:K758 J763:K763 J754:L754 J764:L764 J774:L774 J768:K768 J769:L769 J779:L779 J773:K773 J778:K778 J783:K783 J784:L784 J823:K823 J788:K788 J789:L789 J799:L799 J793:K793 J798:K798 J803:K803 J794:L794 J804:L804 J814:L814 J808:K808 J809:L809 J819:L819 J813:K813 J818:K818 J824:L824 J828:K828 J829:L829 J839:L839 J833:K833 J838:K838 J843:K843 J834:L834 J844:L844 J853:K853 J848:K848 J849:L849 J884:L884 J863:K863 J859:L859 J858:K858 J864:L864 J868:K868 J869:L869 J879:L879 J873:K873 J878:K878 J883:K883 J874:L874 J1754:L1754 J934:L934 J888:K888 J889:L889 J893:K893 J894:L894 J898:K898 J899:L899 J903:K903 J904:L904 J908:K908 J909:L909 J913:K913 J914:L914 J918:K918 J919:L919 J923:K923 J924:L924 J928:K928 J929:L929 J933:K933 J939:L939 J938:K938 J943:K943 J944:L944 J948:K948 J949:L949 J953:K953 J954:L954 J958:K958 J959:L959 J963:K963 J964:L964 J968:K968 J969:L969 J973:K973 J974:L974 J978:K978 J979:L979 J989:L989 J983:K983 J988:K988 J993:K993 J984:L984 J994:L994 J1004:L1004 J998:K998 J999:L999 J1009:L1009 J1003:K1003 J1008:K1008 J1013:K1013 J1014:L1014 J1053:K1053 J1018:K1018 J1019:L1019 J1029:L1029 J1023:K1023 J1028:K1028 J1033:K1033 J1024:L1024 J1034:L1034 J1044:L1044 J1038:K1038 J1039:L1039 J1049:L1049 J1043:K1043 J1048:K1048 J1054:L1054 J1128:K1128 J1058:K1058 J1059:L1059 J1069:L1069 J1063:K1063 J1068:K1068 J1073:K1073 J1064:L1064 J1074:L1074 J1084:L1084 J1078:K1078 J1079:L1079 J1089:L1089 J1083:K1083 J1088:K1088 J1093:K1093 J1094:L1094 J1133:K1133 J1098:K1098 J1099:L1099 J1109:L1109 J1103:K1103 J1108:K1108 J1113:K1113 J1104:L1104 J1114:L1114 J1124:L1124 J1118:K1118 J1119:L1119 J1129:L1129 J1123:K1123 J1134:L1134 J1283:K1283 J1138:K1138 J1139:L1139 J1149:L1149 J1143:K1143 J1148:K1148 J1153:K1153 J1144:L1144 J1154:L1154 J1164:L1164 J1158:K1158 J1159:L1159 J1169:L1169 J1163:K1163 J1168:K1168 J1173:K1173 J1174:L1174 J1213:K1213 J1178:K1178 J1179:L1179 J1189:L1189 J1183:K1183 J1188:K1188 J1193:K1193 J1184:L1184 J1194:L1194 J1204:L1204 J1198:K1198 J1199:L1199 J1209:L1209 J1203:K1203 J1208:K1208 J1214:L1214 J1288:K1288 J1218:K1218 J1219:L1219 J1229:L1229 J1223:K1223 J1228:K1228 J1233:K1233 J1224:L1224 J1234:L1234 J1244:L1244 J1238:K1238 J1239:L1239 J1249:L1249 J1243:K1243 J1248:K1248 J1253:K1253 J1254:L1254 J1293:K1293 J1258:K1258 J1259:L1259 J1269:L1269 J1263:K1263 J1268:K1268 J1273:K1273 J1264:L1264 J1274:L1274 J1284:L1284 J1278:K1278 J1279:L1279 J1289:L1289 J1294:L1294 J1609:L1609 J1298:K1298 J1299:L1299 J1309:L1309 J1303:K1303 J1308:K1308 J1313:K1313 J1304:L1304 J1314:L1314 J1324:L1324 J1318:K1318 J1319:L1319 J1329:L1329 J1323:K1323 J1328:K1328 J1333:K1333 J1334:L1334 J1373:K1373 J1338:K1338 J1339:L1339 J1349:L1349 J1343:K1343 J1348:K1348 J1353:K1353 J1344:L1344 J1354:L1354 J1364:L1364 J1358:K1358 J1359:L1359 J1369:L1369 J1363:K1363 J1368:K1368 J1374:L1374 J1448:K1448 J1378:K1378 J1379:L1379 J1389:L1389 J1383:K1383 J1388:K1388 J1393:K1393 J1384:L1384 J1394:L1394 J1404:L1404 J1398:K1398 J1399:L1399 J1409:L1409 J1403:K1403 J1408:K1408 J1413:K1413 J1414:L1414 J1453:K1453 J1418:K1418 J1419:L1419 J1429:L1429 J1423:K1423 J1428:K1428 J1433:K1433 J1424:L1424 J1434:L1434 J1444:L1444 J1438:K1438 J1439:L1439 J1449:L1449 J1443:K1443 J1454:L1454 J1603:K1603 J1458:K1458 J1459:L1459 J1469:L1469 J1463:K1463 J1468:K1468 J1473:K1473 J1464:L1464 J1474:L1474 J1484:L1484 J1478:K1478 J1479:L1479 J1489:L1489 J1483:K1483 J1488:K1488 J1493:K1493 J1494:L1494 J1533:K1533 J1498:K1498 J1499:L1499 J1509:L1509 J1503:K1503 J1508:K1508 J1513:K1513 J1504:L1504 J1514:L1514 J1524:L1524 J1518:K1518 J1519:L1519 J1529:L1529 J1523:K1523 J1528:K1528 J1534:L1534 J1608:K1608 J1538:K1538 J1539:L1539 J1549:L1549 J1543:K1543 J1548:K1548 J1553:K1553 J1544:L1544 J1554:L1554 J1564:L1564 J1558:K1558 J1559:L1559 J1569:L1569 J1563:K1563 J1568:K1568 J1573:K1573 J1574:L1574 J1613:K1613 J1578:K1578 J1579:L1579 J1589:L1589 J1583:K1583 J1588:K1588 J1593:K1593 J1584:L1584 J1594:L1594 J1604:L1604 J1598:K1598 J1599:L1599 J1724:L1724 J1614:L1614 J1618:K1618 J1619:L1619 J1629:L1629 J1623:K1623 J1628:K1628 J1633:K1633 J1624:L1624 J1634:L1634 J1644:L1644 J1638:K1638 J1639:L1639 J1649:L1649 J1643:K1643 J1648:K1648 J1653:K1653 J1654:L1654 J1693:K1693 J1658:K1658 J1659:L1659 J1669:L1669 J1663:K1663 J1668:K1668 J1673:K1673 J1664:L1664 J1674:L1674 J1684:L1684 J1678:K1678 J1679:L1679 J1689:L1689 J1683:K1683 J1688:K1688 J1694:L1694 J1698:K1698 J1699:L1699 J1709:L1709 J1703:K1703 J1708:K1708 J1713:K1713 J1704:L1704 J1714:L1714 J1723:K1723 J1718:K1718 J1719:L1719 J1744:L1744 J1733:K1733 J1729:L1729 J1728:K1728 J1734:L1734 J1738:K1738 J1739:L1739 J1749:L1749 J1743:K1743 J1748:K1748 J1753:K1753 J1779:L1779 J1778:K1778 J1769:L1769 J1758:K1758 J1759:L1759 J1763:K1763 J1764:L1764 J1774:L1774 J1768:K1768 J1773:K1773 J1793:K1793 J1794:L1794 J1783:K1783 J1784:L1784 J1788:K1788 J1789:L1789 J15:J17 J20:J22 J25:J27 J30:J32 J35:J37 J40:J42 J45:J47 J50:J52 J55:J57 J60:J62 J65:J67 J70:J72 J75:J77 J80:J82 J85:J87 J90:J92 J95:J97 J100:J102 J105:J107 J110:J112 J115:J117 J120:J122 J125:J127 J130:J132 J135:J137 J140:J142 J145:J147 J150:J152 J155:J157 J160:J162 J165:J167 J170:J172 J175:J177 J180:J182 J185:J187 J190:J192 J195:J197 J200:J202 J205:J207 J210:J212 J215:J217 J220:J222 J225:J227 J230:J232 J235:J237 J240:J242 J245:J247 J250:J252 J255:J257 J260:J262 J265:J267 J270:J272 J275:J277 J280:J282 J285:J287 J290:J292 J295:J297 J300:J302 J305:J307 J310:J312 J315:J317 J320:J322 J325:J327 J330:J332 J335:J337 J340:J342 J345:J347 J350:J352 J355:J357 J360:J362 J365:J367 J370:J372 J375:J377 J380:J382 J385:J387 J390:J392 J395:J397 J400:J402 J405:J407 J410:J412 J415:J417 J420:J422 J425:J427 J430:J432 J435:J437 J440:J442 J445:J447 J450:J452 J455:J457 J460:J462 J465:J467 J470:J472 J475:J477 J480:J482 J485:J487 J490:J492 J495:J497 J500:J502 J505:J507 J510:J512 J515:J517 J520:J522 J525:J527 J530:J532 J535:J537 J540:J542 J545:J547 J550:J552 J555:J557 J560:J562 J565:J567 J570:J572 J575:J577 J580:J582 J585:J587 J590:J592 J595:J597 J600:J602 J605:J607 J610:J612 J615:J617 J620:J622 J625:J627 J630:J632 J635:J637 J640:J642 J645:J647 J650:J652 J655:J657 J660:J662 J665:J667 J670:J672 J675:J677 J680:J682 J685:J687 J690:J692 J695:J697 J700:J702 J705:J707 J710:J712 J715:J717 J720:J722 J725:J727 J730:J732 J735:J737 J740:J742 J745:J747 J750:J752 J755:J757 J760:J762 J765:J767 J770:J772 J775:J777 J780:J782 J785:J787 J790:J792 J795:J797 J800:J802 J805:J807 J810:J812 J815:J817 J820:J822 J825:J827 J830:J832 J835:J837 J840:J842 J845:J847 J850:J852 J855:J857 J860:J862 J865:J867 J870:J872 J875:J877 J880:J882 J885:J887 J890:J892 J895:J897 J900:J902 J905:J907 J910:J912 J915:J917 J920:J922 J925:J927 J930:J932 J935:J937 J940:J942 J945:J947 J950:J952 J955:J957 J960:J962 J965:J967 J970:J972 J975:J977 J980:J982 J985:J987 J990:J992 J995:J997 J1000:J1002 J1005:J1007 J1010:J1012 J1015:J1017 J1020:J1022 J1025:J1027 J1030:J1032 J1035:J1037 J1040:J1042 J1045:J1047 J1050:J1052 J1055:J1057 J1060:J1062 J1065:J1067 J1070:J1072 J1075:J1077 J1080:J1082 J1085:J1087 J1090:J1092 J1095:J1097 J1100:J1102 J1105:J1107 J1110:J1112 J1115:J1117 J1120:J1122 J1125:J1127 J1130:J1132 J1135:J1137 J1140:J1142 J1145:J1147 J1150:J1152 J1155:J1157 J1160:J1162 J1165:J1167 J1170:J1172 J1175:J1177 J1180:J1182 J1185:J1187 J1190:J1192 J1195:J1197 J1200:J1202 J1205:J1207 J1210:J1212 J1215:J1217 J1220:J1222 J1225:J1227 J1230:J1232 J1235:J1237 J1240:J1242 J1245:J1247 J1250:J1252 J1255:J1257 J1260:J1262 J1265:J1267 J1270:J1272 J1275:J1277 J1280:J1282 J1285:J1287 J1290:J1292 J1295:J1297 J1300:J1302 J1305:J1307 J1310:J1312 J1315:J1317 J1320:J1322 J1325:J1327 J1330:J1332 J1335:J1337 J1340:J1342 J1345:J1347 J1350:J1352 J1355:J1357 J1360:J1362 J1365:J1367 J1370:J1372 J1375:J1377 J1380:J1382 J1385:J1387 J1390:J1392 J1395:J1397 J1400:J1402 J1405:J1407 J1410:J1412 J1415:J1417 J1420:J1422 J1425:J1427 J1430:J1432 J1435:J1437 J1440:J1442 J1445:J1447 J1450:J1452 J1455:J1457 J1460:J1462 J1465:J1467 J1470:J1472 J1475:J1477 J1480:J1482 J1485:J1487 J1490:J1492 J1495:J1497 J1500:J1502 J1505:J1507 J1510:J1512 J1515:J1517 J1520:J1522 J1525:J1527 J1530:J1532 J1535:J1537 J1540:J1542 J1545:J1547 J1550:J1552 J1555:J1557 J1560:J1562 J1565:J1567 J1570:J1572 J1575:J1577 J1580:J1582 J1585:J1587 J1590:J1592 J1595:J1597 J1600:J1602 J1605:J1607 J1610:J1612 J1615:J1617 J1620:J1622 J1625:J1627 J1630:J1632 J1635:J1637 J1640:J1642 J1645:J1647 J1650:J1652 J1655:J1657 J1660:J1662 J1665:J1667 J1670:J1672 J1675:J1677 J1680:J1682 J1685:J1687 J1690:J1692 J1695:J1697 J1700:J1702 J1705:J1707 J1710:J1712 J1715:J1717 J1720:J1722 J1725:J1727 J1730:J1732 J1735:J1737 J1740:J1742 J1745:J1747 J1750:J1752 J1755:J1757 J1760:J1762 J1765:J1767 J1770:J1772 J1775:J1777 J1780:J1782 J1785:J1787 J1790:J1792"/>
    <dataValidation operator="equal" allowBlank="1" showInputMessage="1" showErrorMessage="1" promptTitle="Completar por el Oferente" prompt=" " sqref="K6:M10"/>
  </dataValidations>
  <printOptions horizontalCentered="1" verticalCentered="1"/>
  <pageMargins left="0" right="0" top="0" bottom="0" header="0" footer="0"/>
  <pageSetup paperSize="9" scale="73" orientation="portrait" r:id="rId1"/>
  <rowBreaks count="11" manualBreakCount="11">
    <brk id="84" max="16383" man="1"/>
    <brk id="159" max="16383" man="1"/>
    <brk id="234" max="16383" man="1"/>
    <brk id="309" max="16383" man="1"/>
    <brk id="384" max="16383" man="1"/>
    <brk id="459" max="16383" man="1"/>
    <brk id="534" max="16383" man="1"/>
    <brk id="609" max="16383" man="1"/>
    <brk id="684" max="16383" man="1"/>
    <brk id="759" max="16383" man="1"/>
    <brk id="83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K11:M11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76"/>
  <sheetViews>
    <sheetView zoomScaleNormal="100" workbookViewId="0">
      <selection activeCell="C11" sqref="C11"/>
    </sheetView>
  </sheetViews>
  <sheetFormatPr baseColWidth="10" defaultRowHeight="12.75"/>
  <cols>
    <col min="1" max="1" width="24" style="28" customWidth="1"/>
    <col min="2" max="2" width="19.7109375" style="28" customWidth="1"/>
    <col min="3" max="3" width="11.42578125" style="28"/>
    <col min="4" max="4" width="20.140625" style="28" customWidth="1"/>
    <col min="5" max="5" width="47.7109375" style="123" customWidth="1"/>
    <col min="6" max="6" width="19.42578125" style="28" customWidth="1"/>
    <col min="7" max="7" width="11.42578125" style="28"/>
    <col min="8" max="12" width="11.42578125" style="28" hidden="1" customWidth="1"/>
    <col min="13" max="13" width="0" style="28" hidden="1" customWidth="1"/>
    <col min="14" max="16384" width="11.42578125" style="28"/>
  </cols>
  <sheetData>
    <row r="3" spans="1:12" ht="15.75">
      <c r="A3" s="77" t="s">
        <v>23</v>
      </c>
      <c r="B3" s="27"/>
    </row>
    <row r="4" spans="1:12">
      <c r="A4" s="29"/>
    </row>
    <row r="5" spans="1:12">
      <c r="A5" s="48" t="s">
        <v>9</v>
      </c>
      <c r="B5" s="90" t="s">
        <v>417</v>
      </c>
      <c r="H5" s="30" t="s">
        <v>13</v>
      </c>
      <c r="I5" s="31" t="s">
        <v>14</v>
      </c>
      <c r="J5" s="31"/>
      <c r="K5" s="30" t="s">
        <v>20</v>
      </c>
      <c r="L5" s="32">
        <v>0.105</v>
      </c>
    </row>
    <row r="6" spans="1:12">
      <c r="A6" s="48" t="s">
        <v>26</v>
      </c>
      <c r="B6" s="28" t="s">
        <v>49</v>
      </c>
      <c r="H6" s="33"/>
      <c r="I6" s="34" t="s">
        <v>15</v>
      </c>
      <c r="J6" s="34"/>
      <c r="K6" s="33"/>
      <c r="L6" s="35">
        <v>0.21</v>
      </c>
    </row>
    <row r="7" spans="1:12">
      <c r="A7" s="48" t="s">
        <v>27</v>
      </c>
      <c r="B7" s="28" t="s">
        <v>418</v>
      </c>
      <c r="H7" s="33"/>
      <c r="I7" s="34" t="s">
        <v>16</v>
      </c>
      <c r="J7" s="34"/>
      <c r="K7" s="33"/>
      <c r="L7" s="35">
        <v>0.27</v>
      </c>
    </row>
    <row r="8" spans="1:12">
      <c r="A8" s="48" t="s">
        <v>10</v>
      </c>
      <c r="B8" s="28" t="s">
        <v>419</v>
      </c>
      <c r="H8" s="33"/>
      <c r="I8" s="34" t="s">
        <v>17</v>
      </c>
      <c r="J8" s="34"/>
      <c r="K8" s="33"/>
      <c r="L8" s="36"/>
    </row>
    <row r="9" spans="1:12">
      <c r="A9" s="48"/>
      <c r="H9" s="37"/>
      <c r="I9" s="38"/>
      <c r="J9" s="39"/>
      <c r="K9" s="37"/>
      <c r="L9" s="39"/>
    </row>
    <row r="10" spans="1:12">
      <c r="A10" s="79" t="s">
        <v>24</v>
      </c>
      <c r="H10" s="34"/>
      <c r="I10" s="34"/>
      <c r="J10" s="34"/>
    </row>
    <row r="11" spans="1:12">
      <c r="A11" s="48" t="s">
        <v>30</v>
      </c>
      <c r="B11" s="34" t="s">
        <v>60</v>
      </c>
      <c r="H11" s="34"/>
      <c r="I11" s="34"/>
      <c r="J11" s="34"/>
    </row>
    <row r="12" spans="1:12">
      <c r="A12" s="80" t="s">
        <v>21</v>
      </c>
      <c r="B12" s="34" t="s">
        <v>60</v>
      </c>
      <c r="G12" s="34"/>
      <c r="H12" s="34"/>
      <c r="I12" s="34"/>
      <c r="J12" s="34"/>
      <c r="K12" s="34"/>
    </row>
    <row r="13" spans="1:12">
      <c r="A13" s="80" t="s">
        <v>6</v>
      </c>
      <c r="B13" s="34" t="s">
        <v>60</v>
      </c>
      <c r="G13" s="34"/>
      <c r="H13" s="34"/>
      <c r="I13" s="34"/>
      <c r="J13" s="34"/>
      <c r="K13" s="34"/>
    </row>
    <row r="14" spans="1:12">
      <c r="A14" s="80" t="s">
        <v>57</v>
      </c>
      <c r="B14" s="34" t="s">
        <v>60</v>
      </c>
      <c r="G14" s="34"/>
      <c r="H14" s="34"/>
      <c r="I14" s="34"/>
      <c r="J14" s="34"/>
      <c r="K14" s="34"/>
    </row>
    <row r="15" spans="1:12">
      <c r="A15" s="80" t="s">
        <v>7</v>
      </c>
      <c r="B15" s="34" t="s">
        <v>60</v>
      </c>
      <c r="G15" s="34"/>
      <c r="H15" s="34"/>
      <c r="I15" s="34"/>
      <c r="J15" s="34"/>
      <c r="K15" s="34"/>
    </row>
    <row r="16" spans="1:12">
      <c r="G16" s="34"/>
      <c r="H16" s="34"/>
      <c r="I16" s="34"/>
      <c r="J16" s="34"/>
      <c r="K16" s="34"/>
    </row>
    <row r="17" spans="1:6" ht="15.75">
      <c r="A17" s="77" t="s">
        <v>51</v>
      </c>
      <c r="B17" s="48"/>
    </row>
    <row r="19" spans="1:6">
      <c r="A19" s="250" t="s">
        <v>25</v>
      </c>
      <c r="B19" s="250" t="s">
        <v>11</v>
      </c>
      <c r="C19" s="250" t="s">
        <v>3</v>
      </c>
      <c r="D19" s="250" t="s">
        <v>61</v>
      </c>
      <c r="E19" s="251" t="s">
        <v>31</v>
      </c>
      <c r="F19" s="250" t="s">
        <v>54</v>
      </c>
    </row>
    <row r="20" spans="1:6">
      <c r="A20" s="250"/>
      <c r="B20" s="250"/>
      <c r="C20" s="250"/>
      <c r="D20" s="250"/>
      <c r="E20" s="251"/>
      <c r="F20" s="250"/>
    </row>
    <row r="21" spans="1:6" ht="71.25" customHeight="1">
      <c r="A21" s="76">
        <v>1</v>
      </c>
      <c r="B21" s="122">
        <v>200</v>
      </c>
      <c r="C21" s="4" t="s">
        <v>415</v>
      </c>
      <c r="D21" s="122">
        <v>3000000339</v>
      </c>
      <c r="E21" s="124" t="s">
        <v>64</v>
      </c>
      <c r="F21" s="106"/>
    </row>
    <row r="22" spans="1:6" ht="71.25" customHeight="1">
      <c r="A22" s="76">
        <f>+A21+1</f>
        <v>2</v>
      </c>
      <c r="B22" s="122">
        <v>200</v>
      </c>
      <c r="C22" s="4" t="s">
        <v>415</v>
      </c>
      <c r="D22" s="122">
        <v>3000000340</v>
      </c>
      <c r="E22" s="124" t="s">
        <v>65</v>
      </c>
      <c r="F22" s="106"/>
    </row>
    <row r="23" spans="1:6" ht="71.25" customHeight="1">
      <c r="A23" s="76">
        <f t="shared" ref="A23:A86" si="0">+A22+1</f>
        <v>3</v>
      </c>
      <c r="B23" s="122">
        <v>250</v>
      </c>
      <c r="C23" s="4" t="s">
        <v>415</v>
      </c>
      <c r="D23" s="122">
        <v>3000000341</v>
      </c>
      <c r="E23" s="124" t="s">
        <v>66</v>
      </c>
      <c r="F23" s="106"/>
    </row>
    <row r="24" spans="1:6" ht="71.25" customHeight="1">
      <c r="A24" s="76">
        <f t="shared" si="0"/>
        <v>4</v>
      </c>
      <c r="B24" s="122">
        <v>500</v>
      </c>
      <c r="C24" s="4" t="s">
        <v>415</v>
      </c>
      <c r="D24" s="122">
        <v>3000000346</v>
      </c>
      <c r="E24" s="124" t="s">
        <v>67</v>
      </c>
      <c r="F24" s="107"/>
    </row>
    <row r="25" spans="1:6" ht="71.25" customHeight="1">
      <c r="A25" s="76">
        <f t="shared" si="0"/>
        <v>5</v>
      </c>
      <c r="B25" s="122">
        <v>200</v>
      </c>
      <c r="C25" s="4" t="s">
        <v>415</v>
      </c>
      <c r="D25" s="122">
        <v>3000000347</v>
      </c>
      <c r="E25" s="124" t="s">
        <v>68</v>
      </c>
      <c r="F25" s="95"/>
    </row>
    <row r="26" spans="1:6" ht="71.25" customHeight="1">
      <c r="A26" s="76">
        <f t="shared" si="0"/>
        <v>6</v>
      </c>
      <c r="B26" s="122">
        <v>220</v>
      </c>
      <c r="C26" s="4" t="s">
        <v>415</v>
      </c>
      <c r="D26" s="122">
        <v>3000000348</v>
      </c>
      <c r="E26" s="124" t="s">
        <v>69</v>
      </c>
      <c r="F26" s="95"/>
    </row>
    <row r="27" spans="1:6" ht="71.25" customHeight="1">
      <c r="A27" s="76">
        <f t="shared" si="0"/>
        <v>7</v>
      </c>
      <c r="B27" s="122">
        <v>240</v>
      </c>
      <c r="C27" s="4" t="s">
        <v>415</v>
      </c>
      <c r="D27" s="122">
        <v>3000000349</v>
      </c>
      <c r="E27" s="124" t="s">
        <v>70</v>
      </c>
      <c r="F27" s="95"/>
    </row>
    <row r="28" spans="1:6" ht="71.25" customHeight="1">
      <c r="A28" s="76">
        <f t="shared" si="0"/>
        <v>8</v>
      </c>
      <c r="B28" s="122">
        <v>820</v>
      </c>
      <c r="C28" s="4" t="s">
        <v>415</v>
      </c>
      <c r="D28" s="122">
        <v>3000000350</v>
      </c>
      <c r="E28" s="124" t="s">
        <v>71</v>
      </c>
      <c r="F28" s="95"/>
    </row>
    <row r="29" spans="1:6" ht="71.25" customHeight="1">
      <c r="A29" s="76">
        <f t="shared" si="0"/>
        <v>9</v>
      </c>
      <c r="B29" s="122">
        <v>270</v>
      </c>
      <c r="C29" s="4" t="s">
        <v>415</v>
      </c>
      <c r="D29" s="122">
        <v>3000000352</v>
      </c>
      <c r="E29" s="124" t="s">
        <v>72</v>
      </c>
      <c r="F29" s="95"/>
    </row>
    <row r="30" spans="1:6" ht="71.25" customHeight="1">
      <c r="A30" s="76">
        <f t="shared" si="0"/>
        <v>10</v>
      </c>
      <c r="B30" s="122">
        <v>250</v>
      </c>
      <c r="C30" s="4" t="s">
        <v>415</v>
      </c>
      <c r="D30" s="122">
        <v>3000000353</v>
      </c>
      <c r="E30" s="124" t="s">
        <v>73</v>
      </c>
      <c r="F30" s="95"/>
    </row>
    <row r="31" spans="1:6" ht="71.25" customHeight="1">
      <c r="A31" s="76">
        <f t="shared" si="0"/>
        <v>11</v>
      </c>
      <c r="B31" s="122">
        <v>535</v>
      </c>
      <c r="C31" s="4" t="s">
        <v>415</v>
      </c>
      <c r="D31" s="122">
        <v>3000000367</v>
      </c>
      <c r="E31" s="124" t="s">
        <v>74</v>
      </c>
      <c r="F31" s="95"/>
    </row>
    <row r="32" spans="1:6" ht="71.25" customHeight="1">
      <c r="A32" s="76">
        <f t="shared" si="0"/>
        <v>12</v>
      </c>
      <c r="B32" s="122">
        <v>236</v>
      </c>
      <c r="C32" s="4" t="s">
        <v>415</v>
      </c>
      <c r="D32" s="122">
        <v>3000000373</v>
      </c>
      <c r="E32" s="124" t="s">
        <v>75</v>
      </c>
      <c r="F32" s="95"/>
    </row>
    <row r="33" spans="1:6" ht="71.25" customHeight="1">
      <c r="A33" s="76">
        <f t="shared" si="0"/>
        <v>13</v>
      </c>
      <c r="B33" s="122">
        <v>231</v>
      </c>
      <c r="C33" s="4" t="s">
        <v>415</v>
      </c>
      <c r="D33" s="122">
        <v>3000000375</v>
      </c>
      <c r="E33" s="124" t="s">
        <v>76</v>
      </c>
      <c r="F33" s="95"/>
    </row>
    <row r="34" spans="1:6" ht="71.25" customHeight="1">
      <c r="A34" s="76">
        <f t="shared" si="0"/>
        <v>14</v>
      </c>
      <c r="B34" s="122">
        <v>350</v>
      </c>
      <c r="C34" s="4" t="s">
        <v>415</v>
      </c>
      <c r="D34" s="122">
        <v>3000000379</v>
      </c>
      <c r="E34" s="124" t="s">
        <v>77</v>
      </c>
      <c r="F34" s="95"/>
    </row>
    <row r="35" spans="1:6" ht="71.25" customHeight="1">
      <c r="A35" s="76">
        <f t="shared" si="0"/>
        <v>15</v>
      </c>
      <c r="B35" s="122">
        <v>200</v>
      </c>
      <c r="C35" s="4" t="s">
        <v>415</v>
      </c>
      <c r="D35" s="122">
        <v>3000000380</v>
      </c>
      <c r="E35" s="124" t="s">
        <v>78</v>
      </c>
      <c r="F35" s="95"/>
    </row>
    <row r="36" spans="1:6" ht="71.25" customHeight="1">
      <c r="A36" s="76">
        <f t="shared" si="0"/>
        <v>16</v>
      </c>
      <c r="B36" s="122">
        <v>200</v>
      </c>
      <c r="C36" s="4" t="s">
        <v>415</v>
      </c>
      <c r="D36" s="122">
        <v>3000000382</v>
      </c>
      <c r="E36" s="124" t="s">
        <v>79</v>
      </c>
      <c r="F36" s="95"/>
    </row>
    <row r="37" spans="1:6" ht="71.25" customHeight="1">
      <c r="A37" s="76">
        <f t="shared" si="0"/>
        <v>17</v>
      </c>
      <c r="B37" s="122">
        <v>570</v>
      </c>
      <c r="C37" s="4" t="s">
        <v>415</v>
      </c>
      <c r="D37" s="122">
        <v>3000000385</v>
      </c>
      <c r="E37" s="124" t="s">
        <v>80</v>
      </c>
      <c r="F37" s="95"/>
    </row>
    <row r="38" spans="1:6" ht="71.25" customHeight="1">
      <c r="A38" s="76">
        <f t="shared" si="0"/>
        <v>18</v>
      </c>
      <c r="B38" s="122">
        <v>1480</v>
      </c>
      <c r="C38" s="4" t="s">
        <v>415</v>
      </c>
      <c r="D38" s="122">
        <v>3000000387</v>
      </c>
      <c r="E38" s="124" t="s">
        <v>81</v>
      </c>
      <c r="F38" s="95"/>
    </row>
    <row r="39" spans="1:6" ht="71.25" customHeight="1">
      <c r="A39" s="76">
        <f t="shared" si="0"/>
        <v>19</v>
      </c>
      <c r="B39" s="122">
        <v>170</v>
      </c>
      <c r="C39" s="4" t="s">
        <v>415</v>
      </c>
      <c r="D39" s="122">
        <v>3000000396</v>
      </c>
      <c r="E39" s="124" t="s">
        <v>82</v>
      </c>
      <c r="F39" s="95"/>
    </row>
    <row r="40" spans="1:6" ht="71.25" customHeight="1">
      <c r="A40" s="76">
        <f t="shared" si="0"/>
        <v>20</v>
      </c>
      <c r="B40" s="122">
        <v>20</v>
      </c>
      <c r="C40" s="4" t="s">
        <v>415</v>
      </c>
      <c r="D40" s="122">
        <v>3000000397</v>
      </c>
      <c r="E40" s="124" t="s">
        <v>83</v>
      </c>
      <c r="F40" s="95"/>
    </row>
    <row r="41" spans="1:6" ht="71.25" customHeight="1">
      <c r="A41" s="76">
        <f t="shared" si="0"/>
        <v>21</v>
      </c>
      <c r="B41" s="122">
        <v>20</v>
      </c>
      <c r="C41" s="4" t="s">
        <v>415</v>
      </c>
      <c r="D41" s="122">
        <v>3000000400</v>
      </c>
      <c r="E41" s="124" t="s">
        <v>84</v>
      </c>
      <c r="F41" s="95"/>
    </row>
    <row r="42" spans="1:6" ht="71.25" customHeight="1">
      <c r="A42" s="76">
        <f t="shared" si="0"/>
        <v>22</v>
      </c>
      <c r="B42" s="122">
        <v>20</v>
      </c>
      <c r="C42" s="4" t="s">
        <v>415</v>
      </c>
      <c r="D42" s="122">
        <v>3000000402</v>
      </c>
      <c r="E42" s="124" t="s">
        <v>85</v>
      </c>
      <c r="F42" s="95"/>
    </row>
    <row r="43" spans="1:6" ht="71.25" customHeight="1">
      <c r="A43" s="76">
        <f t="shared" si="0"/>
        <v>23</v>
      </c>
      <c r="B43" s="122">
        <v>120</v>
      </c>
      <c r="C43" s="4" t="s">
        <v>415</v>
      </c>
      <c r="D43" s="122">
        <v>3000000403</v>
      </c>
      <c r="E43" s="124" t="s">
        <v>86</v>
      </c>
      <c r="F43" s="95"/>
    </row>
    <row r="44" spans="1:6" ht="71.25" customHeight="1">
      <c r="A44" s="76">
        <f t="shared" si="0"/>
        <v>24</v>
      </c>
      <c r="B44" s="122">
        <v>3150</v>
      </c>
      <c r="C44" s="4" t="s">
        <v>415</v>
      </c>
      <c r="D44" s="122">
        <v>3000000451</v>
      </c>
      <c r="E44" s="124" t="s">
        <v>87</v>
      </c>
      <c r="F44" s="95"/>
    </row>
    <row r="45" spans="1:6" ht="71.25" customHeight="1">
      <c r="A45" s="76">
        <f t="shared" si="0"/>
        <v>25</v>
      </c>
      <c r="B45" s="122">
        <v>2180</v>
      </c>
      <c r="C45" s="4" t="s">
        <v>415</v>
      </c>
      <c r="D45" s="122">
        <v>3000000458</v>
      </c>
      <c r="E45" s="124" t="s">
        <v>88</v>
      </c>
      <c r="F45" s="95"/>
    </row>
    <row r="46" spans="1:6" ht="71.25" customHeight="1">
      <c r="A46" s="76">
        <f t="shared" si="0"/>
        <v>26</v>
      </c>
      <c r="B46" s="122">
        <v>6120</v>
      </c>
      <c r="C46" s="4" t="s">
        <v>415</v>
      </c>
      <c r="D46" s="122">
        <v>3000000459</v>
      </c>
      <c r="E46" s="124" t="s">
        <v>89</v>
      </c>
      <c r="F46" s="95"/>
    </row>
    <row r="47" spans="1:6" ht="71.25" customHeight="1">
      <c r="A47" s="76">
        <f t="shared" si="0"/>
        <v>27</v>
      </c>
      <c r="B47" s="122">
        <v>820</v>
      </c>
      <c r="C47" s="4" t="s">
        <v>415</v>
      </c>
      <c r="D47" s="122">
        <v>3000000467</v>
      </c>
      <c r="E47" s="124" t="s">
        <v>90</v>
      </c>
      <c r="F47" s="95"/>
    </row>
    <row r="48" spans="1:6" ht="71.25" customHeight="1">
      <c r="A48" s="76">
        <f t="shared" si="0"/>
        <v>28</v>
      </c>
      <c r="B48" s="122">
        <v>750</v>
      </c>
      <c r="C48" s="4" t="s">
        <v>415</v>
      </c>
      <c r="D48" s="122">
        <v>3000000471</v>
      </c>
      <c r="E48" s="124" t="s">
        <v>91</v>
      </c>
      <c r="F48" s="95"/>
    </row>
    <row r="49" spans="1:6" ht="71.25" customHeight="1">
      <c r="A49" s="76">
        <f t="shared" si="0"/>
        <v>29</v>
      </c>
      <c r="B49" s="122">
        <v>450</v>
      </c>
      <c r="C49" s="4" t="s">
        <v>415</v>
      </c>
      <c r="D49" s="122">
        <v>3000000490</v>
      </c>
      <c r="E49" s="124" t="s">
        <v>92</v>
      </c>
      <c r="F49" s="95"/>
    </row>
    <row r="50" spans="1:6" ht="71.25" customHeight="1">
      <c r="A50" s="76">
        <f t="shared" si="0"/>
        <v>30</v>
      </c>
      <c r="B50" s="122">
        <v>510</v>
      </c>
      <c r="C50" s="4" t="s">
        <v>415</v>
      </c>
      <c r="D50" s="122">
        <v>3000000494</v>
      </c>
      <c r="E50" s="124" t="s">
        <v>93</v>
      </c>
      <c r="F50" s="95"/>
    </row>
    <row r="51" spans="1:6" ht="71.25" customHeight="1">
      <c r="A51" s="76">
        <f t="shared" si="0"/>
        <v>31</v>
      </c>
      <c r="B51" s="122">
        <v>450</v>
      </c>
      <c r="C51" s="4" t="s">
        <v>415</v>
      </c>
      <c r="D51" s="122">
        <v>3000000497</v>
      </c>
      <c r="E51" s="124" t="s">
        <v>94</v>
      </c>
      <c r="F51" s="95"/>
    </row>
    <row r="52" spans="1:6" ht="71.25" customHeight="1">
      <c r="A52" s="76">
        <f t="shared" si="0"/>
        <v>32</v>
      </c>
      <c r="B52" s="122">
        <v>1050</v>
      </c>
      <c r="C52" s="4" t="s">
        <v>415</v>
      </c>
      <c r="D52" s="122">
        <v>3000000498</v>
      </c>
      <c r="E52" s="124" t="s">
        <v>95</v>
      </c>
      <c r="F52" s="95"/>
    </row>
    <row r="53" spans="1:6" ht="71.25" customHeight="1">
      <c r="A53" s="76">
        <f t="shared" si="0"/>
        <v>33</v>
      </c>
      <c r="B53" s="122">
        <v>667</v>
      </c>
      <c r="C53" s="4" t="s">
        <v>415</v>
      </c>
      <c r="D53" s="122">
        <v>3000000500</v>
      </c>
      <c r="E53" s="124" t="s">
        <v>96</v>
      </c>
      <c r="F53" s="95"/>
    </row>
    <row r="54" spans="1:6" ht="71.25" customHeight="1">
      <c r="A54" s="76">
        <f t="shared" si="0"/>
        <v>34</v>
      </c>
      <c r="B54" s="122">
        <v>181</v>
      </c>
      <c r="C54" s="4" t="s">
        <v>415</v>
      </c>
      <c r="D54" s="122">
        <v>3000000525</v>
      </c>
      <c r="E54" s="124" t="s">
        <v>97</v>
      </c>
      <c r="F54" s="96"/>
    </row>
    <row r="55" spans="1:6" ht="71.25" customHeight="1">
      <c r="A55" s="76">
        <f t="shared" si="0"/>
        <v>35</v>
      </c>
      <c r="B55" s="122">
        <v>466</v>
      </c>
      <c r="C55" s="4" t="s">
        <v>415</v>
      </c>
      <c r="D55" s="122">
        <v>3000000527</v>
      </c>
      <c r="E55" s="124" t="s">
        <v>98</v>
      </c>
      <c r="F55" s="95"/>
    </row>
    <row r="56" spans="1:6" ht="71.25" customHeight="1">
      <c r="A56" s="76">
        <f t="shared" si="0"/>
        <v>36</v>
      </c>
      <c r="B56" s="122">
        <v>150</v>
      </c>
      <c r="C56" s="4" t="s">
        <v>415</v>
      </c>
      <c r="D56" s="122">
        <v>3000000528</v>
      </c>
      <c r="E56" s="124" t="s">
        <v>99</v>
      </c>
      <c r="F56" s="95"/>
    </row>
    <row r="57" spans="1:6" ht="71.25" customHeight="1">
      <c r="A57" s="76">
        <f t="shared" si="0"/>
        <v>37</v>
      </c>
      <c r="B57" s="122">
        <v>1190</v>
      </c>
      <c r="C57" s="4" t="s">
        <v>415</v>
      </c>
      <c r="D57" s="122">
        <v>3000000536</v>
      </c>
      <c r="E57" s="124" t="s">
        <v>100</v>
      </c>
      <c r="F57" s="95"/>
    </row>
    <row r="58" spans="1:6" ht="71.25" customHeight="1">
      <c r="A58" s="76">
        <f t="shared" si="0"/>
        <v>38</v>
      </c>
      <c r="B58" s="122">
        <v>1510</v>
      </c>
      <c r="C58" s="4" t="s">
        <v>415</v>
      </c>
      <c r="D58" s="122">
        <v>3000000537</v>
      </c>
      <c r="E58" s="124" t="s">
        <v>101</v>
      </c>
      <c r="F58" s="95"/>
    </row>
    <row r="59" spans="1:6" ht="71.25" customHeight="1">
      <c r="A59" s="76">
        <f t="shared" si="0"/>
        <v>39</v>
      </c>
      <c r="B59" s="122">
        <v>30</v>
      </c>
      <c r="C59" s="4" t="s">
        <v>415</v>
      </c>
      <c r="D59" s="122">
        <v>3000000552</v>
      </c>
      <c r="E59" s="124" t="s">
        <v>102</v>
      </c>
      <c r="F59" s="95"/>
    </row>
    <row r="60" spans="1:6" ht="71.25" customHeight="1">
      <c r="A60" s="76">
        <f t="shared" si="0"/>
        <v>40</v>
      </c>
      <c r="B60" s="122">
        <v>30</v>
      </c>
      <c r="C60" s="4" t="s">
        <v>415</v>
      </c>
      <c r="D60" s="122">
        <v>3000000553</v>
      </c>
      <c r="E60" s="124" t="s">
        <v>103</v>
      </c>
      <c r="F60" s="95"/>
    </row>
    <row r="61" spans="1:6" ht="71.25" customHeight="1">
      <c r="A61" s="76">
        <f t="shared" si="0"/>
        <v>41</v>
      </c>
      <c r="B61" s="122">
        <v>150</v>
      </c>
      <c r="C61" s="4" t="s">
        <v>415</v>
      </c>
      <c r="D61" s="122">
        <v>3000000560</v>
      </c>
      <c r="E61" s="124" t="s">
        <v>104</v>
      </c>
      <c r="F61" s="95"/>
    </row>
    <row r="62" spans="1:6" ht="71.25" customHeight="1">
      <c r="A62" s="76">
        <f t="shared" si="0"/>
        <v>42</v>
      </c>
      <c r="B62" s="122">
        <v>220</v>
      </c>
      <c r="C62" s="4" t="s">
        <v>415</v>
      </c>
      <c r="D62" s="122">
        <v>3000000565</v>
      </c>
      <c r="E62" s="124" t="s">
        <v>105</v>
      </c>
      <c r="F62" s="95"/>
    </row>
    <row r="63" spans="1:6" ht="71.25" customHeight="1">
      <c r="A63" s="76">
        <f t="shared" si="0"/>
        <v>43</v>
      </c>
      <c r="B63" s="122">
        <v>2900</v>
      </c>
      <c r="C63" s="4" t="s">
        <v>415</v>
      </c>
      <c r="D63" s="122">
        <v>3000000567</v>
      </c>
      <c r="E63" s="124" t="s">
        <v>106</v>
      </c>
      <c r="F63" s="95"/>
    </row>
    <row r="64" spans="1:6" ht="71.25" customHeight="1">
      <c r="A64" s="76">
        <f t="shared" si="0"/>
        <v>44</v>
      </c>
      <c r="B64" s="122">
        <v>30</v>
      </c>
      <c r="C64" s="4" t="s">
        <v>415</v>
      </c>
      <c r="D64" s="122">
        <v>3000000582</v>
      </c>
      <c r="E64" s="124" t="s">
        <v>107</v>
      </c>
      <c r="F64" s="95"/>
    </row>
    <row r="65" spans="1:6" ht="71.25" customHeight="1">
      <c r="A65" s="76">
        <f t="shared" si="0"/>
        <v>45</v>
      </c>
      <c r="B65" s="122">
        <v>100</v>
      </c>
      <c r="C65" s="4" t="s">
        <v>415</v>
      </c>
      <c r="D65" s="122">
        <v>3000000616</v>
      </c>
      <c r="E65" s="124" t="s">
        <v>108</v>
      </c>
      <c r="F65" s="95"/>
    </row>
    <row r="66" spans="1:6" ht="71.25" customHeight="1">
      <c r="A66" s="76">
        <f t="shared" si="0"/>
        <v>46</v>
      </c>
      <c r="B66" s="122">
        <v>130</v>
      </c>
      <c r="C66" s="4" t="s">
        <v>415</v>
      </c>
      <c r="D66" s="122">
        <v>3000000638</v>
      </c>
      <c r="E66" s="124" t="s">
        <v>109</v>
      </c>
      <c r="F66" s="95"/>
    </row>
    <row r="67" spans="1:6" ht="71.25" customHeight="1">
      <c r="A67" s="76">
        <f t="shared" si="0"/>
        <v>47</v>
      </c>
      <c r="B67" s="122">
        <v>1500</v>
      </c>
      <c r="C67" s="4" t="s">
        <v>415</v>
      </c>
      <c r="D67" s="122">
        <v>3000001360</v>
      </c>
      <c r="E67" s="124" t="s">
        <v>110</v>
      </c>
      <c r="F67" s="95"/>
    </row>
    <row r="68" spans="1:6" ht="71.25" customHeight="1">
      <c r="A68" s="76">
        <f t="shared" si="0"/>
        <v>48</v>
      </c>
      <c r="B68" s="122">
        <v>1100</v>
      </c>
      <c r="C68" s="4" t="s">
        <v>415</v>
      </c>
      <c r="D68" s="122">
        <v>3000001372</v>
      </c>
      <c r="E68" s="124" t="s">
        <v>111</v>
      </c>
      <c r="F68" s="95"/>
    </row>
    <row r="69" spans="1:6" ht="71.25" customHeight="1">
      <c r="A69" s="76">
        <f t="shared" si="0"/>
        <v>49</v>
      </c>
      <c r="B69" s="122">
        <v>2400</v>
      </c>
      <c r="C69" s="4" t="s">
        <v>415</v>
      </c>
      <c r="D69" s="122">
        <v>3000015953</v>
      </c>
      <c r="E69" s="124" t="s">
        <v>112</v>
      </c>
      <c r="F69" s="96"/>
    </row>
    <row r="70" spans="1:6" ht="71.25" customHeight="1">
      <c r="A70" s="76">
        <f t="shared" si="0"/>
        <v>50</v>
      </c>
      <c r="B70" s="122">
        <v>390</v>
      </c>
      <c r="C70" s="4" t="s">
        <v>415</v>
      </c>
      <c r="D70" s="122">
        <v>3000016821</v>
      </c>
      <c r="E70" s="124" t="s">
        <v>113</v>
      </c>
      <c r="F70" s="95"/>
    </row>
    <row r="71" spans="1:6" ht="71.25" customHeight="1">
      <c r="A71" s="76">
        <f t="shared" si="0"/>
        <v>51</v>
      </c>
      <c r="B71" s="122">
        <v>17115</v>
      </c>
      <c r="C71" s="4" t="s">
        <v>415</v>
      </c>
      <c r="D71" s="122">
        <v>3000019310</v>
      </c>
      <c r="E71" s="124" t="s">
        <v>114</v>
      </c>
      <c r="F71" s="95"/>
    </row>
    <row r="72" spans="1:6" ht="71.25" customHeight="1">
      <c r="A72" s="76">
        <f t="shared" si="0"/>
        <v>52</v>
      </c>
      <c r="B72" s="122">
        <v>250</v>
      </c>
      <c r="C72" s="4" t="s">
        <v>415</v>
      </c>
      <c r="D72" s="122">
        <v>3000021837</v>
      </c>
      <c r="E72" s="124" t="s">
        <v>115</v>
      </c>
      <c r="F72" s="95"/>
    </row>
    <row r="73" spans="1:6" ht="71.25" customHeight="1">
      <c r="A73" s="76">
        <f t="shared" si="0"/>
        <v>53</v>
      </c>
      <c r="B73" s="122">
        <v>5300</v>
      </c>
      <c r="C73" s="4" t="s">
        <v>415</v>
      </c>
      <c r="D73" s="122">
        <v>3000021849</v>
      </c>
      <c r="E73" s="124" t="s">
        <v>116</v>
      </c>
      <c r="F73" s="95"/>
    </row>
    <row r="74" spans="1:6" ht="71.25" customHeight="1">
      <c r="A74" s="76">
        <f t="shared" si="0"/>
        <v>54</v>
      </c>
      <c r="B74" s="122">
        <v>290</v>
      </c>
      <c r="C74" s="4" t="s">
        <v>415</v>
      </c>
      <c r="D74" s="122">
        <v>3000021856</v>
      </c>
      <c r="E74" s="124" t="s">
        <v>117</v>
      </c>
      <c r="F74" s="95"/>
    </row>
    <row r="75" spans="1:6" ht="71.25" customHeight="1">
      <c r="A75" s="76">
        <f t="shared" si="0"/>
        <v>55</v>
      </c>
      <c r="B75" s="122">
        <v>1877</v>
      </c>
      <c r="C75" s="4" t="s">
        <v>415</v>
      </c>
      <c r="D75" s="122">
        <v>3000021859</v>
      </c>
      <c r="E75" s="124" t="s">
        <v>118</v>
      </c>
      <c r="F75" s="96"/>
    </row>
    <row r="76" spans="1:6" ht="71.25" customHeight="1">
      <c r="A76" s="76">
        <f t="shared" si="0"/>
        <v>56</v>
      </c>
      <c r="B76" s="122">
        <v>1165</v>
      </c>
      <c r="C76" s="4" t="s">
        <v>415</v>
      </c>
      <c r="D76" s="122">
        <v>3000021861</v>
      </c>
      <c r="E76" s="124" t="s">
        <v>119</v>
      </c>
      <c r="F76" s="95"/>
    </row>
    <row r="77" spans="1:6" ht="71.25" customHeight="1">
      <c r="A77" s="76">
        <f t="shared" si="0"/>
        <v>57</v>
      </c>
      <c r="B77" s="122">
        <v>140</v>
      </c>
      <c r="C77" s="4" t="s">
        <v>415</v>
      </c>
      <c r="D77" s="122">
        <v>3000021876</v>
      </c>
      <c r="E77" s="124" t="s">
        <v>120</v>
      </c>
      <c r="F77" s="95"/>
    </row>
    <row r="78" spans="1:6" ht="71.25" customHeight="1">
      <c r="A78" s="76">
        <f t="shared" si="0"/>
        <v>58</v>
      </c>
      <c r="B78" s="122">
        <v>250</v>
      </c>
      <c r="C78" s="4" t="s">
        <v>415</v>
      </c>
      <c r="D78" s="122">
        <v>3000021880</v>
      </c>
      <c r="E78" s="124" t="s">
        <v>121</v>
      </c>
      <c r="F78" s="95"/>
    </row>
    <row r="79" spans="1:6" ht="71.25" customHeight="1">
      <c r="A79" s="76">
        <f t="shared" si="0"/>
        <v>59</v>
      </c>
      <c r="B79" s="122">
        <v>250</v>
      </c>
      <c r="C79" s="4" t="s">
        <v>415</v>
      </c>
      <c r="D79" s="122">
        <v>3000021882</v>
      </c>
      <c r="E79" s="124" t="s">
        <v>122</v>
      </c>
      <c r="F79" s="95"/>
    </row>
    <row r="80" spans="1:6" ht="71.25" customHeight="1">
      <c r="A80" s="76">
        <f t="shared" si="0"/>
        <v>60</v>
      </c>
      <c r="B80" s="122">
        <v>640</v>
      </c>
      <c r="C80" s="4" t="s">
        <v>415</v>
      </c>
      <c r="D80" s="122">
        <v>3000021889</v>
      </c>
      <c r="E80" s="124" t="s">
        <v>123</v>
      </c>
      <c r="F80" s="95"/>
    </row>
    <row r="81" spans="1:6" ht="71.25" customHeight="1">
      <c r="A81" s="76">
        <f t="shared" si="0"/>
        <v>61</v>
      </c>
      <c r="B81" s="122">
        <v>5765</v>
      </c>
      <c r="C81" s="4" t="s">
        <v>415</v>
      </c>
      <c r="D81" s="122">
        <v>3000021897</v>
      </c>
      <c r="E81" s="124" t="s">
        <v>124</v>
      </c>
      <c r="F81" s="95"/>
    </row>
    <row r="82" spans="1:6" ht="71.25" customHeight="1">
      <c r="A82" s="76">
        <f t="shared" si="0"/>
        <v>62</v>
      </c>
      <c r="B82" s="122">
        <v>1750</v>
      </c>
      <c r="C82" s="4" t="s">
        <v>415</v>
      </c>
      <c r="D82" s="122">
        <v>3000021934</v>
      </c>
      <c r="E82" s="124" t="s">
        <v>125</v>
      </c>
      <c r="F82" s="96"/>
    </row>
    <row r="83" spans="1:6" ht="71.25" customHeight="1">
      <c r="A83" s="76">
        <f t="shared" si="0"/>
        <v>63</v>
      </c>
      <c r="B83" s="122">
        <v>3270</v>
      </c>
      <c r="C83" s="4" t="s">
        <v>415</v>
      </c>
      <c r="D83" s="122">
        <v>3000021935</v>
      </c>
      <c r="E83" s="124" t="s">
        <v>126</v>
      </c>
      <c r="F83" s="95"/>
    </row>
    <row r="84" spans="1:6" ht="71.25" customHeight="1">
      <c r="A84" s="76">
        <f t="shared" si="0"/>
        <v>64</v>
      </c>
      <c r="B84" s="122">
        <v>250</v>
      </c>
      <c r="C84" s="4" t="s">
        <v>415</v>
      </c>
      <c r="D84" s="122">
        <v>3000021950</v>
      </c>
      <c r="E84" s="124" t="s">
        <v>127</v>
      </c>
      <c r="F84" s="95"/>
    </row>
    <row r="85" spans="1:6" ht="71.25" customHeight="1">
      <c r="A85" s="76">
        <f t="shared" si="0"/>
        <v>65</v>
      </c>
      <c r="B85" s="122">
        <v>1540</v>
      </c>
      <c r="C85" s="4" t="s">
        <v>415</v>
      </c>
      <c r="D85" s="122">
        <v>3000021959</v>
      </c>
      <c r="E85" s="124" t="s">
        <v>128</v>
      </c>
      <c r="F85" s="95"/>
    </row>
    <row r="86" spans="1:6" ht="71.25" customHeight="1">
      <c r="A86" s="76">
        <f t="shared" si="0"/>
        <v>66</v>
      </c>
      <c r="B86" s="122">
        <v>15</v>
      </c>
      <c r="C86" s="4" t="s">
        <v>415</v>
      </c>
      <c r="D86" s="122">
        <v>3000021960</v>
      </c>
      <c r="E86" s="124" t="s">
        <v>129</v>
      </c>
      <c r="F86" s="95"/>
    </row>
    <row r="87" spans="1:6" ht="71.25" customHeight="1">
      <c r="A87" s="76">
        <f t="shared" ref="A87:A150" si="1">+A86+1</f>
        <v>67</v>
      </c>
      <c r="B87" s="122">
        <v>15</v>
      </c>
      <c r="C87" s="4" t="s">
        <v>415</v>
      </c>
      <c r="D87" s="122">
        <v>3000021961</v>
      </c>
      <c r="E87" s="124" t="s">
        <v>130</v>
      </c>
      <c r="F87" s="95"/>
    </row>
    <row r="88" spans="1:6" ht="71.25" customHeight="1">
      <c r="A88" s="76">
        <f t="shared" si="1"/>
        <v>68</v>
      </c>
      <c r="B88" s="122">
        <v>478</v>
      </c>
      <c r="C88" s="4" t="s">
        <v>415</v>
      </c>
      <c r="D88" s="122">
        <v>3000021979</v>
      </c>
      <c r="E88" s="124" t="s">
        <v>131</v>
      </c>
      <c r="F88" s="95"/>
    </row>
    <row r="89" spans="1:6" ht="71.25" customHeight="1">
      <c r="A89" s="76">
        <f t="shared" si="1"/>
        <v>69</v>
      </c>
      <c r="B89" s="122">
        <v>466</v>
      </c>
      <c r="C89" s="4" t="s">
        <v>415</v>
      </c>
      <c r="D89" s="122">
        <v>3000021981</v>
      </c>
      <c r="E89" s="124" t="s">
        <v>132</v>
      </c>
      <c r="F89" s="95"/>
    </row>
    <row r="90" spans="1:6" ht="71.25" customHeight="1">
      <c r="A90" s="76">
        <f t="shared" si="1"/>
        <v>70</v>
      </c>
      <c r="B90" s="122">
        <v>960</v>
      </c>
      <c r="C90" s="4" t="s">
        <v>415</v>
      </c>
      <c r="D90" s="122">
        <v>3000021986</v>
      </c>
      <c r="E90" s="124" t="s">
        <v>133</v>
      </c>
      <c r="F90" s="95"/>
    </row>
    <row r="91" spans="1:6" ht="71.25" customHeight="1">
      <c r="A91" s="76">
        <f t="shared" si="1"/>
        <v>71</v>
      </c>
      <c r="B91" s="122">
        <v>110</v>
      </c>
      <c r="C91" s="4" t="s">
        <v>415</v>
      </c>
      <c r="D91" s="122">
        <v>3000022002</v>
      </c>
      <c r="E91" s="124" t="s">
        <v>134</v>
      </c>
      <c r="F91" s="95"/>
    </row>
    <row r="92" spans="1:6" ht="71.25" customHeight="1">
      <c r="A92" s="76">
        <f t="shared" si="1"/>
        <v>72</v>
      </c>
      <c r="B92" s="122">
        <v>1160</v>
      </c>
      <c r="C92" s="4" t="s">
        <v>415</v>
      </c>
      <c r="D92" s="122">
        <v>3000022006</v>
      </c>
      <c r="E92" s="124" t="s">
        <v>135</v>
      </c>
      <c r="F92" s="95"/>
    </row>
    <row r="93" spans="1:6" ht="71.25" customHeight="1">
      <c r="A93" s="76">
        <f t="shared" si="1"/>
        <v>73</v>
      </c>
      <c r="B93" s="122">
        <v>532</v>
      </c>
      <c r="C93" s="4" t="s">
        <v>415</v>
      </c>
      <c r="D93" s="122">
        <v>3000022008</v>
      </c>
      <c r="E93" s="124" t="s">
        <v>136</v>
      </c>
      <c r="F93" s="95"/>
    </row>
    <row r="94" spans="1:6" ht="71.25" customHeight="1">
      <c r="A94" s="76">
        <f t="shared" si="1"/>
        <v>74</v>
      </c>
      <c r="B94" s="122">
        <v>350</v>
      </c>
      <c r="C94" s="4" t="s">
        <v>415</v>
      </c>
      <c r="D94" s="122">
        <v>3000022012</v>
      </c>
      <c r="E94" s="124" t="s">
        <v>137</v>
      </c>
      <c r="F94" s="95"/>
    </row>
    <row r="95" spans="1:6" ht="71.25" customHeight="1">
      <c r="A95" s="76">
        <f t="shared" si="1"/>
        <v>75</v>
      </c>
      <c r="B95" s="122">
        <v>1150</v>
      </c>
      <c r="C95" s="4" t="s">
        <v>415</v>
      </c>
      <c r="D95" s="122">
        <v>3000022025</v>
      </c>
      <c r="E95" s="124" t="s">
        <v>138</v>
      </c>
      <c r="F95" s="70"/>
    </row>
    <row r="96" spans="1:6" ht="71.25" customHeight="1">
      <c r="A96" s="76">
        <f t="shared" si="1"/>
        <v>76</v>
      </c>
      <c r="B96" s="122">
        <v>5915</v>
      </c>
      <c r="C96" s="4" t="s">
        <v>415</v>
      </c>
      <c r="D96" s="122">
        <v>3000022026</v>
      </c>
      <c r="E96" s="124" t="s">
        <v>139</v>
      </c>
      <c r="F96" s="70"/>
    </row>
    <row r="97" spans="1:6" ht="71.25" customHeight="1">
      <c r="A97" s="76">
        <f t="shared" si="1"/>
        <v>77</v>
      </c>
      <c r="B97" s="122">
        <v>3750</v>
      </c>
      <c r="C97" s="4" t="s">
        <v>415</v>
      </c>
      <c r="D97" s="122">
        <v>3000022027</v>
      </c>
      <c r="E97" s="124" t="s">
        <v>140</v>
      </c>
      <c r="F97" s="70"/>
    </row>
    <row r="98" spans="1:6" ht="71.25" customHeight="1">
      <c r="A98" s="76">
        <f t="shared" si="1"/>
        <v>78</v>
      </c>
      <c r="B98" s="122">
        <v>650</v>
      </c>
      <c r="C98" s="4" t="s">
        <v>415</v>
      </c>
      <c r="D98" s="122">
        <v>3000022061</v>
      </c>
      <c r="E98" s="124" t="s">
        <v>141</v>
      </c>
      <c r="F98" s="70"/>
    </row>
    <row r="99" spans="1:6" ht="71.25" customHeight="1">
      <c r="A99" s="76">
        <f t="shared" si="1"/>
        <v>79</v>
      </c>
      <c r="B99" s="122">
        <v>1880</v>
      </c>
      <c r="C99" s="4" t="s">
        <v>415</v>
      </c>
      <c r="D99" s="122">
        <v>3000022063</v>
      </c>
      <c r="E99" s="124" t="s">
        <v>142</v>
      </c>
      <c r="F99" s="70"/>
    </row>
    <row r="100" spans="1:6" ht="71.25" customHeight="1">
      <c r="A100" s="76">
        <f t="shared" si="1"/>
        <v>80</v>
      </c>
      <c r="B100" s="122">
        <v>200</v>
      </c>
      <c r="C100" s="4" t="s">
        <v>415</v>
      </c>
      <c r="D100" s="122">
        <v>3000022066</v>
      </c>
      <c r="E100" s="124" t="s">
        <v>143</v>
      </c>
      <c r="F100" s="70"/>
    </row>
    <row r="101" spans="1:6" ht="71.25" customHeight="1">
      <c r="A101" s="76">
        <f t="shared" si="1"/>
        <v>81</v>
      </c>
      <c r="B101" s="122">
        <v>200</v>
      </c>
      <c r="C101" s="4" t="s">
        <v>415</v>
      </c>
      <c r="D101" s="122">
        <v>3000022069</v>
      </c>
      <c r="E101" s="124" t="s">
        <v>144</v>
      </c>
      <c r="F101" s="70"/>
    </row>
    <row r="102" spans="1:6" ht="71.25" customHeight="1">
      <c r="A102" s="76">
        <f t="shared" si="1"/>
        <v>82</v>
      </c>
      <c r="B102" s="122">
        <v>100</v>
      </c>
      <c r="C102" s="4" t="s">
        <v>415</v>
      </c>
      <c r="D102" s="122">
        <v>3000022088</v>
      </c>
      <c r="E102" s="124" t="s">
        <v>145</v>
      </c>
      <c r="F102" s="70"/>
    </row>
    <row r="103" spans="1:6" ht="71.25" customHeight="1">
      <c r="A103" s="76">
        <f t="shared" si="1"/>
        <v>83</v>
      </c>
      <c r="B103" s="122">
        <v>100</v>
      </c>
      <c r="C103" s="4" t="s">
        <v>415</v>
      </c>
      <c r="D103" s="122">
        <v>3000022090</v>
      </c>
      <c r="E103" s="124" t="s">
        <v>146</v>
      </c>
      <c r="F103" s="70"/>
    </row>
    <row r="104" spans="1:6" ht="71.25" customHeight="1">
      <c r="A104" s="76">
        <f t="shared" si="1"/>
        <v>84</v>
      </c>
      <c r="B104" s="122">
        <v>100</v>
      </c>
      <c r="C104" s="4" t="s">
        <v>415</v>
      </c>
      <c r="D104" s="122">
        <v>3000022092</v>
      </c>
      <c r="E104" s="124" t="s">
        <v>147</v>
      </c>
      <c r="F104" s="70"/>
    </row>
    <row r="105" spans="1:6" ht="71.25" customHeight="1">
      <c r="A105" s="76">
        <f t="shared" si="1"/>
        <v>85</v>
      </c>
      <c r="B105" s="122">
        <v>100</v>
      </c>
      <c r="C105" s="4" t="s">
        <v>415</v>
      </c>
      <c r="D105" s="122">
        <v>3000022093</v>
      </c>
      <c r="E105" s="124" t="s">
        <v>148</v>
      </c>
      <c r="F105" s="70"/>
    </row>
    <row r="106" spans="1:6" ht="71.25" customHeight="1">
      <c r="A106" s="76">
        <f t="shared" si="1"/>
        <v>86</v>
      </c>
      <c r="B106" s="122">
        <v>6230</v>
      </c>
      <c r="C106" s="4" t="s">
        <v>415</v>
      </c>
      <c r="D106" s="122">
        <v>3000022100</v>
      </c>
      <c r="E106" s="124" t="s">
        <v>149</v>
      </c>
      <c r="F106" s="70"/>
    </row>
    <row r="107" spans="1:6" ht="71.25" customHeight="1">
      <c r="A107" s="76">
        <f t="shared" si="1"/>
        <v>87</v>
      </c>
      <c r="B107" s="122">
        <v>590</v>
      </c>
      <c r="C107" s="4" t="s">
        <v>415</v>
      </c>
      <c r="D107" s="122">
        <v>3000022101</v>
      </c>
      <c r="E107" s="124" t="s">
        <v>150</v>
      </c>
      <c r="F107" s="70"/>
    </row>
    <row r="108" spans="1:6" ht="71.25" customHeight="1">
      <c r="A108" s="76">
        <f t="shared" si="1"/>
        <v>88</v>
      </c>
      <c r="B108" s="122">
        <v>590</v>
      </c>
      <c r="C108" s="4" t="s">
        <v>415</v>
      </c>
      <c r="D108" s="122">
        <v>3000022102</v>
      </c>
      <c r="E108" s="124" t="s">
        <v>151</v>
      </c>
      <c r="F108" s="70"/>
    </row>
    <row r="109" spans="1:6" ht="71.25" customHeight="1">
      <c r="A109" s="76">
        <f t="shared" si="1"/>
        <v>89</v>
      </c>
      <c r="B109" s="122">
        <v>60</v>
      </c>
      <c r="C109" s="4" t="s">
        <v>415</v>
      </c>
      <c r="D109" s="122">
        <v>3000022103</v>
      </c>
      <c r="E109" s="124" t="s">
        <v>152</v>
      </c>
      <c r="F109" s="70"/>
    </row>
    <row r="110" spans="1:6" ht="71.25" customHeight="1">
      <c r="A110" s="76">
        <f t="shared" si="1"/>
        <v>90</v>
      </c>
      <c r="B110" s="122">
        <v>150</v>
      </c>
      <c r="C110" s="4" t="s">
        <v>415</v>
      </c>
      <c r="D110" s="122">
        <v>3000022118</v>
      </c>
      <c r="E110" s="124" t="s">
        <v>153</v>
      </c>
      <c r="F110" s="70"/>
    </row>
    <row r="111" spans="1:6" ht="71.25" customHeight="1">
      <c r="A111" s="76">
        <f t="shared" si="1"/>
        <v>91</v>
      </c>
      <c r="B111" s="122">
        <v>2150</v>
      </c>
      <c r="C111" s="4" t="s">
        <v>415</v>
      </c>
      <c r="D111" s="122">
        <v>3000022140</v>
      </c>
      <c r="E111" s="124" t="s">
        <v>154</v>
      </c>
      <c r="F111" s="70"/>
    </row>
    <row r="112" spans="1:6" ht="71.25" customHeight="1">
      <c r="A112" s="76">
        <f t="shared" si="1"/>
        <v>92</v>
      </c>
      <c r="B112" s="122">
        <v>200</v>
      </c>
      <c r="C112" s="4" t="s">
        <v>415</v>
      </c>
      <c r="D112" s="122">
        <v>3000022143</v>
      </c>
      <c r="E112" s="124" t="s">
        <v>155</v>
      </c>
      <c r="F112" s="70"/>
    </row>
    <row r="113" spans="1:6" ht="71.25" customHeight="1">
      <c r="A113" s="76">
        <f t="shared" si="1"/>
        <v>93</v>
      </c>
      <c r="B113" s="122">
        <v>3690</v>
      </c>
      <c r="C113" s="4" t="s">
        <v>415</v>
      </c>
      <c r="D113" s="122">
        <v>3000022155</v>
      </c>
      <c r="E113" s="124" t="s">
        <v>156</v>
      </c>
      <c r="F113" s="70"/>
    </row>
    <row r="114" spans="1:6" ht="71.25" customHeight="1">
      <c r="A114" s="76">
        <f t="shared" si="1"/>
        <v>94</v>
      </c>
      <c r="B114" s="122">
        <v>30</v>
      </c>
      <c r="C114" s="4" t="s">
        <v>415</v>
      </c>
      <c r="D114" s="122">
        <v>3000022189</v>
      </c>
      <c r="E114" s="124" t="s">
        <v>157</v>
      </c>
      <c r="F114" s="70"/>
    </row>
    <row r="115" spans="1:6" ht="71.25" customHeight="1">
      <c r="A115" s="76">
        <f t="shared" si="1"/>
        <v>95</v>
      </c>
      <c r="B115" s="122">
        <v>190</v>
      </c>
      <c r="C115" s="4" t="s">
        <v>415</v>
      </c>
      <c r="D115" s="122">
        <v>3000022218</v>
      </c>
      <c r="E115" s="124" t="s">
        <v>158</v>
      </c>
      <c r="F115" s="70"/>
    </row>
    <row r="116" spans="1:6" ht="71.25" customHeight="1">
      <c r="A116" s="76">
        <f t="shared" si="1"/>
        <v>96</v>
      </c>
      <c r="B116" s="122">
        <v>765</v>
      </c>
      <c r="C116" s="4" t="s">
        <v>415</v>
      </c>
      <c r="D116" s="122">
        <v>3000022232</v>
      </c>
      <c r="E116" s="124" t="s">
        <v>159</v>
      </c>
      <c r="F116" s="70"/>
    </row>
    <row r="117" spans="1:6" ht="71.25" customHeight="1">
      <c r="A117" s="76">
        <f t="shared" si="1"/>
        <v>97</v>
      </c>
      <c r="B117" s="122">
        <v>200</v>
      </c>
      <c r="C117" s="4" t="s">
        <v>415</v>
      </c>
      <c r="D117" s="122">
        <v>3000022241</v>
      </c>
      <c r="E117" s="124" t="s">
        <v>160</v>
      </c>
      <c r="F117" s="70"/>
    </row>
    <row r="118" spans="1:6" ht="71.25" customHeight="1">
      <c r="A118" s="76">
        <f t="shared" si="1"/>
        <v>98</v>
      </c>
      <c r="B118" s="122">
        <v>400</v>
      </c>
      <c r="C118" s="4" t="s">
        <v>415</v>
      </c>
      <c r="D118" s="122">
        <v>3000022266</v>
      </c>
      <c r="E118" s="124" t="s">
        <v>161</v>
      </c>
      <c r="F118" s="70"/>
    </row>
    <row r="119" spans="1:6" ht="71.25" customHeight="1">
      <c r="A119" s="76">
        <f t="shared" si="1"/>
        <v>99</v>
      </c>
      <c r="B119" s="122">
        <v>450</v>
      </c>
      <c r="C119" s="4" t="s">
        <v>415</v>
      </c>
      <c r="D119" s="122">
        <v>3000022276</v>
      </c>
      <c r="E119" s="124" t="s">
        <v>162</v>
      </c>
      <c r="F119" s="70"/>
    </row>
    <row r="120" spans="1:6" ht="71.25" customHeight="1">
      <c r="A120" s="76">
        <f t="shared" si="1"/>
        <v>100</v>
      </c>
      <c r="B120" s="122">
        <v>400</v>
      </c>
      <c r="C120" s="4" t="s">
        <v>415</v>
      </c>
      <c r="D120" s="122">
        <v>3000022278</v>
      </c>
      <c r="E120" s="124" t="s">
        <v>163</v>
      </c>
      <c r="F120" s="70"/>
    </row>
    <row r="121" spans="1:6" ht="71.25" customHeight="1">
      <c r="A121" s="76">
        <f t="shared" si="1"/>
        <v>101</v>
      </c>
      <c r="B121" s="122">
        <v>565</v>
      </c>
      <c r="C121" s="4" t="s">
        <v>415</v>
      </c>
      <c r="D121" s="122">
        <v>3000022279</v>
      </c>
      <c r="E121" s="124" t="s">
        <v>164</v>
      </c>
      <c r="F121" s="70"/>
    </row>
    <row r="122" spans="1:6" ht="71.25" customHeight="1">
      <c r="A122" s="76">
        <f t="shared" si="1"/>
        <v>102</v>
      </c>
      <c r="B122" s="122">
        <v>15</v>
      </c>
      <c r="C122" s="4" t="s">
        <v>415</v>
      </c>
      <c r="D122" s="122">
        <v>3000022286</v>
      </c>
      <c r="E122" s="124" t="s">
        <v>165</v>
      </c>
      <c r="F122" s="70"/>
    </row>
    <row r="123" spans="1:6" ht="71.25" customHeight="1">
      <c r="A123" s="76">
        <f t="shared" si="1"/>
        <v>103</v>
      </c>
      <c r="B123" s="122">
        <v>365</v>
      </c>
      <c r="C123" s="4" t="s">
        <v>415</v>
      </c>
      <c r="D123" s="122">
        <v>3000022289</v>
      </c>
      <c r="E123" s="124" t="s">
        <v>166</v>
      </c>
      <c r="F123" s="70"/>
    </row>
    <row r="124" spans="1:6" ht="71.25" customHeight="1">
      <c r="A124" s="76">
        <f t="shared" si="1"/>
        <v>104</v>
      </c>
      <c r="B124" s="122">
        <v>65</v>
      </c>
      <c r="C124" s="4" t="s">
        <v>415</v>
      </c>
      <c r="D124" s="122">
        <v>3000022292</v>
      </c>
      <c r="E124" s="124" t="s">
        <v>167</v>
      </c>
      <c r="F124" s="70"/>
    </row>
    <row r="125" spans="1:6" ht="71.25" customHeight="1">
      <c r="A125" s="76">
        <f t="shared" si="1"/>
        <v>105</v>
      </c>
      <c r="B125" s="122">
        <v>65</v>
      </c>
      <c r="C125" s="4" t="s">
        <v>415</v>
      </c>
      <c r="D125" s="122">
        <v>3000022295</v>
      </c>
      <c r="E125" s="124" t="s">
        <v>168</v>
      </c>
      <c r="F125" s="70"/>
    </row>
    <row r="126" spans="1:6" ht="71.25" customHeight="1">
      <c r="A126" s="76">
        <f t="shared" si="1"/>
        <v>106</v>
      </c>
      <c r="B126" s="122">
        <v>230</v>
      </c>
      <c r="C126" s="4" t="s">
        <v>415</v>
      </c>
      <c r="D126" s="122">
        <v>3000022302</v>
      </c>
      <c r="E126" s="124" t="s">
        <v>169</v>
      </c>
      <c r="F126" s="70"/>
    </row>
    <row r="127" spans="1:6" ht="71.25" customHeight="1">
      <c r="A127" s="76">
        <f t="shared" si="1"/>
        <v>107</v>
      </c>
      <c r="B127" s="122">
        <v>1050</v>
      </c>
      <c r="C127" s="4" t="s">
        <v>415</v>
      </c>
      <c r="D127" s="122">
        <v>3000022303</v>
      </c>
      <c r="E127" s="124" t="s">
        <v>170</v>
      </c>
      <c r="F127" s="70"/>
    </row>
    <row r="128" spans="1:6" ht="71.25" customHeight="1">
      <c r="A128" s="76">
        <f t="shared" si="1"/>
        <v>108</v>
      </c>
      <c r="B128" s="122">
        <v>50</v>
      </c>
      <c r="C128" s="4" t="s">
        <v>415</v>
      </c>
      <c r="D128" s="122">
        <v>3000022306</v>
      </c>
      <c r="E128" s="124" t="s">
        <v>171</v>
      </c>
      <c r="F128" s="70"/>
    </row>
    <row r="129" spans="1:6" ht="71.25" customHeight="1">
      <c r="A129" s="76">
        <f t="shared" si="1"/>
        <v>109</v>
      </c>
      <c r="B129" s="122">
        <v>3265</v>
      </c>
      <c r="C129" s="4" t="s">
        <v>415</v>
      </c>
      <c r="D129" s="122">
        <v>3000022310</v>
      </c>
      <c r="E129" s="124" t="s">
        <v>172</v>
      </c>
      <c r="F129" s="70"/>
    </row>
    <row r="130" spans="1:6" ht="71.25" customHeight="1">
      <c r="A130" s="76">
        <f t="shared" si="1"/>
        <v>110</v>
      </c>
      <c r="B130" s="122">
        <v>950</v>
      </c>
      <c r="C130" s="4" t="s">
        <v>415</v>
      </c>
      <c r="D130" s="122">
        <v>3000022317</v>
      </c>
      <c r="E130" s="124" t="s">
        <v>173</v>
      </c>
      <c r="F130" s="70"/>
    </row>
    <row r="131" spans="1:6" ht="71.25" customHeight="1">
      <c r="A131" s="76">
        <f t="shared" si="1"/>
        <v>111</v>
      </c>
      <c r="B131" s="122">
        <v>915</v>
      </c>
      <c r="C131" s="4" t="s">
        <v>415</v>
      </c>
      <c r="D131" s="122">
        <v>3000022318</v>
      </c>
      <c r="E131" s="124" t="s">
        <v>174</v>
      </c>
      <c r="F131" s="70"/>
    </row>
    <row r="132" spans="1:6" ht="71.25" customHeight="1">
      <c r="A132" s="76">
        <f t="shared" si="1"/>
        <v>112</v>
      </c>
      <c r="B132" s="122">
        <v>4800</v>
      </c>
      <c r="C132" s="4" t="s">
        <v>415</v>
      </c>
      <c r="D132" s="122">
        <v>3000022319</v>
      </c>
      <c r="E132" s="124" t="s">
        <v>175</v>
      </c>
      <c r="F132" s="70"/>
    </row>
    <row r="133" spans="1:6" ht="71.25" customHeight="1">
      <c r="A133" s="76">
        <f t="shared" si="1"/>
        <v>113</v>
      </c>
      <c r="B133" s="122">
        <v>300</v>
      </c>
      <c r="C133" s="4" t="s">
        <v>415</v>
      </c>
      <c r="D133" s="122">
        <v>3000022320</v>
      </c>
      <c r="E133" s="124" t="s">
        <v>176</v>
      </c>
      <c r="F133" s="70"/>
    </row>
    <row r="134" spans="1:6" ht="71.25" customHeight="1">
      <c r="A134" s="76">
        <f t="shared" si="1"/>
        <v>114</v>
      </c>
      <c r="B134" s="122">
        <v>450</v>
      </c>
      <c r="C134" s="4" t="s">
        <v>415</v>
      </c>
      <c r="D134" s="122">
        <v>3000022324</v>
      </c>
      <c r="E134" s="124" t="s">
        <v>177</v>
      </c>
      <c r="F134" s="70"/>
    </row>
    <row r="135" spans="1:6" ht="71.25" customHeight="1">
      <c r="A135" s="76">
        <f t="shared" si="1"/>
        <v>115</v>
      </c>
      <c r="B135" s="122">
        <v>1115</v>
      </c>
      <c r="C135" s="4" t="s">
        <v>415</v>
      </c>
      <c r="D135" s="122">
        <v>3000022327</v>
      </c>
      <c r="E135" s="124" t="s">
        <v>178</v>
      </c>
      <c r="F135" s="70"/>
    </row>
    <row r="136" spans="1:6" ht="71.25" customHeight="1">
      <c r="A136" s="76">
        <f t="shared" si="1"/>
        <v>116</v>
      </c>
      <c r="B136" s="122">
        <v>365</v>
      </c>
      <c r="C136" s="4" t="s">
        <v>415</v>
      </c>
      <c r="D136" s="122">
        <v>3000022328</v>
      </c>
      <c r="E136" s="124" t="s">
        <v>179</v>
      </c>
      <c r="F136" s="70"/>
    </row>
    <row r="137" spans="1:6" ht="71.25" customHeight="1">
      <c r="A137" s="76">
        <f t="shared" si="1"/>
        <v>117</v>
      </c>
      <c r="B137" s="122">
        <v>1122</v>
      </c>
      <c r="C137" s="4" t="s">
        <v>415</v>
      </c>
      <c r="D137" s="122">
        <v>3000022333</v>
      </c>
      <c r="E137" s="124" t="s">
        <v>180</v>
      </c>
      <c r="F137" s="70"/>
    </row>
    <row r="138" spans="1:6" ht="71.25" customHeight="1">
      <c r="A138" s="76">
        <f t="shared" si="1"/>
        <v>118</v>
      </c>
      <c r="B138" s="122">
        <v>750</v>
      </c>
      <c r="C138" s="4" t="s">
        <v>415</v>
      </c>
      <c r="D138" s="122">
        <v>3000022342</v>
      </c>
      <c r="E138" s="124" t="s">
        <v>181</v>
      </c>
      <c r="F138" s="70"/>
    </row>
    <row r="139" spans="1:6" ht="71.25" customHeight="1">
      <c r="A139" s="76">
        <f t="shared" si="1"/>
        <v>119</v>
      </c>
      <c r="B139" s="122">
        <v>150</v>
      </c>
      <c r="C139" s="4" t="s">
        <v>415</v>
      </c>
      <c r="D139" s="122">
        <v>3000022348</v>
      </c>
      <c r="E139" s="124" t="s">
        <v>182</v>
      </c>
      <c r="F139" s="70"/>
    </row>
    <row r="140" spans="1:6" ht="71.25" customHeight="1">
      <c r="A140" s="76">
        <f t="shared" si="1"/>
        <v>120</v>
      </c>
      <c r="B140" s="122">
        <v>100</v>
      </c>
      <c r="C140" s="4" t="s">
        <v>415</v>
      </c>
      <c r="D140" s="122">
        <v>3000022362</v>
      </c>
      <c r="E140" s="124" t="s">
        <v>183</v>
      </c>
      <c r="F140" s="70"/>
    </row>
    <row r="141" spans="1:6" ht="71.25" customHeight="1">
      <c r="A141" s="76">
        <f t="shared" si="1"/>
        <v>121</v>
      </c>
      <c r="B141" s="122">
        <v>100</v>
      </c>
      <c r="C141" s="4" t="s">
        <v>415</v>
      </c>
      <c r="D141" s="122">
        <v>3000022363</v>
      </c>
      <c r="E141" s="124" t="s">
        <v>184</v>
      </c>
      <c r="F141" s="70"/>
    </row>
    <row r="142" spans="1:6" ht="71.25" customHeight="1">
      <c r="A142" s="76">
        <f t="shared" si="1"/>
        <v>122</v>
      </c>
      <c r="B142" s="122">
        <v>450</v>
      </c>
      <c r="C142" s="4" t="s">
        <v>415</v>
      </c>
      <c r="D142" s="122">
        <v>3000022369</v>
      </c>
      <c r="E142" s="124" t="s">
        <v>185</v>
      </c>
      <c r="F142" s="70"/>
    </row>
    <row r="143" spans="1:6" ht="71.25" customHeight="1">
      <c r="A143" s="76">
        <f t="shared" si="1"/>
        <v>123</v>
      </c>
      <c r="B143" s="122">
        <v>465</v>
      </c>
      <c r="C143" s="4" t="s">
        <v>415</v>
      </c>
      <c r="D143" s="122">
        <v>3000022376</v>
      </c>
      <c r="E143" s="124" t="s">
        <v>186</v>
      </c>
      <c r="F143" s="70"/>
    </row>
    <row r="144" spans="1:6" ht="71.25" customHeight="1">
      <c r="A144" s="76">
        <f t="shared" si="1"/>
        <v>124</v>
      </c>
      <c r="B144" s="122">
        <v>880</v>
      </c>
      <c r="C144" s="4" t="s">
        <v>415</v>
      </c>
      <c r="D144" s="122">
        <v>3000022378</v>
      </c>
      <c r="E144" s="124" t="s">
        <v>187</v>
      </c>
      <c r="F144" s="70"/>
    </row>
    <row r="145" spans="1:6" ht="71.25" customHeight="1">
      <c r="A145" s="76">
        <f t="shared" si="1"/>
        <v>125</v>
      </c>
      <c r="B145" s="122">
        <v>100</v>
      </c>
      <c r="C145" s="4" t="s">
        <v>415</v>
      </c>
      <c r="D145" s="122">
        <v>3000022382</v>
      </c>
      <c r="E145" s="124" t="s">
        <v>188</v>
      </c>
      <c r="F145" s="70"/>
    </row>
    <row r="146" spans="1:6" ht="71.25" customHeight="1">
      <c r="A146" s="76">
        <f t="shared" si="1"/>
        <v>126</v>
      </c>
      <c r="B146" s="122">
        <v>100</v>
      </c>
      <c r="C146" s="4" t="s">
        <v>415</v>
      </c>
      <c r="D146" s="122">
        <v>3000022384</v>
      </c>
      <c r="E146" s="124" t="s">
        <v>189</v>
      </c>
      <c r="F146" s="70"/>
    </row>
    <row r="147" spans="1:6" ht="71.25" customHeight="1">
      <c r="A147" s="76">
        <f t="shared" si="1"/>
        <v>127</v>
      </c>
      <c r="B147" s="122">
        <v>250</v>
      </c>
      <c r="C147" s="4" t="s">
        <v>415</v>
      </c>
      <c r="D147" s="122">
        <v>3000022393</v>
      </c>
      <c r="E147" s="124" t="s">
        <v>190</v>
      </c>
      <c r="F147" s="70"/>
    </row>
    <row r="148" spans="1:6" ht="71.25" customHeight="1">
      <c r="A148" s="76">
        <f t="shared" si="1"/>
        <v>128</v>
      </c>
      <c r="B148" s="122">
        <v>7200</v>
      </c>
      <c r="C148" s="4" t="s">
        <v>415</v>
      </c>
      <c r="D148" s="122">
        <v>3000022395</v>
      </c>
      <c r="E148" s="124" t="s">
        <v>191</v>
      </c>
      <c r="F148" s="70"/>
    </row>
    <row r="149" spans="1:6" ht="71.25" customHeight="1">
      <c r="A149" s="76">
        <f t="shared" si="1"/>
        <v>129</v>
      </c>
      <c r="B149" s="122">
        <v>500</v>
      </c>
      <c r="C149" s="4" t="s">
        <v>415</v>
      </c>
      <c r="D149" s="122">
        <v>3000022405</v>
      </c>
      <c r="E149" s="124" t="s">
        <v>192</v>
      </c>
      <c r="F149" s="70"/>
    </row>
    <row r="150" spans="1:6" ht="71.25" customHeight="1">
      <c r="A150" s="76">
        <f t="shared" si="1"/>
        <v>130</v>
      </c>
      <c r="B150" s="122">
        <v>5050</v>
      </c>
      <c r="C150" s="4" t="s">
        <v>415</v>
      </c>
      <c r="D150" s="122">
        <v>3000022406</v>
      </c>
      <c r="E150" s="124" t="s">
        <v>193</v>
      </c>
      <c r="F150" s="70"/>
    </row>
    <row r="151" spans="1:6" ht="71.25" customHeight="1">
      <c r="A151" s="76">
        <f t="shared" ref="A151:A214" si="2">+A150+1</f>
        <v>131</v>
      </c>
      <c r="B151" s="122">
        <v>1070</v>
      </c>
      <c r="C151" s="4" t="s">
        <v>415</v>
      </c>
      <c r="D151" s="122">
        <v>3000022408</v>
      </c>
      <c r="E151" s="124" t="s">
        <v>194</v>
      </c>
      <c r="F151" s="70"/>
    </row>
    <row r="152" spans="1:6" ht="71.25" customHeight="1">
      <c r="A152" s="76">
        <f t="shared" si="2"/>
        <v>132</v>
      </c>
      <c r="B152" s="122">
        <v>3100</v>
      </c>
      <c r="C152" s="4" t="s">
        <v>415</v>
      </c>
      <c r="D152" s="122">
        <v>3000022409</v>
      </c>
      <c r="E152" s="124" t="s">
        <v>195</v>
      </c>
      <c r="F152" s="70"/>
    </row>
    <row r="153" spans="1:6" ht="71.25" customHeight="1">
      <c r="A153" s="76">
        <f t="shared" si="2"/>
        <v>133</v>
      </c>
      <c r="B153" s="122">
        <v>30</v>
      </c>
      <c r="C153" s="4" t="s">
        <v>415</v>
      </c>
      <c r="D153" s="122">
        <v>3000022415</v>
      </c>
      <c r="E153" s="124" t="s">
        <v>196</v>
      </c>
      <c r="F153" s="70"/>
    </row>
    <row r="154" spans="1:6" ht="71.25" customHeight="1">
      <c r="A154" s="76">
        <f t="shared" si="2"/>
        <v>134</v>
      </c>
      <c r="B154" s="122">
        <v>5330</v>
      </c>
      <c r="C154" s="4" t="s">
        <v>415</v>
      </c>
      <c r="D154" s="122">
        <v>3000022418</v>
      </c>
      <c r="E154" s="124" t="s">
        <v>197</v>
      </c>
      <c r="F154" s="70"/>
    </row>
    <row r="155" spans="1:6" ht="71.25" customHeight="1">
      <c r="A155" s="76">
        <f t="shared" si="2"/>
        <v>135</v>
      </c>
      <c r="B155" s="122">
        <v>530</v>
      </c>
      <c r="C155" s="4" t="s">
        <v>415</v>
      </c>
      <c r="D155" s="122">
        <v>3000022419</v>
      </c>
      <c r="E155" s="124" t="s">
        <v>198</v>
      </c>
      <c r="F155" s="70"/>
    </row>
    <row r="156" spans="1:6" ht="71.25" customHeight="1">
      <c r="A156" s="76">
        <f t="shared" si="2"/>
        <v>136</v>
      </c>
      <c r="B156" s="122">
        <v>4800</v>
      </c>
      <c r="C156" s="4" t="s">
        <v>415</v>
      </c>
      <c r="D156" s="122">
        <v>3000022420</v>
      </c>
      <c r="E156" s="124" t="s">
        <v>199</v>
      </c>
      <c r="F156" s="70"/>
    </row>
    <row r="157" spans="1:6" ht="71.25" customHeight="1">
      <c r="A157" s="76">
        <f t="shared" si="2"/>
        <v>137</v>
      </c>
      <c r="B157" s="122">
        <v>228</v>
      </c>
      <c r="C157" s="4" t="s">
        <v>415</v>
      </c>
      <c r="D157" s="122">
        <v>3000022436</v>
      </c>
      <c r="E157" s="124" t="s">
        <v>200</v>
      </c>
      <c r="F157" s="70"/>
    </row>
    <row r="158" spans="1:6" ht="71.25" customHeight="1">
      <c r="A158" s="76">
        <f t="shared" si="2"/>
        <v>138</v>
      </c>
      <c r="B158" s="122">
        <v>180</v>
      </c>
      <c r="C158" s="4" t="s">
        <v>415</v>
      </c>
      <c r="D158" s="122">
        <v>3000022437</v>
      </c>
      <c r="E158" s="124" t="s">
        <v>201</v>
      </c>
      <c r="F158" s="70"/>
    </row>
    <row r="159" spans="1:6" ht="71.25" customHeight="1">
      <c r="A159" s="76">
        <f t="shared" si="2"/>
        <v>139</v>
      </c>
      <c r="B159" s="122">
        <v>525</v>
      </c>
      <c r="C159" s="4" t="s">
        <v>415</v>
      </c>
      <c r="D159" s="122">
        <v>3000022439</v>
      </c>
      <c r="E159" s="124" t="s">
        <v>202</v>
      </c>
      <c r="F159" s="70"/>
    </row>
    <row r="160" spans="1:6" ht="71.25" customHeight="1">
      <c r="A160" s="76">
        <f t="shared" si="2"/>
        <v>140</v>
      </c>
      <c r="B160" s="122">
        <v>600</v>
      </c>
      <c r="C160" s="4" t="s">
        <v>415</v>
      </c>
      <c r="D160" s="122">
        <v>3000022440</v>
      </c>
      <c r="E160" s="124" t="s">
        <v>203</v>
      </c>
      <c r="F160" s="70"/>
    </row>
    <row r="161" spans="1:6" ht="71.25" customHeight="1">
      <c r="A161" s="76">
        <f t="shared" si="2"/>
        <v>141</v>
      </c>
      <c r="B161" s="122">
        <v>84</v>
      </c>
      <c r="C161" s="4" t="s">
        <v>415</v>
      </c>
      <c r="D161" s="122">
        <v>3000022447</v>
      </c>
      <c r="E161" s="124" t="s">
        <v>204</v>
      </c>
      <c r="F161" s="70"/>
    </row>
    <row r="162" spans="1:6" ht="71.25" customHeight="1">
      <c r="A162" s="76">
        <f t="shared" si="2"/>
        <v>142</v>
      </c>
      <c r="B162" s="122">
        <v>4500</v>
      </c>
      <c r="C162" s="4" t="s">
        <v>415</v>
      </c>
      <c r="D162" s="122">
        <v>3000022450</v>
      </c>
      <c r="E162" s="124" t="s">
        <v>205</v>
      </c>
      <c r="F162" s="70"/>
    </row>
    <row r="163" spans="1:6" ht="71.25" customHeight="1">
      <c r="A163" s="76">
        <f t="shared" si="2"/>
        <v>143</v>
      </c>
      <c r="B163" s="122">
        <v>1500</v>
      </c>
      <c r="C163" s="4" t="s">
        <v>415</v>
      </c>
      <c r="D163" s="122">
        <v>3000022459</v>
      </c>
      <c r="E163" s="124" t="s">
        <v>206</v>
      </c>
      <c r="F163" s="70"/>
    </row>
    <row r="164" spans="1:6" ht="71.25" customHeight="1">
      <c r="A164" s="76">
        <f t="shared" si="2"/>
        <v>144</v>
      </c>
      <c r="B164" s="122">
        <v>300</v>
      </c>
      <c r="C164" s="4" t="s">
        <v>415</v>
      </c>
      <c r="D164" s="122">
        <v>3000022463</v>
      </c>
      <c r="E164" s="124" t="s">
        <v>207</v>
      </c>
      <c r="F164" s="70"/>
    </row>
    <row r="165" spans="1:6" ht="71.25" customHeight="1">
      <c r="A165" s="76">
        <f t="shared" si="2"/>
        <v>145</v>
      </c>
      <c r="B165" s="122">
        <v>330</v>
      </c>
      <c r="C165" s="4" t="s">
        <v>415</v>
      </c>
      <c r="D165" s="122">
        <v>3000022499</v>
      </c>
      <c r="E165" s="124" t="s">
        <v>208</v>
      </c>
      <c r="F165" s="70"/>
    </row>
    <row r="166" spans="1:6" ht="71.25" customHeight="1">
      <c r="A166" s="76">
        <f t="shared" si="2"/>
        <v>146</v>
      </c>
      <c r="B166" s="122">
        <v>300</v>
      </c>
      <c r="C166" s="4" t="s">
        <v>415</v>
      </c>
      <c r="D166" s="122">
        <v>3000022574</v>
      </c>
      <c r="E166" s="124" t="s">
        <v>209</v>
      </c>
      <c r="F166" s="70"/>
    </row>
    <row r="167" spans="1:6" ht="71.25" customHeight="1">
      <c r="A167" s="76">
        <f t="shared" si="2"/>
        <v>147</v>
      </c>
      <c r="B167" s="122">
        <v>869</v>
      </c>
      <c r="C167" s="4" t="s">
        <v>415</v>
      </c>
      <c r="D167" s="122">
        <v>3000022616</v>
      </c>
      <c r="E167" s="124" t="s">
        <v>210</v>
      </c>
      <c r="F167" s="70"/>
    </row>
    <row r="168" spans="1:6" ht="71.25" customHeight="1">
      <c r="A168" s="76">
        <f t="shared" si="2"/>
        <v>148</v>
      </c>
      <c r="B168" s="122">
        <v>350</v>
      </c>
      <c r="C168" s="4" t="s">
        <v>415</v>
      </c>
      <c r="D168" s="122">
        <v>3000022619</v>
      </c>
      <c r="E168" s="124" t="s">
        <v>211</v>
      </c>
      <c r="F168" s="70"/>
    </row>
    <row r="169" spans="1:6" ht="71.25" customHeight="1">
      <c r="A169" s="76">
        <f t="shared" si="2"/>
        <v>149</v>
      </c>
      <c r="B169" s="122">
        <v>400</v>
      </c>
      <c r="C169" s="4" t="s">
        <v>415</v>
      </c>
      <c r="D169" s="122">
        <v>3000022620</v>
      </c>
      <c r="E169" s="124" t="s">
        <v>212</v>
      </c>
      <c r="F169" s="70"/>
    </row>
    <row r="170" spans="1:6" ht="71.25" customHeight="1">
      <c r="A170" s="76">
        <f t="shared" si="2"/>
        <v>150</v>
      </c>
      <c r="B170" s="122">
        <v>100</v>
      </c>
      <c r="C170" s="4" t="s">
        <v>415</v>
      </c>
      <c r="D170" s="122">
        <v>3000022624</v>
      </c>
      <c r="E170" s="124" t="s">
        <v>213</v>
      </c>
      <c r="F170" s="70"/>
    </row>
    <row r="171" spans="1:6" ht="71.25" customHeight="1">
      <c r="A171" s="76">
        <f t="shared" si="2"/>
        <v>151</v>
      </c>
      <c r="B171" s="122">
        <v>100</v>
      </c>
      <c r="C171" s="4" t="s">
        <v>415</v>
      </c>
      <c r="D171" s="122">
        <v>3000022636</v>
      </c>
      <c r="E171" s="124" t="s">
        <v>214</v>
      </c>
      <c r="F171" s="70"/>
    </row>
    <row r="172" spans="1:6" ht="71.25" customHeight="1">
      <c r="A172" s="76">
        <f t="shared" si="2"/>
        <v>152</v>
      </c>
      <c r="B172" s="122">
        <v>400</v>
      </c>
      <c r="C172" s="4" t="s">
        <v>415</v>
      </c>
      <c r="D172" s="122">
        <v>3000022638</v>
      </c>
      <c r="E172" s="124" t="s">
        <v>215</v>
      </c>
      <c r="F172" s="70"/>
    </row>
    <row r="173" spans="1:6" ht="71.25" customHeight="1">
      <c r="A173" s="76">
        <f t="shared" si="2"/>
        <v>153</v>
      </c>
      <c r="B173" s="122">
        <v>300</v>
      </c>
      <c r="C173" s="4" t="s">
        <v>415</v>
      </c>
      <c r="D173" s="122">
        <v>3000022644</v>
      </c>
      <c r="E173" s="124" t="s">
        <v>216</v>
      </c>
      <c r="F173" s="70"/>
    </row>
    <row r="174" spans="1:6" ht="71.25" customHeight="1">
      <c r="A174" s="76">
        <f t="shared" si="2"/>
        <v>154</v>
      </c>
      <c r="B174" s="122">
        <v>250</v>
      </c>
      <c r="C174" s="4" t="s">
        <v>415</v>
      </c>
      <c r="D174" s="122">
        <v>3000022674</v>
      </c>
      <c r="E174" s="124" t="s">
        <v>217</v>
      </c>
      <c r="F174" s="70"/>
    </row>
    <row r="175" spans="1:6" ht="71.25" customHeight="1">
      <c r="A175" s="76">
        <f t="shared" si="2"/>
        <v>155</v>
      </c>
      <c r="B175" s="122">
        <v>320</v>
      </c>
      <c r="C175" s="4" t="s">
        <v>415</v>
      </c>
      <c r="D175" s="122">
        <v>3000022679</v>
      </c>
      <c r="E175" s="124" t="s">
        <v>218</v>
      </c>
      <c r="F175" s="70"/>
    </row>
    <row r="176" spans="1:6" ht="71.25" customHeight="1">
      <c r="A176" s="76">
        <f t="shared" si="2"/>
        <v>156</v>
      </c>
      <c r="B176" s="122">
        <v>1760</v>
      </c>
      <c r="C176" s="4" t="s">
        <v>415</v>
      </c>
      <c r="D176" s="122">
        <v>3000022686</v>
      </c>
      <c r="E176" s="124" t="s">
        <v>219</v>
      </c>
      <c r="F176" s="70"/>
    </row>
    <row r="177" spans="1:6" ht="71.25" customHeight="1">
      <c r="A177" s="76">
        <f t="shared" si="2"/>
        <v>157</v>
      </c>
      <c r="B177" s="122">
        <v>1350</v>
      </c>
      <c r="C177" s="4" t="s">
        <v>415</v>
      </c>
      <c r="D177" s="122">
        <v>3000022696</v>
      </c>
      <c r="E177" s="124" t="s">
        <v>220</v>
      </c>
      <c r="F177" s="70"/>
    </row>
    <row r="178" spans="1:6" ht="71.25" customHeight="1">
      <c r="A178" s="76">
        <f t="shared" si="2"/>
        <v>158</v>
      </c>
      <c r="B178" s="122">
        <v>1050</v>
      </c>
      <c r="C178" s="4" t="s">
        <v>415</v>
      </c>
      <c r="D178" s="122">
        <v>3000022697</v>
      </c>
      <c r="E178" s="124" t="s">
        <v>221</v>
      </c>
      <c r="F178" s="70"/>
    </row>
    <row r="179" spans="1:6" ht="71.25" customHeight="1">
      <c r="A179" s="76">
        <f t="shared" si="2"/>
        <v>159</v>
      </c>
      <c r="B179" s="122">
        <v>5815</v>
      </c>
      <c r="C179" s="4" t="s">
        <v>415</v>
      </c>
      <c r="D179" s="122">
        <v>3000022725</v>
      </c>
      <c r="E179" s="124" t="s">
        <v>222</v>
      </c>
      <c r="F179" s="70"/>
    </row>
    <row r="180" spans="1:6" ht="71.25" customHeight="1">
      <c r="A180" s="76">
        <f t="shared" si="2"/>
        <v>160</v>
      </c>
      <c r="B180" s="122">
        <v>1250</v>
      </c>
      <c r="C180" s="4" t="s">
        <v>415</v>
      </c>
      <c r="D180" s="122">
        <v>3000022741</v>
      </c>
      <c r="E180" s="124" t="s">
        <v>223</v>
      </c>
      <c r="F180" s="70"/>
    </row>
    <row r="181" spans="1:6" ht="71.25" customHeight="1">
      <c r="A181" s="76">
        <f t="shared" si="2"/>
        <v>161</v>
      </c>
      <c r="B181" s="122">
        <v>210</v>
      </c>
      <c r="C181" s="4" t="s">
        <v>415</v>
      </c>
      <c r="D181" s="122">
        <v>3000022744</v>
      </c>
      <c r="E181" s="124" t="s">
        <v>224</v>
      </c>
      <c r="F181" s="70"/>
    </row>
    <row r="182" spans="1:6" ht="71.25" customHeight="1">
      <c r="A182" s="76">
        <f t="shared" si="2"/>
        <v>162</v>
      </c>
      <c r="B182" s="122">
        <v>110</v>
      </c>
      <c r="C182" s="4" t="s">
        <v>415</v>
      </c>
      <c r="D182" s="122">
        <v>3000022745</v>
      </c>
      <c r="E182" s="124" t="s">
        <v>225</v>
      </c>
      <c r="F182" s="70"/>
    </row>
    <row r="183" spans="1:6" ht="71.25" customHeight="1">
      <c r="A183" s="76">
        <f t="shared" si="2"/>
        <v>163</v>
      </c>
      <c r="B183" s="122">
        <v>110</v>
      </c>
      <c r="C183" s="4" t="s">
        <v>415</v>
      </c>
      <c r="D183" s="122">
        <v>3000022746</v>
      </c>
      <c r="E183" s="124" t="s">
        <v>226</v>
      </c>
      <c r="F183" s="70"/>
    </row>
    <row r="184" spans="1:6" ht="71.25" customHeight="1">
      <c r="A184" s="76">
        <f t="shared" si="2"/>
        <v>164</v>
      </c>
      <c r="B184" s="122">
        <v>120</v>
      </c>
      <c r="C184" s="4" t="s">
        <v>415</v>
      </c>
      <c r="D184" s="122">
        <v>3000022747</v>
      </c>
      <c r="E184" s="124" t="s">
        <v>227</v>
      </c>
      <c r="F184" s="70"/>
    </row>
    <row r="185" spans="1:6" ht="71.25" customHeight="1">
      <c r="A185" s="76">
        <f t="shared" si="2"/>
        <v>165</v>
      </c>
      <c r="B185" s="122">
        <v>110</v>
      </c>
      <c r="C185" s="4" t="s">
        <v>415</v>
      </c>
      <c r="D185" s="122">
        <v>3000022748</v>
      </c>
      <c r="E185" s="124" t="s">
        <v>228</v>
      </c>
      <c r="F185" s="70"/>
    </row>
    <row r="186" spans="1:6" ht="71.25" customHeight="1">
      <c r="A186" s="76">
        <f t="shared" si="2"/>
        <v>166</v>
      </c>
      <c r="B186" s="122">
        <v>100</v>
      </c>
      <c r="C186" s="4" t="s">
        <v>415</v>
      </c>
      <c r="D186" s="122">
        <v>3000022750</v>
      </c>
      <c r="E186" s="124" t="s">
        <v>229</v>
      </c>
      <c r="F186" s="70"/>
    </row>
    <row r="187" spans="1:6" ht="71.25" customHeight="1">
      <c r="A187" s="76">
        <f t="shared" si="2"/>
        <v>167</v>
      </c>
      <c r="B187" s="122">
        <v>60</v>
      </c>
      <c r="C187" s="4" t="s">
        <v>415</v>
      </c>
      <c r="D187" s="122">
        <v>3000022752</v>
      </c>
      <c r="E187" s="124" t="s">
        <v>230</v>
      </c>
      <c r="F187" s="70"/>
    </row>
    <row r="188" spans="1:6" ht="71.25" customHeight="1">
      <c r="A188" s="76">
        <f t="shared" si="2"/>
        <v>168</v>
      </c>
      <c r="B188" s="122">
        <v>360</v>
      </c>
      <c r="C188" s="4" t="s">
        <v>415</v>
      </c>
      <c r="D188" s="122">
        <v>3000022757</v>
      </c>
      <c r="E188" s="124" t="s">
        <v>231</v>
      </c>
      <c r="F188" s="70"/>
    </row>
    <row r="189" spans="1:6" ht="71.25" customHeight="1">
      <c r="A189" s="76">
        <f t="shared" si="2"/>
        <v>169</v>
      </c>
      <c r="B189" s="122">
        <v>4000</v>
      </c>
      <c r="C189" s="4" t="s">
        <v>415</v>
      </c>
      <c r="D189" s="122">
        <v>3000022758</v>
      </c>
      <c r="E189" s="124" t="s">
        <v>232</v>
      </c>
      <c r="F189" s="70"/>
    </row>
    <row r="190" spans="1:6" ht="71.25" customHeight="1">
      <c r="A190" s="76">
        <f t="shared" si="2"/>
        <v>170</v>
      </c>
      <c r="B190" s="122">
        <v>100</v>
      </c>
      <c r="C190" s="4" t="s">
        <v>415</v>
      </c>
      <c r="D190" s="122">
        <v>3000022763</v>
      </c>
      <c r="E190" s="124" t="s">
        <v>233</v>
      </c>
      <c r="F190" s="70"/>
    </row>
    <row r="191" spans="1:6" ht="71.25" customHeight="1">
      <c r="A191" s="76">
        <f t="shared" si="2"/>
        <v>171</v>
      </c>
      <c r="B191" s="122">
        <v>100</v>
      </c>
      <c r="C191" s="4" t="s">
        <v>415</v>
      </c>
      <c r="D191" s="122">
        <v>3000022766</v>
      </c>
      <c r="E191" s="124" t="s">
        <v>234</v>
      </c>
      <c r="F191" s="70"/>
    </row>
    <row r="192" spans="1:6" ht="71.25" customHeight="1">
      <c r="A192" s="76">
        <f t="shared" si="2"/>
        <v>172</v>
      </c>
      <c r="B192" s="122">
        <v>60</v>
      </c>
      <c r="C192" s="4" t="s">
        <v>415</v>
      </c>
      <c r="D192" s="122">
        <v>3000022768</v>
      </c>
      <c r="E192" s="124" t="s">
        <v>235</v>
      </c>
      <c r="F192" s="70"/>
    </row>
    <row r="193" spans="1:6" ht="71.25" customHeight="1">
      <c r="A193" s="76">
        <f t="shared" si="2"/>
        <v>173</v>
      </c>
      <c r="B193" s="122">
        <v>50</v>
      </c>
      <c r="C193" s="4" t="s">
        <v>415</v>
      </c>
      <c r="D193" s="122">
        <v>3000022769</v>
      </c>
      <c r="E193" s="124" t="s">
        <v>236</v>
      </c>
      <c r="F193" s="70"/>
    </row>
    <row r="194" spans="1:6" ht="71.25" customHeight="1">
      <c r="A194" s="76">
        <f t="shared" si="2"/>
        <v>174</v>
      </c>
      <c r="B194" s="122">
        <v>738</v>
      </c>
      <c r="C194" s="4" t="s">
        <v>415</v>
      </c>
      <c r="D194" s="122">
        <v>3000022772</v>
      </c>
      <c r="E194" s="124" t="s">
        <v>237</v>
      </c>
      <c r="F194" s="70"/>
    </row>
    <row r="195" spans="1:6" ht="71.25" customHeight="1">
      <c r="A195" s="76">
        <f t="shared" si="2"/>
        <v>175</v>
      </c>
      <c r="B195" s="122">
        <v>350</v>
      </c>
      <c r="C195" s="4" t="s">
        <v>415</v>
      </c>
      <c r="D195" s="122">
        <v>3000022777</v>
      </c>
      <c r="E195" s="124" t="s">
        <v>238</v>
      </c>
      <c r="F195" s="70"/>
    </row>
    <row r="196" spans="1:6" ht="71.25" customHeight="1">
      <c r="A196" s="76">
        <f t="shared" si="2"/>
        <v>176</v>
      </c>
      <c r="B196" s="122">
        <v>210</v>
      </c>
      <c r="C196" s="4" t="s">
        <v>415</v>
      </c>
      <c r="D196" s="122">
        <v>3000022794</v>
      </c>
      <c r="E196" s="124" t="s">
        <v>239</v>
      </c>
      <c r="F196" s="70"/>
    </row>
    <row r="197" spans="1:6" ht="71.25" customHeight="1">
      <c r="A197" s="76">
        <f t="shared" si="2"/>
        <v>177</v>
      </c>
      <c r="B197" s="122">
        <v>300</v>
      </c>
      <c r="C197" s="4" t="s">
        <v>415</v>
      </c>
      <c r="D197" s="122">
        <v>3000022800</v>
      </c>
      <c r="E197" s="124" t="s">
        <v>240</v>
      </c>
      <c r="F197" s="70"/>
    </row>
    <row r="198" spans="1:6" ht="71.25" customHeight="1">
      <c r="A198" s="76">
        <f t="shared" si="2"/>
        <v>178</v>
      </c>
      <c r="B198" s="122">
        <v>180</v>
      </c>
      <c r="C198" s="4" t="s">
        <v>415</v>
      </c>
      <c r="D198" s="122">
        <v>3000022803</v>
      </c>
      <c r="E198" s="124" t="s">
        <v>241</v>
      </c>
      <c r="F198" s="70"/>
    </row>
    <row r="199" spans="1:6" ht="71.25" customHeight="1">
      <c r="A199" s="76">
        <f t="shared" si="2"/>
        <v>179</v>
      </c>
      <c r="B199" s="122">
        <v>632</v>
      </c>
      <c r="C199" s="4" t="s">
        <v>415</v>
      </c>
      <c r="D199" s="122">
        <v>3000022820</v>
      </c>
      <c r="E199" s="124" t="s">
        <v>242</v>
      </c>
      <c r="F199" s="70"/>
    </row>
    <row r="200" spans="1:6" ht="71.25" customHeight="1">
      <c r="A200" s="76">
        <f t="shared" si="2"/>
        <v>180</v>
      </c>
      <c r="B200" s="122">
        <v>420</v>
      </c>
      <c r="C200" s="4" t="s">
        <v>415</v>
      </c>
      <c r="D200" s="122">
        <v>3000022847</v>
      </c>
      <c r="E200" s="124" t="s">
        <v>243</v>
      </c>
      <c r="F200" s="70"/>
    </row>
    <row r="201" spans="1:6" ht="71.25" customHeight="1">
      <c r="A201" s="76">
        <f t="shared" si="2"/>
        <v>181</v>
      </c>
      <c r="B201" s="122">
        <v>806</v>
      </c>
      <c r="C201" s="4" t="s">
        <v>415</v>
      </c>
      <c r="D201" s="122">
        <v>3000022888</v>
      </c>
      <c r="E201" s="124" t="s">
        <v>244</v>
      </c>
      <c r="F201" s="70"/>
    </row>
    <row r="202" spans="1:6" ht="71.25" customHeight="1">
      <c r="A202" s="76">
        <f t="shared" si="2"/>
        <v>182</v>
      </c>
      <c r="B202" s="122">
        <v>95</v>
      </c>
      <c r="C202" s="4" t="s">
        <v>415</v>
      </c>
      <c r="D202" s="122">
        <v>3000022889</v>
      </c>
      <c r="E202" s="124" t="s">
        <v>245</v>
      </c>
      <c r="F202" s="70"/>
    </row>
    <row r="203" spans="1:6" ht="71.25" customHeight="1">
      <c r="A203" s="76">
        <f t="shared" si="2"/>
        <v>183</v>
      </c>
      <c r="B203" s="122">
        <v>175</v>
      </c>
      <c r="C203" s="4" t="s">
        <v>415</v>
      </c>
      <c r="D203" s="122">
        <v>3000022898</v>
      </c>
      <c r="E203" s="124" t="s">
        <v>246</v>
      </c>
      <c r="F203" s="70"/>
    </row>
    <row r="204" spans="1:6" ht="71.25" customHeight="1">
      <c r="A204" s="76">
        <f t="shared" si="2"/>
        <v>184</v>
      </c>
      <c r="B204" s="122">
        <v>220</v>
      </c>
      <c r="C204" s="4" t="s">
        <v>415</v>
      </c>
      <c r="D204" s="122">
        <v>3000022902</v>
      </c>
      <c r="E204" s="124" t="s">
        <v>247</v>
      </c>
      <c r="F204" s="70"/>
    </row>
    <row r="205" spans="1:6" ht="71.25" customHeight="1">
      <c r="A205" s="76">
        <f t="shared" si="2"/>
        <v>185</v>
      </c>
      <c r="B205" s="122">
        <v>80</v>
      </c>
      <c r="C205" s="4" t="s">
        <v>415</v>
      </c>
      <c r="D205" s="122">
        <v>3000022918</v>
      </c>
      <c r="E205" s="124" t="s">
        <v>248</v>
      </c>
      <c r="F205" s="70"/>
    </row>
    <row r="206" spans="1:6" ht="71.25" customHeight="1">
      <c r="A206" s="76">
        <f t="shared" si="2"/>
        <v>186</v>
      </c>
      <c r="B206" s="122">
        <v>60</v>
      </c>
      <c r="C206" s="4" t="s">
        <v>415</v>
      </c>
      <c r="D206" s="122">
        <v>3000022922</v>
      </c>
      <c r="E206" s="124" t="s">
        <v>249</v>
      </c>
      <c r="F206" s="70"/>
    </row>
    <row r="207" spans="1:6" ht="71.25" customHeight="1">
      <c r="A207" s="76">
        <f t="shared" si="2"/>
        <v>187</v>
      </c>
      <c r="B207" s="122">
        <v>1150</v>
      </c>
      <c r="C207" s="4" t="s">
        <v>415</v>
      </c>
      <c r="D207" s="122">
        <v>3000022934</v>
      </c>
      <c r="E207" s="124" t="s">
        <v>250</v>
      </c>
      <c r="F207" s="70"/>
    </row>
    <row r="208" spans="1:6" ht="71.25" customHeight="1">
      <c r="A208" s="76">
        <f t="shared" si="2"/>
        <v>188</v>
      </c>
      <c r="B208" s="122">
        <v>500</v>
      </c>
      <c r="C208" s="4" t="s">
        <v>415</v>
      </c>
      <c r="D208" s="122">
        <v>3000022957</v>
      </c>
      <c r="E208" s="124" t="s">
        <v>251</v>
      </c>
      <c r="F208" s="70"/>
    </row>
    <row r="209" spans="1:6" ht="71.25" customHeight="1">
      <c r="A209" s="76">
        <f t="shared" si="2"/>
        <v>189</v>
      </c>
      <c r="B209" s="122">
        <v>1700</v>
      </c>
      <c r="C209" s="4" t="s">
        <v>415</v>
      </c>
      <c r="D209" s="122">
        <v>3000022964</v>
      </c>
      <c r="E209" s="124" t="s">
        <v>252</v>
      </c>
      <c r="F209" s="70"/>
    </row>
    <row r="210" spans="1:6" ht="71.25" customHeight="1">
      <c r="A210" s="76">
        <f t="shared" si="2"/>
        <v>190</v>
      </c>
      <c r="B210" s="122">
        <v>1100</v>
      </c>
      <c r="C210" s="4" t="s">
        <v>415</v>
      </c>
      <c r="D210" s="122">
        <v>3000022995</v>
      </c>
      <c r="E210" s="124" t="s">
        <v>253</v>
      </c>
      <c r="F210" s="70"/>
    </row>
    <row r="211" spans="1:6" ht="71.25" customHeight="1">
      <c r="A211" s="76">
        <f t="shared" si="2"/>
        <v>191</v>
      </c>
      <c r="B211" s="122">
        <v>450</v>
      </c>
      <c r="C211" s="4" t="s">
        <v>415</v>
      </c>
      <c r="D211" s="122">
        <v>3000023014</v>
      </c>
      <c r="E211" s="124" t="s">
        <v>254</v>
      </c>
      <c r="F211" s="70"/>
    </row>
    <row r="212" spans="1:6" ht="71.25" customHeight="1">
      <c r="A212" s="76">
        <f t="shared" si="2"/>
        <v>192</v>
      </c>
      <c r="B212" s="122">
        <v>600</v>
      </c>
      <c r="C212" s="4" t="s">
        <v>415</v>
      </c>
      <c r="D212" s="122">
        <v>3000023022</v>
      </c>
      <c r="E212" s="124" t="s">
        <v>255</v>
      </c>
      <c r="F212" s="70"/>
    </row>
    <row r="213" spans="1:6" ht="71.25" customHeight="1">
      <c r="A213" s="76">
        <f t="shared" si="2"/>
        <v>193</v>
      </c>
      <c r="B213" s="122">
        <v>475</v>
      </c>
      <c r="C213" s="4" t="s">
        <v>415</v>
      </c>
      <c r="D213" s="122">
        <v>3000023057</v>
      </c>
      <c r="E213" s="124" t="s">
        <v>256</v>
      </c>
      <c r="F213" s="70"/>
    </row>
    <row r="214" spans="1:6" ht="71.25" customHeight="1">
      <c r="A214" s="76">
        <f t="shared" si="2"/>
        <v>194</v>
      </c>
      <c r="B214" s="122">
        <v>1850</v>
      </c>
      <c r="C214" s="4" t="s">
        <v>415</v>
      </c>
      <c r="D214" s="122">
        <v>3000023068</v>
      </c>
      <c r="E214" s="124" t="s">
        <v>257</v>
      </c>
      <c r="F214" s="70"/>
    </row>
    <row r="215" spans="1:6" ht="71.25" customHeight="1">
      <c r="A215" s="76">
        <f t="shared" ref="A215:A278" si="3">+A214+1</f>
        <v>195</v>
      </c>
      <c r="B215" s="122">
        <v>1600</v>
      </c>
      <c r="C215" s="4" t="s">
        <v>415</v>
      </c>
      <c r="D215" s="122">
        <v>3000023069</v>
      </c>
      <c r="E215" s="124" t="s">
        <v>258</v>
      </c>
      <c r="F215" s="70"/>
    </row>
    <row r="216" spans="1:6" ht="71.25" customHeight="1">
      <c r="A216" s="76">
        <f t="shared" si="3"/>
        <v>196</v>
      </c>
      <c r="B216" s="122">
        <v>1600</v>
      </c>
      <c r="C216" s="4" t="s">
        <v>415</v>
      </c>
      <c r="D216" s="122">
        <v>3000023070</v>
      </c>
      <c r="E216" s="124" t="s">
        <v>259</v>
      </c>
      <c r="F216" s="70"/>
    </row>
    <row r="217" spans="1:6" ht="71.25" customHeight="1">
      <c r="A217" s="76">
        <f t="shared" si="3"/>
        <v>197</v>
      </c>
      <c r="B217" s="122">
        <v>600</v>
      </c>
      <c r="C217" s="4" t="s">
        <v>415</v>
      </c>
      <c r="D217" s="122">
        <v>3000023101</v>
      </c>
      <c r="E217" s="124" t="s">
        <v>260</v>
      </c>
      <c r="F217" s="70"/>
    </row>
    <row r="218" spans="1:6" ht="71.25" customHeight="1">
      <c r="A218" s="76">
        <f t="shared" si="3"/>
        <v>198</v>
      </c>
      <c r="B218" s="122">
        <v>600</v>
      </c>
      <c r="C218" s="4" t="s">
        <v>415</v>
      </c>
      <c r="D218" s="122">
        <v>3000023102</v>
      </c>
      <c r="E218" s="124" t="s">
        <v>261</v>
      </c>
      <c r="F218" s="70"/>
    </row>
    <row r="219" spans="1:6" ht="71.25" customHeight="1">
      <c r="A219" s="76">
        <f t="shared" si="3"/>
        <v>199</v>
      </c>
      <c r="B219" s="122">
        <v>1700</v>
      </c>
      <c r="C219" s="4" t="s">
        <v>415</v>
      </c>
      <c r="D219" s="122">
        <v>3000023121</v>
      </c>
      <c r="E219" s="124" t="s">
        <v>262</v>
      </c>
      <c r="F219" s="70"/>
    </row>
    <row r="220" spans="1:6" ht="71.25" customHeight="1">
      <c r="A220" s="76">
        <f t="shared" si="3"/>
        <v>200</v>
      </c>
      <c r="B220" s="122">
        <v>1700</v>
      </c>
      <c r="C220" s="4" t="s">
        <v>415</v>
      </c>
      <c r="D220" s="122">
        <v>3000023122</v>
      </c>
      <c r="E220" s="124" t="s">
        <v>263</v>
      </c>
      <c r="F220" s="70"/>
    </row>
    <row r="221" spans="1:6" ht="71.25" customHeight="1">
      <c r="A221" s="76">
        <f t="shared" si="3"/>
        <v>201</v>
      </c>
      <c r="B221" s="122">
        <v>800</v>
      </c>
      <c r="C221" s="4" t="s">
        <v>415</v>
      </c>
      <c r="D221" s="122">
        <v>3000023123</v>
      </c>
      <c r="E221" s="124" t="s">
        <v>264</v>
      </c>
      <c r="F221" s="70"/>
    </row>
    <row r="222" spans="1:6" ht="71.25" customHeight="1">
      <c r="A222" s="76">
        <f t="shared" si="3"/>
        <v>202</v>
      </c>
      <c r="B222" s="122">
        <v>2000</v>
      </c>
      <c r="C222" s="4" t="s">
        <v>415</v>
      </c>
      <c r="D222" s="122">
        <v>3000023128</v>
      </c>
      <c r="E222" s="124" t="s">
        <v>265</v>
      </c>
      <c r="F222" s="70"/>
    </row>
    <row r="223" spans="1:6" ht="71.25" customHeight="1">
      <c r="A223" s="76">
        <f t="shared" si="3"/>
        <v>203</v>
      </c>
      <c r="B223" s="122">
        <v>3300</v>
      </c>
      <c r="C223" s="4" t="s">
        <v>415</v>
      </c>
      <c r="D223" s="122">
        <v>3000023131</v>
      </c>
      <c r="E223" s="124" t="s">
        <v>266</v>
      </c>
      <c r="F223" s="70"/>
    </row>
    <row r="224" spans="1:6" ht="71.25" customHeight="1">
      <c r="A224" s="76">
        <f t="shared" si="3"/>
        <v>204</v>
      </c>
      <c r="B224" s="122">
        <v>3100</v>
      </c>
      <c r="C224" s="4" t="s">
        <v>415</v>
      </c>
      <c r="D224" s="122">
        <v>3000023166</v>
      </c>
      <c r="E224" s="124" t="s">
        <v>267</v>
      </c>
      <c r="F224" s="70"/>
    </row>
    <row r="225" spans="1:6" ht="71.25" customHeight="1">
      <c r="A225" s="76">
        <f t="shared" si="3"/>
        <v>205</v>
      </c>
      <c r="B225" s="122">
        <v>3100</v>
      </c>
      <c r="C225" s="4" t="s">
        <v>415</v>
      </c>
      <c r="D225" s="122">
        <v>3000023167</v>
      </c>
      <c r="E225" s="124" t="s">
        <v>268</v>
      </c>
      <c r="F225" s="70"/>
    </row>
    <row r="226" spans="1:6" ht="71.25" customHeight="1">
      <c r="A226" s="76">
        <f t="shared" si="3"/>
        <v>206</v>
      </c>
      <c r="B226" s="122">
        <v>930</v>
      </c>
      <c r="C226" s="4" t="s">
        <v>415</v>
      </c>
      <c r="D226" s="122">
        <v>3000023169</v>
      </c>
      <c r="E226" s="124" t="s">
        <v>269</v>
      </c>
      <c r="F226" s="70"/>
    </row>
    <row r="227" spans="1:6" ht="71.25" customHeight="1">
      <c r="A227" s="76">
        <f t="shared" si="3"/>
        <v>207</v>
      </c>
      <c r="B227" s="122">
        <v>3100</v>
      </c>
      <c r="C227" s="4" t="s">
        <v>415</v>
      </c>
      <c r="D227" s="122">
        <v>3000023171</v>
      </c>
      <c r="E227" s="124" t="s">
        <v>270</v>
      </c>
      <c r="F227" s="70"/>
    </row>
    <row r="228" spans="1:6" ht="71.25" customHeight="1">
      <c r="A228" s="76">
        <f t="shared" si="3"/>
        <v>208</v>
      </c>
      <c r="B228" s="122">
        <v>3100</v>
      </c>
      <c r="C228" s="4" t="s">
        <v>415</v>
      </c>
      <c r="D228" s="122">
        <v>3000023181</v>
      </c>
      <c r="E228" s="124" t="s">
        <v>271</v>
      </c>
      <c r="F228" s="70"/>
    </row>
    <row r="229" spans="1:6" ht="71.25" customHeight="1">
      <c r="A229" s="76">
        <f t="shared" si="3"/>
        <v>209</v>
      </c>
      <c r="B229" s="122">
        <v>3100</v>
      </c>
      <c r="C229" s="4" t="s">
        <v>415</v>
      </c>
      <c r="D229" s="122">
        <v>3000023182</v>
      </c>
      <c r="E229" s="124" t="s">
        <v>272</v>
      </c>
      <c r="F229" s="70"/>
    </row>
    <row r="230" spans="1:6" ht="71.25" customHeight="1">
      <c r="A230" s="76">
        <f t="shared" si="3"/>
        <v>210</v>
      </c>
      <c r="B230" s="122">
        <v>2250</v>
      </c>
      <c r="C230" s="4" t="s">
        <v>415</v>
      </c>
      <c r="D230" s="122">
        <v>3000023183</v>
      </c>
      <c r="E230" s="124" t="s">
        <v>273</v>
      </c>
      <c r="F230" s="70"/>
    </row>
    <row r="231" spans="1:6" ht="71.25" customHeight="1">
      <c r="A231" s="76">
        <f t="shared" si="3"/>
        <v>211</v>
      </c>
      <c r="B231" s="122">
        <v>930</v>
      </c>
      <c r="C231" s="4" t="s">
        <v>415</v>
      </c>
      <c r="D231" s="122">
        <v>3000023184</v>
      </c>
      <c r="E231" s="124" t="s">
        <v>274</v>
      </c>
      <c r="F231" s="70"/>
    </row>
    <row r="232" spans="1:6" ht="71.25" customHeight="1">
      <c r="A232" s="76">
        <f t="shared" si="3"/>
        <v>212</v>
      </c>
      <c r="B232" s="122">
        <v>930</v>
      </c>
      <c r="C232" s="4" t="s">
        <v>415</v>
      </c>
      <c r="D232" s="122">
        <v>3000023185</v>
      </c>
      <c r="E232" s="124" t="s">
        <v>275</v>
      </c>
      <c r="F232" s="70"/>
    </row>
    <row r="233" spans="1:6" ht="71.25" customHeight="1">
      <c r="A233" s="76">
        <f t="shared" si="3"/>
        <v>213</v>
      </c>
      <c r="B233" s="122">
        <v>6200</v>
      </c>
      <c r="C233" s="4" t="s">
        <v>415</v>
      </c>
      <c r="D233" s="122">
        <v>3000023186</v>
      </c>
      <c r="E233" s="124" t="s">
        <v>276</v>
      </c>
      <c r="F233" s="70"/>
    </row>
    <row r="234" spans="1:6" ht="71.25" customHeight="1">
      <c r="A234" s="76">
        <f t="shared" si="3"/>
        <v>214</v>
      </c>
      <c r="B234" s="122">
        <v>10500</v>
      </c>
      <c r="C234" s="4" t="s">
        <v>415</v>
      </c>
      <c r="D234" s="122">
        <v>3000023190</v>
      </c>
      <c r="E234" s="124" t="s">
        <v>277</v>
      </c>
      <c r="F234" s="70"/>
    </row>
    <row r="235" spans="1:6" ht="71.25" customHeight="1">
      <c r="A235" s="76">
        <f t="shared" si="3"/>
        <v>215</v>
      </c>
      <c r="B235" s="122">
        <v>3000</v>
      </c>
      <c r="C235" s="4" t="s">
        <v>415</v>
      </c>
      <c r="D235" s="122">
        <v>3000023192</v>
      </c>
      <c r="E235" s="124" t="s">
        <v>278</v>
      </c>
      <c r="F235" s="70"/>
    </row>
    <row r="236" spans="1:6" ht="71.25" customHeight="1">
      <c r="A236" s="76">
        <f t="shared" si="3"/>
        <v>216</v>
      </c>
      <c r="B236" s="122">
        <v>1500</v>
      </c>
      <c r="C236" s="4" t="s">
        <v>415</v>
      </c>
      <c r="D236" s="122">
        <v>3000023194</v>
      </c>
      <c r="E236" s="124" t="s">
        <v>279</v>
      </c>
      <c r="F236" s="70"/>
    </row>
    <row r="237" spans="1:6" ht="71.25" customHeight="1">
      <c r="A237" s="76">
        <f t="shared" si="3"/>
        <v>217</v>
      </c>
      <c r="B237" s="122">
        <v>3000</v>
      </c>
      <c r="C237" s="4" t="s">
        <v>415</v>
      </c>
      <c r="D237" s="122">
        <v>3000023198</v>
      </c>
      <c r="E237" s="124" t="s">
        <v>280</v>
      </c>
      <c r="F237" s="70"/>
    </row>
    <row r="238" spans="1:6" ht="71.25" customHeight="1">
      <c r="A238" s="76">
        <f t="shared" si="3"/>
        <v>218</v>
      </c>
      <c r="B238" s="122">
        <v>1750</v>
      </c>
      <c r="C238" s="4" t="s">
        <v>415</v>
      </c>
      <c r="D238" s="122">
        <v>3000023201</v>
      </c>
      <c r="E238" s="124" t="s">
        <v>281</v>
      </c>
      <c r="F238" s="70"/>
    </row>
    <row r="239" spans="1:6" ht="71.25" customHeight="1">
      <c r="A239" s="76">
        <f t="shared" si="3"/>
        <v>219</v>
      </c>
      <c r="B239" s="122">
        <v>3000</v>
      </c>
      <c r="C239" s="4" t="s">
        <v>415</v>
      </c>
      <c r="D239" s="122">
        <v>3000023208</v>
      </c>
      <c r="E239" s="124" t="s">
        <v>282</v>
      </c>
      <c r="F239" s="70"/>
    </row>
    <row r="240" spans="1:6" ht="71.25" customHeight="1">
      <c r="A240" s="76">
        <f t="shared" si="3"/>
        <v>220</v>
      </c>
      <c r="B240" s="122">
        <v>3000</v>
      </c>
      <c r="C240" s="4" t="s">
        <v>415</v>
      </c>
      <c r="D240" s="122">
        <v>3000023209</v>
      </c>
      <c r="E240" s="124" t="s">
        <v>283</v>
      </c>
      <c r="F240" s="70"/>
    </row>
    <row r="241" spans="1:6" ht="71.25" customHeight="1">
      <c r="A241" s="76">
        <f t="shared" si="3"/>
        <v>221</v>
      </c>
      <c r="B241" s="122">
        <v>3000</v>
      </c>
      <c r="C241" s="4" t="s">
        <v>415</v>
      </c>
      <c r="D241" s="122">
        <v>3000023212</v>
      </c>
      <c r="E241" s="124" t="s">
        <v>284</v>
      </c>
      <c r="F241" s="70"/>
    </row>
    <row r="242" spans="1:6" ht="71.25" customHeight="1">
      <c r="A242" s="76">
        <f t="shared" si="3"/>
        <v>222</v>
      </c>
      <c r="B242" s="122">
        <v>4650</v>
      </c>
      <c r="C242" s="4" t="s">
        <v>415</v>
      </c>
      <c r="D242" s="122">
        <v>3000023214</v>
      </c>
      <c r="E242" s="124" t="s">
        <v>285</v>
      </c>
      <c r="F242" s="70"/>
    </row>
    <row r="243" spans="1:6" ht="71.25" customHeight="1">
      <c r="A243" s="76">
        <f t="shared" si="3"/>
        <v>223</v>
      </c>
      <c r="B243" s="122">
        <v>3000</v>
      </c>
      <c r="C243" s="4" t="s">
        <v>415</v>
      </c>
      <c r="D243" s="122">
        <v>3000023223</v>
      </c>
      <c r="E243" s="124" t="s">
        <v>286</v>
      </c>
      <c r="F243" s="70"/>
    </row>
    <row r="244" spans="1:6" ht="71.25" customHeight="1">
      <c r="A244" s="76">
        <f t="shared" si="3"/>
        <v>224</v>
      </c>
      <c r="B244" s="122">
        <v>4500</v>
      </c>
      <c r="C244" s="4" t="s">
        <v>415</v>
      </c>
      <c r="D244" s="122">
        <v>3000023226</v>
      </c>
      <c r="E244" s="124" t="s">
        <v>287</v>
      </c>
      <c r="F244" s="70"/>
    </row>
    <row r="245" spans="1:6" ht="71.25" customHeight="1">
      <c r="A245" s="76">
        <f t="shared" si="3"/>
        <v>225</v>
      </c>
      <c r="B245" s="122">
        <v>4710</v>
      </c>
      <c r="C245" s="4" t="s">
        <v>415</v>
      </c>
      <c r="D245" s="122">
        <v>3000023229</v>
      </c>
      <c r="E245" s="124" t="s">
        <v>288</v>
      </c>
      <c r="F245" s="70"/>
    </row>
    <row r="246" spans="1:6" ht="71.25" customHeight="1">
      <c r="A246" s="76">
        <f t="shared" si="3"/>
        <v>226</v>
      </c>
      <c r="B246" s="122">
        <v>1500</v>
      </c>
      <c r="C246" s="4" t="s">
        <v>415</v>
      </c>
      <c r="D246" s="122">
        <v>3000023247</v>
      </c>
      <c r="E246" s="124" t="s">
        <v>289</v>
      </c>
      <c r="F246" s="70"/>
    </row>
    <row r="247" spans="1:6" ht="71.25" customHeight="1">
      <c r="A247" s="76">
        <f t="shared" si="3"/>
        <v>227</v>
      </c>
      <c r="B247" s="122">
        <v>1500</v>
      </c>
      <c r="C247" s="4" t="s">
        <v>415</v>
      </c>
      <c r="D247" s="122">
        <v>3000023281</v>
      </c>
      <c r="E247" s="124" t="s">
        <v>290</v>
      </c>
      <c r="F247" s="70"/>
    </row>
    <row r="248" spans="1:6" ht="71.25" customHeight="1">
      <c r="A248" s="76">
        <f t="shared" si="3"/>
        <v>228</v>
      </c>
      <c r="B248" s="122">
        <v>1752</v>
      </c>
      <c r="C248" s="4" t="s">
        <v>415</v>
      </c>
      <c r="D248" s="122">
        <v>3000023283</v>
      </c>
      <c r="E248" s="124" t="s">
        <v>291</v>
      </c>
      <c r="F248" s="70"/>
    </row>
    <row r="249" spans="1:6" ht="71.25" customHeight="1">
      <c r="A249" s="76">
        <f t="shared" si="3"/>
        <v>229</v>
      </c>
      <c r="B249" s="122">
        <v>4752</v>
      </c>
      <c r="C249" s="4" t="s">
        <v>415</v>
      </c>
      <c r="D249" s="122">
        <v>3000023284</v>
      </c>
      <c r="E249" s="124" t="s">
        <v>292</v>
      </c>
      <c r="F249" s="70"/>
    </row>
    <row r="250" spans="1:6" ht="71.25" customHeight="1">
      <c r="A250" s="76">
        <f t="shared" si="3"/>
        <v>230</v>
      </c>
      <c r="B250" s="122">
        <v>4752</v>
      </c>
      <c r="C250" s="4" t="s">
        <v>415</v>
      </c>
      <c r="D250" s="122">
        <v>3000023285</v>
      </c>
      <c r="E250" s="124" t="s">
        <v>293</v>
      </c>
      <c r="F250" s="70"/>
    </row>
    <row r="251" spans="1:6" ht="71.25" customHeight="1">
      <c r="A251" s="76">
        <f t="shared" si="3"/>
        <v>231</v>
      </c>
      <c r="B251" s="122">
        <v>3000</v>
      </c>
      <c r="C251" s="4" t="s">
        <v>415</v>
      </c>
      <c r="D251" s="122">
        <v>3000023294</v>
      </c>
      <c r="E251" s="124" t="s">
        <v>294</v>
      </c>
      <c r="F251" s="70"/>
    </row>
    <row r="252" spans="1:6" ht="71.25" customHeight="1">
      <c r="A252" s="76">
        <f t="shared" si="3"/>
        <v>232</v>
      </c>
      <c r="B252" s="122">
        <v>13752</v>
      </c>
      <c r="C252" s="4" t="s">
        <v>415</v>
      </c>
      <c r="D252" s="122">
        <v>3000023297</v>
      </c>
      <c r="E252" s="124" t="s">
        <v>295</v>
      </c>
      <c r="F252" s="70"/>
    </row>
    <row r="253" spans="1:6" ht="71.25" customHeight="1">
      <c r="A253" s="76">
        <f t="shared" si="3"/>
        <v>233</v>
      </c>
      <c r="B253" s="122">
        <v>3150</v>
      </c>
      <c r="C253" s="4" t="s">
        <v>415</v>
      </c>
      <c r="D253" s="122">
        <v>3000023299</v>
      </c>
      <c r="E253" s="124" t="s">
        <v>296</v>
      </c>
      <c r="F253" s="70"/>
    </row>
    <row r="254" spans="1:6" ht="71.25" customHeight="1">
      <c r="A254" s="76">
        <f t="shared" si="3"/>
        <v>234</v>
      </c>
      <c r="B254" s="122">
        <v>3000</v>
      </c>
      <c r="C254" s="4" t="s">
        <v>415</v>
      </c>
      <c r="D254" s="122">
        <v>3000023301</v>
      </c>
      <c r="E254" s="124" t="s">
        <v>297</v>
      </c>
      <c r="F254" s="70"/>
    </row>
    <row r="255" spans="1:6" ht="71.25" customHeight="1">
      <c r="A255" s="76">
        <f t="shared" si="3"/>
        <v>235</v>
      </c>
      <c r="B255" s="122">
        <v>6850</v>
      </c>
      <c r="C255" s="4" t="s">
        <v>415</v>
      </c>
      <c r="D255" s="122">
        <v>3000023304</v>
      </c>
      <c r="E255" s="124" t="s">
        <v>298</v>
      </c>
      <c r="F255" s="70"/>
    </row>
    <row r="256" spans="1:6" ht="71.25" customHeight="1">
      <c r="A256" s="76">
        <f t="shared" si="3"/>
        <v>236</v>
      </c>
      <c r="B256" s="122">
        <v>7600</v>
      </c>
      <c r="C256" s="4" t="s">
        <v>415</v>
      </c>
      <c r="D256" s="122">
        <v>3000023307</v>
      </c>
      <c r="E256" s="124" t="s">
        <v>299</v>
      </c>
      <c r="F256" s="70"/>
    </row>
    <row r="257" spans="1:6" ht="71.25" customHeight="1">
      <c r="A257" s="76">
        <f t="shared" si="3"/>
        <v>237</v>
      </c>
      <c r="B257" s="122">
        <v>3000</v>
      </c>
      <c r="C257" s="4" t="s">
        <v>415</v>
      </c>
      <c r="D257" s="122">
        <v>3000023308</v>
      </c>
      <c r="E257" s="124" t="s">
        <v>300</v>
      </c>
      <c r="F257" s="70"/>
    </row>
    <row r="258" spans="1:6" ht="71.25" customHeight="1">
      <c r="A258" s="76">
        <f t="shared" si="3"/>
        <v>238</v>
      </c>
      <c r="B258" s="122">
        <v>3000</v>
      </c>
      <c r="C258" s="4" t="s">
        <v>415</v>
      </c>
      <c r="D258" s="122">
        <v>3000023309</v>
      </c>
      <c r="E258" s="124" t="s">
        <v>301</v>
      </c>
      <c r="F258" s="70"/>
    </row>
    <row r="259" spans="1:6" ht="71.25" customHeight="1">
      <c r="A259" s="76">
        <f t="shared" si="3"/>
        <v>239</v>
      </c>
      <c r="B259" s="122">
        <v>3000</v>
      </c>
      <c r="C259" s="4" t="s">
        <v>415</v>
      </c>
      <c r="D259" s="122">
        <v>3000023310</v>
      </c>
      <c r="E259" s="124" t="s">
        <v>302</v>
      </c>
      <c r="F259" s="70"/>
    </row>
    <row r="260" spans="1:6" ht="71.25" customHeight="1">
      <c r="A260" s="76">
        <f t="shared" si="3"/>
        <v>240</v>
      </c>
      <c r="B260" s="122">
        <v>1152</v>
      </c>
      <c r="C260" s="4" t="s">
        <v>415</v>
      </c>
      <c r="D260" s="122">
        <v>3000023311</v>
      </c>
      <c r="E260" s="124" t="s">
        <v>303</v>
      </c>
      <c r="F260" s="70"/>
    </row>
    <row r="261" spans="1:6" ht="71.25" customHeight="1">
      <c r="A261" s="76">
        <f t="shared" si="3"/>
        <v>241</v>
      </c>
      <c r="B261" s="122">
        <v>6000</v>
      </c>
      <c r="C261" s="4" t="s">
        <v>415</v>
      </c>
      <c r="D261" s="122">
        <v>3000023332</v>
      </c>
      <c r="E261" s="124" t="s">
        <v>304</v>
      </c>
      <c r="F261" s="70"/>
    </row>
    <row r="262" spans="1:6" ht="71.25" customHeight="1">
      <c r="A262" s="76">
        <f t="shared" si="3"/>
        <v>242</v>
      </c>
      <c r="B262" s="122">
        <v>3000</v>
      </c>
      <c r="C262" s="4" t="s">
        <v>415</v>
      </c>
      <c r="D262" s="122">
        <v>3000023338</v>
      </c>
      <c r="E262" s="124" t="s">
        <v>305</v>
      </c>
      <c r="F262" s="70"/>
    </row>
    <row r="263" spans="1:6" ht="71.25" customHeight="1">
      <c r="A263" s="76">
        <f t="shared" si="3"/>
        <v>243</v>
      </c>
      <c r="B263" s="122">
        <v>3015</v>
      </c>
      <c r="C263" s="4" t="s">
        <v>415</v>
      </c>
      <c r="D263" s="122">
        <v>3000023339</v>
      </c>
      <c r="E263" s="124" t="s">
        <v>306</v>
      </c>
      <c r="F263" s="70"/>
    </row>
    <row r="264" spans="1:6" ht="71.25" customHeight="1">
      <c r="A264" s="76">
        <f t="shared" si="3"/>
        <v>244</v>
      </c>
      <c r="B264" s="122">
        <v>100</v>
      </c>
      <c r="C264" s="4" t="s">
        <v>415</v>
      </c>
      <c r="D264" s="122">
        <v>3000023350</v>
      </c>
      <c r="E264" s="124" t="s">
        <v>307</v>
      </c>
      <c r="F264" s="70"/>
    </row>
    <row r="265" spans="1:6" ht="71.25" customHeight="1">
      <c r="A265" s="76">
        <f t="shared" si="3"/>
        <v>245</v>
      </c>
      <c r="B265" s="122">
        <v>100</v>
      </c>
      <c r="C265" s="4" t="s">
        <v>415</v>
      </c>
      <c r="D265" s="122">
        <v>3000023352</v>
      </c>
      <c r="E265" s="124" t="s">
        <v>308</v>
      </c>
      <c r="F265" s="70"/>
    </row>
    <row r="266" spans="1:6" ht="71.25" customHeight="1">
      <c r="A266" s="76">
        <f t="shared" si="3"/>
        <v>246</v>
      </c>
      <c r="B266" s="122">
        <v>100</v>
      </c>
      <c r="C266" s="4" t="s">
        <v>415</v>
      </c>
      <c r="D266" s="122">
        <v>3000023353</v>
      </c>
      <c r="E266" s="124" t="s">
        <v>309</v>
      </c>
      <c r="F266" s="70"/>
    </row>
    <row r="267" spans="1:6" ht="71.25" customHeight="1">
      <c r="A267" s="76">
        <f t="shared" si="3"/>
        <v>247</v>
      </c>
      <c r="B267" s="122">
        <v>100</v>
      </c>
      <c r="C267" s="4" t="s">
        <v>415</v>
      </c>
      <c r="D267" s="122">
        <v>3000023354</v>
      </c>
      <c r="E267" s="124" t="s">
        <v>310</v>
      </c>
      <c r="F267" s="70"/>
    </row>
    <row r="268" spans="1:6" ht="71.25" customHeight="1">
      <c r="A268" s="76">
        <f t="shared" si="3"/>
        <v>248</v>
      </c>
      <c r="B268" s="122">
        <v>100</v>
      </c>
      <c r="C268" s="4" t="s">
        <v>415</v>
      </c>
      <c r="D268" s="122">
        <v>3000023355</v>
      </c>
      <c r="E268" s="124" t="s">
        <v>311</v>
      </c>
      <c r="F268" s="70"/>
    </row>
    <row r="269" spans="1:6" ht="71.25" customHeight="1">
      <c r="A269" s="76">
        <f t="shared" si="3"/>
        <v>249</v>
      </c>
      <c r="B269" s="122">
        <v>300</v>
      </c>
      <c r="C269" s="4" t="s">
        <v>415</v>
      </c>
      <c r="D269" s="122">
        <v>3000023446</v>
      </c>
      <c r="E269" s="124" t="s">
        <v>312</v>
      </c>
      <c r="F269" s="70"/>
    </row>
    <row r="270" spans="1:6" ht="71.25" customHeight="1">
      <c r="A270" s="76">
        <f t="shared" si="3"/>
        <v>250</v>
      </c>
      <c r="B270" s="122">
        <v>100</v>
      </c>
      <c r="C270" s="4" t="s">
        <v>415</v>
      </c>
      <c r="D270" s="122">
        <v>3000023481</v>
      </c>
      <c r="E270" s="124" t="s">
        <v>313</v>
      </c>
      <c r="F270" s="70"/>
    </row>
    <row r="271" spans="1:6" ht="71.25" customHeight="1">
      <c r="A271" s="76">
        <f t="shared" si="3"/>
        <v>251</v>
      </c>
      <c r="B271" s="122">
        <v>1145</v>
      </c>
      <c r="C271" s="4" t="s">
        <v>415</v>
      </c>
      <c r="D271" s="122">
        <v>3000023486</v>
      </c>
      <c r="E271" s="124" t="s">
        <v>314</v>
      </c>
      <c r="F271" s="70"/>
    </row>
    <row r="272" spans="1:6" ht="71.25" customHeight="1">
      <c r="A272" s="76">
        <f t="shared" si="3"/>
        <v>252</v>
      </c>
      <c r="B272" s="122">
        <v>100</v>
      </c>
      <c r="C272" s="4" t="s">
        <v>415</v>
      </c>
      <c r="D272" s="122">
        <v>3000023491</v>
      </c>
      <c r="E272" s="124" t="s">
        <v>315</v>
      </c>
      <c r="F272" s="70"/>
    </row>
    <row r="273" spans="1:6" ht="71.25" customHeight="1">
      <c r="A273" s="76">
        <f t="shared" si="3"/>
        <v>253</v>
      </c>
      <c r="B273" s="122">
        <v>300</v>
      </c>
      <c r="C273" s="4" t="s">
        <v>415</v>
      </c>
      <c r="D273" s="122">
        <v>3000023497</v>
      </c>
      <c r="E273" s="124" t="s">
        <v>316</v>
      </c>
      <c r="F273" s="70"/>
    </row>
    <row r="274" spans="1:6" ht="71.25" customHeight="1">
      <c r="A274" s="76">
        <f t="shared" si="3"/>
        <v>254</v>
      </c>
      <c r="B274" s="122">
        <v>3100</v>
      </c>
      <c r="C274" s="4" t="s">
        <v>415</v>
      </c>
      <c r="D274" s="122">
        <v>3000023512</v>
      </c>
      <c r="E274" s="124" t="s">
        <v>317</v>
      </c>
      <c r="F274" s="70"/>
    </row>
    <row r="275" spans="1:6" ht="71.25" customHeight="1">
      <c r="A275" s="76">
        <f t="shared" si="3"/>
        <v>255</v>
      </c>
      <c r="B275" s="122">
        <v>3100</v>
      </c>
      <c r="C275" s="4" t="s">
        <v>415</v>
      </c>
      <c r="D275" s="122">
        <v>3000023513</v>
      </c>
      <c r="E275" s="124" t="s">
        <v>318</v>
      </c>
      <c r="F275" s="70"/>
    </row>
    <row r="276" spans="1:6" ht="71.25" customHeight="1">
      <c r="A276" s="76">
        <f t="shared" si="3"/>
        <v>256</v>
      </c>
      <c r="B276" s="122">
        <v>3100</v>
      </c>
      <c r="C276" s="4" t="s">
        <v>415</v>
      </c>
      <c r="D276" s="122">
        <v>3000023514</v>
      </c>
      <c r="E276" s="124" t="s">
        <v>319</v>
      </c>
      <c r="F276" s="70"/>
    </row>
    <row r="277" spans="1:6" ht="71.25" customHeight="1">
      <c r="A277" s="76">
        <f t="shared" si="3"/>
        <v>257</v>
      </c>
      <c r="B277" s="122">
        <v>3100</v>
      </c>
      <c r="C277" s="4" t="s">
        <v>415</v>
      </c>
      <c r="D277" s="122">
        <v>3000023515</v>
      </c>
      <c r="E277" s="124" t="s">
        <v>320</v>
      </c>
      <c r="F277" s="70"/>
    </row>
    <row r="278" spans="1:6" ht="71.25" customHeight="1">
      <c r="A278" s="76">
        <f t="shared" si="3"/>
        <v>258</v>
      </c>
      <c r="B278" s="122">
        <v>6700</v>
      </c>
      <c r="C278" s="4" t="s">
        <v>415</v>
      </c>
      <c r="D278" s="122">
        <v>3000023516</v>
      </c>
      <c r="E278" s="124" t="s">
        <v>321</v>
      </c>
      <c r="F278" s="70"/>
    </row>
    <row r="279" spans="1:6" ht="71.25" customHeight="1">
      <c r="A279" s="76">
        <f t="shared" ref="A279:A342" si="4">+A278+1</f>
        <v>259</v>
      </c>
      <c r="B279" s="122">
        <v>3050</v>
      </c>
      <c r="C279" s="4" t="s">
        <v>415</v>
      </c>
      <c r="D279" s="122">
        <v>3000023517</v>
      </c>
      <c r="E279" s="124" t="s">
        <v>322</v>
      </c>
      <c r="F279" s="70"/>
    </row>
    <row r="280" spans="1:6" ht="71.25" customHeight="1">
      <c r="A280" s="76">
        <f t="shared" si="4"/>
        <v>260</v>
      </c>
      <c r="B280" s="122">
        <v>3100</v>
      </c>
      <c r="C280" s="4" t="s">
        <v>415</v>
      </c>
      <c r="D280" s="122">
        <v>3000023518</v>
      </c>
      <c r="E280" s="124" t="s">
        <v>323</v>
      </c>
      <c r="F280" s="70"/>
    </row>
    <row r="281" spans="1:6" ht="71.25" customHeight="1">
      <c r="A281" s="76">
        <f t="shared" si="4"/>
        <v>261</v>
      </c>
      <c r="B281" s="122">
        <v>3100</v>
      </c>
      <c r="C281" s="4" t="s">
        <v>415</v>
      </c>
      <c r="D281" s="122">
        <v>3000023519</v>
      </c>
      <c r="E281" s="124" t="s">
        <v>324</v>
      </c>
      <c r="F281" s="70"/>
    </row>
    <row r="282" spans="1:6" ht="71.25" customHeight="1">
      <c r="A282" s="76">
        <f t="shared" si="4"/>
        <v>262</v>
      </c>
      <c r="B282" s="122">
        <v>3100</v>
      </c>
      <c r="C282" s="4" t="s">
        <v>415</v>
      </c>
      <c r="D282" s="122">
        <v>3000023520</v>
      </c>
      <c r="E282" s="124" t="s">
        <v>325</v>
      </c>
      <c r="F282" s="70"/>
    </row>
    <row r="283" spans="1:6" ht="71.25" customHeight="1">
      <c r="A283" s="76">
        <f t="shared" si="4"/>
        <v>263</v>
      </c>
      <c r="B283" s="122">
        <v>1500</v>
      </c>
      <c r="C283" s="4" t="s">
        <v>415</v>
      </c>
      <c r="D283" s="122">
        <v>3000023521</v>
      </c>
      <c r="E283" s="124" t="s">
        <v>326</v>
      </c>
      <c r="F283" s="70"/>
    </row>
    <row r="284" spans="1:6" ht="71.25" customHeight="1">
      <c r="A284" s="76">
        <f t="shared" si="4"/>
        <v>264</v>
      </c>
      <c r="B284" s="122">
        <v>3000</v>
      </c>
      <c r="C284" s="4" t="s">
        <v>415</v>
      </c>
      <c r="D284" s="122">
        <v>3000023523</v>
      </c>
      <c r="E284" s="124" t="s">
        <v>327</v>
      </c>
      <c r="F284" s="70"/>
    </row>
    <row r="285" spans="1:6" ht="71.25" customHeight="1">
      <c r="A285" s="76">
        <f t="shared" si="4"/>
        <v>265</v>
      </c>
      <c r="B285" s="122">
        <v>3000</v>
      </c>
      <c r="C285" s="4" t="s">
        <v>415</v>
      </c>
      <c r="D285" s="122">
        <v>3000023524</v>
      </c>
      <c r="E285" s="124" t="s">
        <v>328</v>
      </c>
      <c r="F285" s="70"/>
    </row>
    <row r="286" spans="1:6" ht="71.25" customHeight="1">
      <c r="A286" s="76">
        <f t="shared" si="4"/>
        <v>266</v>
      </c>
      <c r="B286" s="122">
        <v>6000</v>
      </c>
      <c r="C286" s="4" t="s">
        <v>415</v>
      </c>
      <c r="D286" s="122">
        <v>3000023528</v>
      </c>
      <c r="E286" s="124" t="s">
        <v>329</v>
      </c>
      <c r="F286" s="70"/>
    </row>
    <row r="287" spans="1:6" ht="71.25" customHeight="1">
      <c r="A287" s="76">
        <f t="shared" si="4"/>
        <v>267</v>
      </c>
      <c r="B287" s="122">
        <v>3000</v>
      </c>
      <c r="C287" s="4" t="s">
        <v>415</v>
      </c>
      <c r="D287" s="122">
        <v>3000023535</v>
      </c>
      <c r="E287" s="124" t="s">
        <v>330</v>
      </c>
      <c r="F287" s="70"/>
    </row>
    <row r="288" spans="1:6" ht="71.25" customHeight="1">
      <c r="A288" s="76">
        <f t="shared" si="4"/>
        <v>268</v>
      </c>
      <c r="B288" s="122">
        <v>3200</v>
      </c>
      <c r="C288" s="4" t="s">
        <v>415</v>
      </c>
      <c r="D288" s="122">
        <v>3000023543</v>
      </c>
      <c r="E288" s="124" t="s">
        <v>331</v>
      </c>
      <c r="F288" s="70"/>
    </row>
    <row r="289" spans="1:6" ht="71.25" customHeight="1">
      <c r="A289" s="76">
        <f t="shared" si="4"/>
        <v>269</v>
      </c>
      <c r="B289" s="122">
        <v>3200</v>
      </c>
      <c r="C289" s="4" t="s">
        <v>415</v>
      </c>
      <c r="D289" s="122">
        <v>3000023544</v>
      </c>
      <c r="E289" s="124" t="s">
        <v>332</v>
      </c>
      <c r="F289" s="70"/>
    </row>
    <row r="290" spans="1:6" ht="71.25" customHeight="1">
      <c r="A290" s="76">
        <f t="shared" si="4"/>
        <v>270</v>
      </c>
      <c r="B290" s="122">
        <v>3200</v>
      </c>
      <c r="C290" s="4" t="s">
        <v>415</v>
      </c>
      <c r="D290" s="122">
        <v>3000023545</v>
      </c>
      <c r="E290" s="124" t="s">
        <v>333</v>
      </c>
      <c r="F290" s="70"/>
    </row>
    <row r="291" spans="1:6" ht="71.25" customHeight="1">
      <c r="A291" s="76">
        <f t="shared" si="4"/>
        <v>271</v>
      </c>
      <c r="B291" s="122">
        <v>3000</v>
      </c>
      <c r="C291" s="4" t="s">
        <v>415</v>
      </c>
      <c r="D291" s="122">
        <v>3000023546</v>
      </c>
      <c r="E291" s="124" t="s">
        <v>334</v>
      </c>
      <c r="F291" s="70"/>
    </row>
    <row r="292" spans="1:6" ht="71.25" customHeight="1">
      <c r="A292" s="76">
        <f t="shared" si="4"/>
        <v>272</v>
      </c>
      <c r="B292" s="122">
        <v>3000</v>
      </c>
      <c r="C292" s="4" t="s">
        <v>415</v>
      </c>
      <c r="D292" s="122">
        <v>3000023552</v>
      </c>
      <c r="E292" s="124" t="s">
        <v>335</v>
      </c>
      <c r="F292" s="70"/>
    </row>
    <row r="293" spans="1:6" ht="71.25" customHeight="1">
      <c r="A293" s="76">
        <f t="shared" si="4"/>
        <v>273</v>
      </c>
      <c r="B293" s="122">
        <v>3000</v>
      </c>
      <c r="C293" s="4" t="s">
        <v>415</v>
      </c>
      <c r="D293" s="122">
        <v>3000023553</v>
      </c>
      <c r="E293" s="124" t="s">
        <v>336</v>
      </c>
      <c r="F293" s="70"/>
    </row>
    <row r="294" spans="1:6" ht="71.25" customHeight="1">
      <c r="A294" s="76">
        <f t="shared" si="4"/>
        <v>274</v>
      </c>
      <c r="B294" s="122">
        <v>1000</v>
      </c>
      <c r="C294" s="4" t="s">
        <v>415</v>
      </c>
      <c r="D294" s="122">
        <v>3000023555</v>
      </c>
      <c r="E294" s="124" t="s">
        <v>337</v>
      </c>
      <c r="F294" s="70"/>
    </row>
    <row r="295" spans="1:6" ht="71.25" customHeight="1">
      <c r="A295" s="76">
        <f t="shared" si="4"/>
        <v>275</v>
      </c>
      <c r="B295" s="122">
        <v>3000</v>
      </c>
      <c r="C295" s="4" t="s">
        <v>415</v>
      </c>
      <c r="D295" s="122">
        <v>3000023557</v>
      </c>
      <c r="E295" s="124" t="s">
        <v>338</v>
      </c>
      <c r="F295" s="70"/>
    </row>
    <row r="296" spans="1:6" ht="71.25" customHeight="1">
      <c r="A296" s="76">
        <f t="shared" si="4"/>
        <v>276</v>
      </c>
      <c r="B296" s="122">
        <v>900</v>
      </c>
      <c r="C296" s="4" t="s">
        <v>415</v>
      </c>
      <c r="D296" s="122">
        <v>3000023558</v>
      </c>
      <c r="E296" s="124" t="s">
        <v>339</v>
      </c>
      <c r="F296" s="70"/>
    </row>
    <row r="297" spans="1:6" ht="71.25" customHeight="1">
      <c r="A297" s="76">
        <f t="shared" si="4"/>
        <v>277</v>
      </c>
      <c r="B297" s="122">
        <v>6252</v>
      </c>
      <c r="C297" s="4" t="s">
        <v>415</v>
      </c>
      <c r="D297" s="122">
        <v>3000023562</v>
      </c>
      <c r="E297" s="124" t="s">
        <v>340</v>
      </c>
      <c r="F297" s="70"/>
    </row>
    <row r="298" spans="1:6" ht="71.25" customHeight="1">
      <c r="A298" s="76">
        <f t="shared" si="4"/>
        <v>278</v>
      </c>
      <c r="B298" s="122">
        <v>1952</v>
      </c>
      <c r="C298" s="4" t="s">
        <v>415</v>
      </c>
      <c r="D298" s="122">
        <v>3000023563</v>
      </c>
      <c r="E298" s="124" t="s">
        <v>341</v>
      </c>
      <c r="F298" s="70"/>
    </row>
    <row r="299" spans="1:6" ht="71.25" customHeight="1">
      <c r="A299" s="76">
        <f t="shared" si="4"/>
        <v>279</v>
      </c>
      <c r="B299" s="122">
        <v>3350</v>
      </c>
      <c r="C299" s="4" t="s">
        <v>415</v>
      </c>
      <c r="D299" s="122">
        <v>3000023569</v>
      </c>
      <c r="E299" s="124" t="s">
        <v>342</v>
      </c>
      <c r="F299" s="70"/>
    </row>
    <row r="300" spans="1:6" ht="71.25" customHeight="1">
      <c r="A300" s="76">
        <f t="shared" si="4"/>
        <v>280</v>
      </c>
      <c r="B300" s="122">
        <v>1700</v>
      </c>
      <c r="C300" s="4" t="s">
        <v>415</v>
      </c>
      <c r="D300" s="122">
        <v>3000023573</v>
      </c>
      <c r="E300" s="124" t="s">
        <v>343</v>
      </c>
      <c r="F300" s="70"/>
    </row>
    <row r="301" spans="1:6" ht="71.25" customHeight="1">
      <c r="A301" s="76">
        <f t="shared" si="4"/>
        <v>281</v>
      </c>
      <c r="B301" s="122">
        <v>7030</v>
      </c>
      <c r="C301" s="4" t="s">
        <v>415</v>
      </c>
      <c r="D301" s="122">
        <v>3000023576</v>
      </c>
      <c r="E301" s="124" t="s">
        <v>344</v>
      </c>
      <c r="F301" s="70"/>
    </row>
    <row r="302" spans="1:6" ht="71.25" customHeight="1">
      <c r="A302" s="76">
        <f t="shared" si="4"/>
        <v>282</v>
      </c>
      <c r="B302" s="122">
        <v>100</v>
      </c>
      <c r="C302" s="4" t="s">
        <v>415</v>
      </c>
      <c r="D302" s="122">
        <v>3000023614</v>
      </c>
      <c r="E302" s="124" t="s">
        <v>345</v>
      </c>
      <c r="F302" s="70"/>
    </row>
    <row r="303" spans="1:6" ht="71.25" customHeight="1">
      <c r="A303" s="76">
        <f t="shared" si="4"/>
        <v>283</v>
      </c>
      <c r="B303" s="122">
        <v>9</v>
      </c>
      <c r="C303" s="4" t="s">
        <v>415</v>
      </c>
      <c r="D303" s="122">
        <v>3000023615</v>
      </c>
      <c r="E303" s="124" t="s">
        <v>346</v>
      </c>
      <c r="F303" s="70"/>
    </row>
    <row r="304" spans="1:6" ht="71.25" customHeight="1">
      <c r="A304" s="76">
        <f t="shared" si="4"/>
        <v>284</v>
      </c>
      <c r="B304" s="122">
        <v>130</v>
      </c>
      <c r="C304" s="4" t="s">
        <v>415</v>
      </c>
      <c r="D304" s="122">
        <v>3000023650</v>
      </c>
      <c r="E304" s="124" t="s">
        <v>347</v>
      </c>
      <c r="F304" s="70"/>
    </row>
    <row r="305" spans="1:6" ht="71.25" customHeight="1">
      <c r="A305" s="76">
        <f t="shared" si="4"/>
        <v>285</v>
      </c>
      <c r="B305" s="122">
        <v>300</v>
      </c>
      <c r="C305" s="4" t="s">
        <v>415</v>
      </c>
      <c r="D305" s="122">
        <v>3000023653</v>
      </c>
      <c r="E305" s="124" t="s">
        <v>348</v>
      </c>
      <c r="F305" s="70"/>
    </row>
    <row r="306" spans="1:6" ht="71.25" customHeight="1">
      <c r="A306" s="76">
        <f t="shared" si="4"/>
        <v>286</v>
      </c>
      <c r="B306" s="122">
        <v>200</v>
      </c>
      <c r="C306" s="4" t="s">
        <v>415</v>
      </c>
      <c r="D306" s="122">
        <v>3000023658</v>
      </c>
      <c r="E306" s="124" t="s">
        <v>349</v>
      </c>
      <c r="F306" s="70"/>
    </row>
    <row r="307" spans="1:6" ht="71.25" customHeight="1">
      <c r="A307" s="76">
        <f t="shared" si="4"/>
        <v>287</v>
      </c>
      <c r="B307" s="122">
        <v>300</v>
      </c>
      <c r="C307" s="4" t="s">
        <v>415</v>
      </c>
      <c r="D307" s="122">
        <v>3000023665</v>
      </c>
      <c r="E307" s="124" t="s">
        <v>350</v>
      </c>
      <c r="F307" s="70"/>
    </row>
    <row r="308" spans="1:6" ht="71.25" customHeight="1">
      <c r="A308" s="76">
        <f t="shared" si="4"/>
        <v>288</v>
      </c>
      <c r="B308" s="122">
        <v>150</v>
      </c>
      <c r="C308" s="4" t="s">
        <v>415</v>
      </c>
      <c r="D308" s="122">
        <v>3000023667</v>
      </c>
      <c r="E308" s="124" t="s">
        <v>351</v>
      </c>
      <c r="F308" s="70"/>
    </row>
    <row r="309" spans="1:6" ht="71.25" customHeight="1">
      <c r="A309" s="76">
        <f t="shared" si="4"/>
        <v>289</v>
      </c>
      <c r="B309" s="122">
        <v>300</v>
      </c>
      <c r="C309" s="4" t="s">
        <v>415</v>
      </c>
      <c r="D309" s="122">
        <v>3000023669</v>
      </c>
      <c r="E309" s="124" t="s">
        <v>352</v>
      </c>
      <c r="F309" s="70"/>
    </row>
    <row r="310" spans="1:6" ht="71.25" customHeight="1">
      <c r="A310" s="76">
        <f t="shared" si="4"/>
        <v>290</v>
      </c>
      <c r="B310" s="122">
        <v>100</v>
      </c>
      <c r="C310" s="4" t="s">
        <v>415</v>
      </c>
      <c r="D310" s="122">
        <v>3000023679</v>
      </c>
      <c r="E310" s="124" t="s">
        <v>353</v>
      </c>
      <c r="F310" s="70"/>
    </row>
    <row r="311" spans="1:6" ht="71.25" customHeight="1">
      <c r="A311" s="76">
        <f t="shared" si="4"/>
        <v>291</v>
      </c>
      <c r="B311" s="122">
        <v>190</v>
      </c>
      <c r="C311" s="4" t="s">
        <v>415</v>
      </c>
      <c r="D311" s="122">
        <v>3000023680</v>
      </c>
      <c r="E311" s="124" t="s">
        <v>354</v>
      </c>
      <c r="F311" s="70"/>
    </row>
    <row r="312" spans="1:6" ht="71.25" customHeight="1">
      <c r="A312" s="76">
        <f t="shared" si="4"/>
        <v>292</v>
      </c>
      <c r="B312" s="122">
        <v>100</v>
      </c>
      <c r="C312" s="4" t="s">
        <v>415</v>
      </c>
      <c r="D312" s="122">
        <v>3000023681</v>
      </c>
      <c r="E312" s="124" t="s">
        <v>355</v>
      </c>
      <c r="F312" s="70"/>
    </row>
    <row r="313" spans="1:6" ht="71.25" customHeight="1">
      <c r="A313" s="76">
        <f t="shared" si="4"/>
        <v>293</v>
      </c>
      <c r="B313" s="122">
        <v>100</v>
      </c>
      <c r="C313" s="4" t="s">
        <v>415</v>
      </c>
      <c r="D313" s="122">
        <v>3000023682</v>
      </c>
      <c r="E313" s="124" t="s">
        <v>356</v>
      </c>
      <c r="F313" s="70"/>
    </row>
    <row r="314" spans="1:6" ht="71.25" customHeight="1">
      <c r="A314" s="76">
        <f t="shared" si="4"/>
        <v>294</v>
      </c>
      <c r="B314" s="122">
        <v>100</v>
      </c>
      <c r="C314" s="4" t="s">
        <v>415</v>
      </c>
      <c r="D314" s="122">
        <v>3000023683</v>
      </c>
      <c r="E314" s="124" t="s">
        <v>357</v>
      </c>
      <c r="F314" s="70"/>
    </row>
    <row r="315" spans="1:6" ht="71.25" customHeight="1">
      <c r="A315" s="76">
        <f t="shared" si="4"/>
        <v>295</v>
      </c>
      <c r="B315" s="122">
        <v>340</v>
      </c>
      <c r="C315" s="4" t="s">
        <v>415</v>
      </c>
      <c r="D315" s="122">
        <v>3000023684</v>
      </c>
      <c r="E315" s="124" t="s">
        <v>358</v>
      </c>
      <c r="F315" s="70"/>
    </row>
    <row r="316" spans="1:6" ht="71.25" customHeight="1">
      <c r="A316" s="76">
        <f t="shared" si="4"/>
        <v>296</v>
      </c>
      <c r="B316" s="122">
        <v>100</v>
      </c>
      <c r="C316" s="4" t="s">
        <v>415</v>
      </c>
      <c r="D316" s="122">
        <v>3000023689</v>
      </c>
      <c r="E316" s="124" t="s">
        <v>359</v>
      </c>
      <c r="F316" s="70"/>
    </row>
    <row r="317" spans="1:6" ht="71.25" customHeight="1">
      <c r="A317" s="76">
        <f t="shared" si="4"/>
        <v>297</v>
      </c>
      <c r="B317" s="122">
        <v>21</v>
      </c>
      <c r="C317" s="4" t="s">
        <v>415</v>
      </c>
      <c r="D317" s="122">
        <v>3000023694</v>
      </c>
      <c r="E317" s="124" t="s">
        <v>360</v>
      </c>
      <c r="F317" s="70"/>
    </row>
    <row r="318" spans="1:6" ht="71.25" customHeight="1">
      <c r="A318" s="76">
        <f t="shared" si="4"/>
        <v>298</v>
      </c>
      <c r="B318" s="122">
        <v>100</v>
      </c>
      <c r="C318" s="4" t="s">
        <v>415</v>
      </c>
      <c r="D318" s="122">
        <v>3000023696</v>
      </c>
      <c r="E318" s="124" t="s">
        <v>361</v>
      </c>
      <c r="F318" s="70"/>
    </row>
    <row r="319" spans="1:6" ht="71.25" customHeight="1">
      <c r="A319" s="76">
        <f t="shared" si="4"/>
        <v>299</v>
      </c>
      <c r="B319" s="122">
        <v>120</v>
      </c>
      <c r="C319" s="4" t="s">
        <v>415</v>
      </c>
      <c r="D319" s="122">
        <v>3000023697</v>
      </c>
      <c r="E319" s="124" t="s">
        <v>362</v>
      </c>
      <c r="F319" s="70"/>
    </row>
    <row r="320" spans="1:6" ht="71.25" customHeight="1">
      <c r="A320" s="76">
        <f t="shared" si="4"/>
        <v>300</v>
      </c>
      <c r="B320" s="122">
        <v>75</v>
      </c>
      <c r="C320" s="4" t="s">
        <v>415</v>
      </c>
      <c r="D320" s="122">
        <v>3000023712</v>
      </c>
      <c r="E320" s="124" t="s">
        <v>363</v>
      </c>
      <c r="F320" s="70"/>
    </row>
    <row r="321" spans="1:6" ht="71.25" customHeight="1">
      <c r="A321" s="76">
        <f t="shared" si="4"/>
        <v>301</v>
      </c>
      <c r="B321" s="122">
        <v>150</v>
      </c>
      <c r="C321" s="4" t="s">
        <v>415</v>
      </c>
      <c r="D321" s="122">
        <v>3000023713</v>
      </c>
      <c r="E321" s="124" t="s">
        <v>364</v>
      </c>
      <c r="F321" s="70"/>
    </row>
    <row r="322" spans="1:6" ht="71.25" customHeight="1">
      <c r="A322" s="76">
        <f t="shared" si="4"/>
        <v>302</v>
      </c>
      <c r="B322" s="122">
        <v>120</v>
      </c>
      <c r="C322" s="4" t="s">
        <v>415</v>
      </c>
      <c r="D322" s="122">
        <v>3000023740</v>
      </c>
      <c r="E322" s="124" t="s">
        <v>365</v>
      </c>
      <c r="F322" s="70"/>
    </row>
    <row r="323" spans="1:6" ht="71.25" customHeight="1">
      <c r="A323" s="76">
        <f t="shared" si="4"/>
        <v>303</v>
      </c>
      <c r="B323" s="122">
        <v>3060</v>
      </c>
      <c r="C323" s="4" t="s">
        <v>415</v>
      </c>
      <c r="D323" s="122">
        <v>3000023758</v>
      </c>
      <c r="E323" s="124" t="s">
        <v>366</v>
      </c>
      <c r="F323" s="70"/>
    </row>
    <row r="324" spans="1:6" ht="71.25" customHeight="1">
      <c r="A324" s="76">
        <f t="shared" si="4"/>
        <v>304</v>
      </c>
      <c r="B324" s="122">
        <v>3000</v>
      </c>
      <c r="C324" s="4" t="s">
        <v>415</v>
      </c>
      <c r="D324" s="122">
        <v>3000023767</v>
      </c>
      <c r="E324" s="124" t="s">
        <v>367</v>
      </c>
      <c r="F324" s="70"/>
    </row>
    <row r="325" spans="1:6" ht="71.25" customHeight="1">
      <c r="A325" s="76">
        <f t="shared" si="4"/>
        <v>305</v>
      </c>
      <c r="B325" s="122">
        <v>3000</v>
      </c>
      <c r="C325" s="4" t="s">
        <v>415</v>
      </c>
      <c r="D325" s="122">
        <v>3000023769</v>
      </c>
      <c r="E325" s="124" t="s">
        <v>368</v>
      </c>
      <c r="F325" s="70"/>
    </row>
    <row r="326" spans="1:6" ht="71.25" customHeight="1">
      <c r="A326" s="76">
        <f t="shared" si="4"/>
        <v>306</v>
      </c>
      <c r="B326" s="122">
        <v>150</v>
      </c>
      <c r="C326" s="4" t="s">
        <v>415</v>
      </c>
      <c r="D326" s="122">
        <v>3000023780</v>
      </c>
      <c r="E326" s="124" t="s">
        <v>369</v>
      </c>
      <c r="F326" s="70"/>
    </row>
    <row r="327" spans="1:6" ht="71.25" customHeight="1">
      <c r="A327" s="76">
        <f t="shared" si="4"/>
        <v>307</v>
      </c>
      <c r="B327" s="122">
        <v>100</v>
      </c>
      <c r="C327" s="4" t="s">
        <v>415</v>
      </c>
      <c r="D327" s="122">
        <v>3000023795</v>
      </c>
      <c r="E327" s="124" t="s">
        <v>370</v>
      </c>
      <c r="F327" s="70"/>
    </row>
    <row r="328" spans="1:6" ht="71.25" customHeight="1">
      <c r="A328" s="76">
        <f t="shared" si="4"/>
        <v>308</v>
      </c>
      <c r="B328" s="122">
        <v>15</v>
      </c>
      <c r="C328" s="4" t="s">
        <v>415</v>
      </c>
      <c r="D328" s="122">
        <v>3000023800</v>
      </c>
      <c r="E328" s="124" t="s">
        <v>371</v>
      </c>
      <c r="F328" s="70"/>
    </row>
    <row r="329" spans="1:6" ht="71.25" customHeight="1">
      <c r="A329" s="76">
        <f t="shared" si="4"/>
        <v>309</v>
      </c>
      <c r="B329" s="122">
        <v>50</v>
      </c>
      <c r="C329" s="4" t="s">
        <v>415</v>
      </c>
      <c r="D329" s="122">
        <v>3000023808</v>
      </c>
      <c r="E329" s="124" t="s">
        <v>372</v>
      </c>
      <c r="F329" s="70"/>
    </row>
    <row r="330" spans="1:6" ht="71.25" customHeight="1">
      <c r="A330" s="76">
        <f t="shared" si="4"/>
        <v>310</v>
      </c>
      <c r="B330" s="122">
        <v>360</v>
      </c>
      <c r="C330" s="4" t="s">
        <v>415</v>
      </c>
      <c r="D330" s="122">
        <v>3000023810</v>
      </c>
      <c r="E330" s="124" t="s">
        <v>373</v>
      </c>
      <c r="F330" s="70"/>
    </row>
    <row r="331" spans="1:6" ht="71.25" customHeight="1">
      <c r="A331" s="76">
        <f t="shared" si="4"/>
        <v>311</v>
      </c>
      <c r="B331" s="122">
        <v>115</v>
      </c>
      <c r="C331" s="4" t="s">
        <v>415</v>
      </c>
      <c r="D331" s="122">
        <v>3000023811</v>
      </c>
      <c r="E331" s="124" t="s">
        <v>374</v>
      </c>
      <c r="F331" s="70"/>
    </row>
    <row r="332" spans="1:6" ht="71.25" customHeight="1">
      <c r="A332" s="76">
        <f t="shared" si="4"/>
        <v>312</v>
      </c>
      <c r="B332" s="122">
        <v>9</v>
      </c>
      <c r="C332" s="4" t="s">
        <v>415</v>
      </c>
      <c r="D332" s="122">
        <v>3000023814</v>
      </c>
      <c r="E332" s="124" t="s">
        <v>375</v>
      </c>
      <c r="F332" s="70"/>
    </row>
    <row r="333" spans="1:6" ht="71.25" customHeight="1">
      <c r="A333" s="76">
        <f t="shared" si="4"/>
        <v>313</v>
      </c>
      <c r="B333" s="122">
        <v>260</v>
      </c>
      <c r="C333" s="4" t="s">
        <v>415</v>
      </c>
      <c r="D333" s="122">
        <v>3000023816</v>
      </c>
      <c r="E333" s="124" t="s">
        <v>376</v>
      </c>
      <c r="F333" s="70"/>
    </row>
    <row r="334" spans="1:6" ht="71.25" customHeight="1">
      <c r="A334" s="76">
        <f t="shared" si="4"/>
        <v>314</v>
      </c>
      <c r="B334" s="122">
        <v>60</v>
      </c>
      <c r="C334" s="4" t="s">
        <v>415</v>
      </c>
      <c r="D334" s="122">
        <v>3000023825</v>
      </c>
      <c r="E334" s="124" t="s">
        <v>377</v>
      </c>
      <c r="F334" s="70"/>
    </row>
    <row r="335" spans="1:6" ht="71.25" customHeight="1">
      <c r="A335" s="76">
        <f t="shared" si="4"/>
        <v>315</v>
      </c>
      <c r="B335" s="122">
        <v>300</v>
      </c>
      <c r="C335" s="4" t="s">
        <v>415</v>
      </c>
      <c r="D335" s="122">
        <v>3000023827</v>
      </c>
      <c r="E335" s="124" t="s">
        <v>378</v>
      </c>
      <c r="F335" s="70"/>
    </row>
    <row r="336" spans="1:6" ht="71.25" customHeight="1">
      <c r="A336" s="76">
        <f t="shared" si="4"/>
        <v>316</v>
      </c>
      <c r="B336" s="122">
        <v>270</v>
      </c>
      <c r="C336" s="4" t="s">
        <v>415</v>
      </c>
      <c r="D336" s="122">
        <v>3000023832</v>
      </c>
      <c r="E336" s="124" t="s">
        <v>379</v>
      </c>
      <c r="F336" s="70"/>
    </row>
    <row r="337" spans="1:6" ht="71.25" customHeight="1">
      <c r="A337" s="76">
        <f t="shared" si="4"/>
        <v>317</v>
      </c>
      <c r="B337" s="122">
        <v>200</v>
      </c>
      <c r="C337" s="4" t="s">
        <v>415</v>
      </c>
      <c r="D337" s="122">
        <v>3000023833</v>
      </c>
      <c r="E337" s="124" t="s">
        <v>380</v>
      </c>
      <c r="F337" s="70"/>
    </row>
    <row r="338" spans="1:6" ht="71.25" customHeight="1">
      <c r="A338" s="76">
        <f t="shared" si="4"/>
        <v>318</v>
      </c>
      <c r="B338" s="122">
        <v>200</v>
      </c>
      <c r="C338" s="4" t="s">
        <v>415</v>
      </c>
      <c r="D338" s="122">
        <v>3000025103</v>
      </c>
      <c r="E338" s="124" t="s">
        <v>381</v>
      </c>
      <c r="F338" s="70"/>
    </row>
    <row r="339" spans="1:6" ht="71.25" customHeight="1">
      <c r="A339" s="76">
        <f t="shared" si="4"/>
        <v>319</v>
      </c>
      <c r="B339" s="122">
        <v>400</v>
      </c>
      <c r="C339" s="4" t="s">
        <v>415</v>
      </c>
      <c r="D339" s="122">
        <v>3000025104</v>
      </c>
      <c r="E339" s="124" t="s">
        <v>382</v>
      </c>
      <c r="F339" s="70"/>
    </row>
    <row r="340" spans="1:6" ht="71.25" customHeight="1">
      <c r="A340" s="76">
        <f t="shared" si="4"/>
        <v>320</v>
      </c>
      <c r="B340" s="122">
        <v>200</v>
      </c>
      <c r="C340" s="4" t="s">
        <v>415</v>
      </c>
      <c r="D340" s="122">
        <v>3000025105</v>
      </c>
      <c r="E340" s="124" t="s">
        <v>383</v>
      </c>
      <c r="F340" s="70"/>
    </row>
    <row r="341" spans="1:6" ht="71.25" customHeight="1">
      <c r="A341" s="76">
        <f t="shared" si="4"/>
        <v>321</v>
      </c>
      <c r="B341" s="122">
        <v>460</v>
      </c>
      <c r="C341" s="4" t="s">
        <v>415</v>
      </c>
      <c r="D341" s="122">
        <v>3000025106</v>
      </c>
      <c r="E341" s="124" t="s">
        <v>384</v>
      </c>
      <c r="F341" s="70"/>
    </row>
    <row r="342" spans="1:6" ht="71.25" customHeight="1">
      <c r="A342" s="76">
        <f t="shared" si="4"/>
        <v>322</v>
      </c>
      <c r="B342" s="122">
        <v>260</v>
      </c>
      <c r="C342" s="4" t="s">
        <v>415</v>
      </c>
      <c r="D342" s="122">
        <v>3000025829</v>
      </c>
      <c r="E342" s="124" t="s">
        <v>385</v>
      </c>
      <c r="F342" s="70"/>
    </row>
    <row r="343" spans="1:6" ht="71.25" customHeight="1">
      <c r="A343" s="76">
        <f t="shared" ref="A343:A376" si="5">+A342+1</f>
        <v>323</v>
      </c>
      <c r="B343" s="122">
        <v>420</v>
      </c>
      <c r="C343" s="4" t="s">
        <v>415</v>
      </c>
      <c r="D343" s="122">
        <v>3000026703</v>
      </c>
      <c r="E343" s="124" t="s">
        <v>386</v>
      </c>
      <c r="F343" s="70"/>
    </row>
    <row r="344" spans="1:6" ht="71.25" customHeight="1">
      <c r="A344" s="76">
        <f t="shared" si="5"/>
        <v>324</v>
      </c>
      <c r="B344" s="122">
        <v>60</v>
      </c>
      <c r="C344" s="4" t="s">
        <v>415</v>
      </c>
      <c r="D344" s="122">
        <v>3000027099</v>
      </c>
      <c r="E344" s="124" t="s">
        <v>387</v>
      </c>
      <c r="F344" s="70"/>
    </row>
    <row r="345" spans="1:6" ht="71.25" customHeight="1">
      <c r="A345" s="76">
        <f t="shared" si="5"/>
        <v>325</v>
      </c>
      <c r="B345" s="122">
        <v>60</v>
      </c>
      <c r="C345" s="4" t="s">
        <v>415</v>
      </c>
      <c r="D345" s="122">
        <v>3000027100</v>
      </c>
      <c r="E345" s="124" t="s">
        <v>388</v>
      </c>
      <c r="F345" s="70"/>
    </row>
    <row r="346" spans="1:6" ht="71.25" customHeight="1">
      <c r="A346" s="76">
        <f t="shared" si="5"/>
        <v>326</v>
      </c>
      <c r="B346" s="122">
        <v>100</v>
      </c>
      <c r="C346" s="4" t="s">
        <v>415</v>
      </c>
      <c r="D346" s="122">
        <v>3000027938</v>
      </c>
      <c r="E346" s="124" t="s">
        <v>389</v>
      </c>
      <c r="F346" s="70"/>
    </row>
    <row r="347" spans="1:6" ht="71.25" customHeight="1">
      <c r="A347" s="76">
        <f t="shared" si="5"/>
        <v>327</v>
      </c>
      <c r="B347" s="122">
        <v>80</v>
      </c>
      <c r="C347" s="4" t="s">
        <v>415</v>
      </c>
      <c r="D347" s="122">
        <v>3000028033</v>
      </c>
      <c r="E347" s="124" t="s">
        <v>390</v>
      </c>
      <c r="F347" s="70"/>
    </row>
    <row r="348" spans="1:6" ht="71.25" customHeight="1">
      <c r="A348" s="76">
        <f t="shared" si="5"/>
        <v>328</v>
      </c>
      <c r="B348" s="122">
        <v>50</v>
      </c>
      <c r="C348" s="4" t="s">
        <v>415</v>
      </c>
      <c r="D348" s="122">
        <v>3000028047</v>
      </c>
      <c r="E348" s="124" t="s">
        <v>391</v>
      </c>
      <c r="F348" s="70"/>
    </row>
    <row r="349" spans="1:6" ht="71.25" customHeight="1">
      <c r="A349" s="76">
        <f t="shared" si="5"/>
        <v>329</v>
      </c>
      <c r="B349" s="122">
        <v>50</v>
      </c>
      <c r="C349" s="4" t="s">
        <v>415</v>
      </c>
      <c r="D349" s="122">
        <v>3000028048</v>
      </c>
      <c r="E349" s="124" t="s">
        <v>392</v>
      </c>
      <c r="F349" s="70"/>
    </row>
    <row r="350" spans="1:6" ht="71.25" customHeight="1">
      <c r="A350" s="76">
        <f t="shared" si="5"/>
        <v>330</v>
      </c>
      <c r="B350" s="122">
        <v>50</v>
      </c>
      <c r="C350" s="4" t="s">
        <v>415</v>
      </c>
      <c r="D350" s="122">
        <v>3000028056</v>
      </c>
      <c r="E350" s="124" t="s">
        <v>393</v>
      </c>
      <c r="F350" s="70"/>
    </row>
    <row r="351" spans="1:6" ht="71.25" customHeight="1">
      <c r="A351" s="76">
        <f t="shared" si="5"/>
        <v>331</v>
      </c>
      <c r="B351" s="122">
        <v>60</v>
      </c>
      <c r="C351" s="4" t="s">
        <v>415</v>
      </c>
      <c r="D351" s="122">
        <v>3000028161</v>
      </c>
      <c r="E351" s="124" t="s">
        <v>394</v>
      </c>
      <c r="F351" s="70"/>
    </row>
    <row r="352" spans="1:6" ht="71.25" customHeight="1">
      <c r="A352" s="76">
        <f t="shared" si="5"/>
        <v>332</v>
      </c>
      <c r="B352" s="122">
        <v>60</v>
      </c>
      <c r="C352" s="4" t="s">
        <v>415</v>
      </c>
      <c r="D352" s="122">
        <v>3000028164</v>
      </c>
      <c r="E352" s="124" t="s">
        <v>395</v>
      </c>
      <c r="F352" s="70"/>
    </row>
    <row r="353" spans="1:6" ht="71.25" customHeight="1">
      <c r="A353" s="76">
        <f t="shared" si="5"/>
        <v>333</v>
      </c>
      <c r="B353" s="122">
        <v>60</v>
      </c>
      <c r="C353" s="4" t="s">
        <v>415</v>
      </c>
      <c r="D353" s="122">
        <v>3000028170</v>
      </c>
      <c r="E353" s="124" t="s">
        <v>396</v>
      </c>
      <c r="F353" s="70"/>
    </row>
    <row r="354" spans="1:6" ht="71.25" customHeight="1">
      <c r="A354" s="76">
        <f t="shared" si="5"/>
        <v>334</v>
      </c>
      <c r="B354" s="122">
        <v>100</v>
      </c>
      <c r="C354" s="4" t="s">
        <v>415</v>
      </c>
      <c r="D354" s="122">
        <v>3000028175</v>
      </c>
      <c r="E354" s="124" t="s">
        <v>397</v>
      </c>
      <c r="F354" s="70"/>
    </row>
    <row r="355" spans="1:6" ht="71.25" customHeight="1">
      <c r="A355" s="76">
        <f t="shared" si="5"/>
        <v>335</v>
      </c>
      <c r="B355" s="122">
        <v>1290</v>
      </c>
      <c r="C355" s="4" t="s">
        <v>415</v>
      </c>
      <c r="D355" s="122">
        <v>3000028176</v>
      </c>
      <c r="E355" s="124" t="s">
        <v>398</v>
      </c>
      <c r="F355" s="70"/>
    </row>
    <row r="356" spans="1:6" ht="71.25" customHeight="1">
      <c r="A356" s="76">
        <f t="shared" si="5"/>
        <v>336</v>
      </c>
      <c r="B356" s="122">
        <v>90</v>
      </c>
      <c r="C356" s="4" t="s">
        <v>415</v>
      </c>
      <c r="D356" s="122">
        <v>3000028179</v>
      </c>
      <c r="E356" s="124" t="s">
        <v>399</v>
      </c>
      <c r="F356" s="70"/>
    </row>
    <row r="357" spans="1:6" ht="71.25" customHeight="1">
      <c r="A357" s="76">
        <f t="shared" si="5"/>
        <v>337</v>
      </c>
      <c r="B357" s="122">
        <v>1710</v>
      </c>
      <c r="C357" s="4" t="s">
        <v>415</v>
      </c>
      <c r="D357" s="122">
        <v>3000028180</v>
      </c>
      <c r="E357" s="124" t="s">
        <v>400</v>
      </c>
      <c r="F357" s="70"/>
    </row>
    <row r="358" spans="1:6" ht="71.25" customHeight="1">
      <c r="A358" s="76">
        <f t="shared" si="5"/>
        <v>338</v>
      </c>
      <c r="B358" s="122">
        <v>190</v>
      </c>
      <c r="C358" s="4" t="s">
        <v>415</v>
      </c>
      <c r="D358" s="122">
        <v>3000028181</v>
      </c>
      <c r="E358" s="124" t="s">
        <v>401</v>
      </c>
      <c r="F358" s="70"/>
    </row>
    <row r="359" spans="1:6" ht="71.25" customHeight="1">
      <c r="A359" s="76">
        <f t="shared" si="5"/>
        <v>339</v>
      </c>
      <c r="B359" s="122">
        <v>900</v>
      </c>
      <c r="C359" s="4" t="s">
        <v>415</v>
      </c>
      <c r="D359" s="122">
        <v>3000028183</v>
      </c>
      <c r="E359" s="124" t="s">
        <v>402</v>
      </c>
      <c r="F359" s="70"/>
    </row>
    <row r="360" spans="1:6" ht="71.25" customHeight="1">
      <c r="A360" s="76">
        <f t="shared" si="5"/>
        <v>340</v>
      </c>
      <c r="B360" s="122">
        <v>510</v>
      </c>
      <c r="C360" s="4" t="s">
        <v>415</v>
      </c>
      <c r="D360" s="122">
        <v>3000028185</v>
      </c>
      <c r="E360" s="124" t="s">
        <v>403</v>
      </c>
      <c r="F360" s="70"/>
    </row>
    <row r="361" spans="1:6" ht="71.25" customHeight="1">
      <c r="A361" s="76">
        <f t="shared" si="5"/>
        <v>341</v>
      </c>
      <c r="B361" s="122">
        <v>60</v>
      </c>
      <c r="C361" s="4" t="s">
        <v>415</v>
      </c>
      <c r="D361" s="122">
        <v>3000028190</v>
      </c>
      <c r="E361" s="124" t="s">
        <v>404</v>
      </c>
      <c r="F361" s="70"/>
    </row>
    <row r="362" spans="1:6" ht="71.25" customHeight="1">
      <c r="A362" s="76">
        <f t="shared" si="5"/>
        <v>342</v>
      </c>
      <c r="B362" s="122">
        <v>60</v>
      </c>
      <c r="C362" s="4" t="s">
        <v>415</v>
      </c>
      <c r="D362" s="122">
        <v>3000028191</v>
      </c>
      <c r="E362" s="124" t="s">
        <v>405</v>
      </c>
      <c r="F362" s="70"/>
    </row>
    <row r="363" spans="1:6" ht="71.25" customHeight="1">
      <c r="A363" s="76">
        <f t="shared" si="5"/>
        <v>343</v>
      </c>
      <c r="B363" s="122">
        <v>60</v>
      </c>
      <c r="C363" s="4" t="s">
        <v>415</v>
      </c>
      <c r="D363" s="122">
        <v>3000028195</v>
      </c>
      <c r="E363" s="124" t="s">
        <v>406</v>
      </c>
      <c r="F363" s="70"/>
    </row>
    <row r="364" spans="1:6" ht="71.25" customHeight="1">
      <c r="A364" s="76">
        <f t="shared" si="5"/>
        <v>344</v>
      </c>
      <c r="B364" s="122">
        <v>60</v>
      </c>
      <c r="C364" s="4" t="s">
        <v>415</v>
      </c>
      <c r="D364" s="122">
        <v>3000028196</v>
      </c>
      <c r="E364" s="124" t="s">
        <v>407</v>
      </c>
      <c r="F364" s="70"/>
    </row>
    <row r="365" spans="1:6" ht="71.25" customHeight="1">
      <c r="A365" s="76">
        <f t="shared" si="5"/>
        <v>345</v>
      </c>
      <c r="B365" s="122">
        <v>60</v>
      </c>
      <c r="C365" s="4" t="s">
        <v>415</v>
      </c>
      <c r="D365" s="122">
        <v>3000028197</v>
      </c>
      <c r="E365" s="124" t="s">
        <v>408</v>
      </c>
      <c r="F365" s="70"/>
    </row>
    <row r="366" spans="1:6" ht="71.25" customHeight="1">
      <c r="A366" s="76">
        <f t="shared" si="5"/>
        <v>346</v>
      </c>
      <c r="B366" s="122">
        <v>60</v>
      </c>
      <c r="C366" s="4" t="s">
        <v>415</v>
      </c>
      <c r="D366" s="122">
        <v>3000028198</v>
      </c>
      <c r="E366" s="124" t="s">
        <v>409</v>
      </c>
      <c r="F366" s="70"/>
    </row>
    <row r="367" spans="1:6" ht="71.25" customHeight="1">
      <c r="A367" s="76">
        <f t="shared" si="5"/>
        <v>347</v>
      </c>
      <c r="B367" s="122">
        <v>1200</v>
      </c>
      <c r="C367" s="4" t="s">
        <v>415</v>
      </c>
      <c r="D367" s="122">
        <v>3000028199</v>
      </c>
      <c r="E367" s="124" t="s">
        <v>410</v>
      </c>
      <c r="F367" s="70"/>
    </row>
    <row r="368" spans="1:6" ht="71.25" customHeight="1">
      <c r="A368" s="76">
        <f t="shared" si="5"/>
        <v>348</v>
      </c>
      <c r="B368" s="122">
        <v>300</v>
      </c>
      <c r="C368" s="4" t="s">
        <v>415</v>
      </c>
      <c r="D368" s="122">
        <v>3000028200</v>
      </c>
      <c r="E368" s="124" t="s">
        <v>411</v>
      </c>
      <c r="F368" s="70"/>
    </row>
    <row r="369" spans="1:6" ht="71.25" customHeight="1">
      <c r="A369" s="76">
        <f t="shared" si="5"/>
        <v>349</v>
      </c>
      <c r="B369" s="122">
        <v>510</v>
      </c>
      <c r="C369" s="4" t="s">
        <v>415</v>
      </c>
      <c r="D369" s="122">
        <v>3000028201</v>
      </c>
      <c r="E369" s="124" t="s">
        <v>412</v>
      </c>
      <c r="F369" s="70"/>
    </row>
    <row r="370" spans="1:6" ht="71.25" customHeight="1">
      <c r="A370" s="76">
        <f t="shared" si="5"/>
        <v>350</v>
      </c>
      <c r="B370" s="122">
        <v>2500</v>
      </c>
      <c r="C370" s="4" t="s">
        <v>415</v>
      </c>
      <c r="D370" s="122">
        <v>3000028213</v>
      </c>
      <c r="E370" s="124" t="s">
        <v>413</v>
      </c>
      <c r="F370" s="70"/>
    </row>
    <row r="371" spans="1:6" ht="71.25" customHeight="1">
      <c r="A371" s="76">
        <f t="shared" si="5"/>
        <v>351</v>
      </c>
      <c r="B371" s="122">
        <v>100</v>
      </c>
      <c r="C371" s="4" t="s">
        <v>415</v>
      </c>
      <c r="D371" s="122">
        <v>3000028461</v>
      </c>
      <c r="E371" s="124" t="s">
        <v>414</v>
      </c>
      <c r="F371" s="70"/>
    </row>
    <row r="372" spans="1:6" ht="71.25" customHeight="1">
      <c r="A372" s="76">
        <f t="shared" si="5"/>
        <v>352</v>
      </c>
      <c r="B372" s="105"/>
      <c r="C372" s="4"/>
      <c r="D372" s="5"/>
      <c r="E372" s="125"/>
      <c r="F372" s="70"/>
    </row>
    <row r="373" spans="1:6" ht="71.25" customHeight="1">
      <c r="A373" s="76">
        <f t="shared" si="5"/>
        <v>353</v>
      </c>
      <c r="B373" s="105"/>
      <c r="C373" s="4"/>
      <c r="D373" s="5"/>
      <c r="E373" s="125"/>
      <c r="F373" s="70"/>
    </row>
    <row r="374" spans="1:6" ht="71.25" customHeight="1">
      <c r="A374" s="76">
        <f t="shared" si="5"/>
        <v>354</v>
      </c>
      <c r="B374" s="105"/>
      <c r="C374" s="4"/>
      <c r="D374" s="5"/>
      <c r="E374" s="125"/>
      <c r="F374" s="70"/>
    </row>
    <row r="375" spans="1:6" ht="71.25" customHeight="1">
      <c r="A375" s="76">
        <f t="shared" si="5"/>
        <v>355</v>
      </c>
      <c r="B375" s="105"/>
      <c r="C375" s="4"/>
      <c r="D375" s="5"/>
      <c r="E375" s="125"/>
      <c r="F375" s="70"/>
    </row>
    <row r="376" spans="1:6" ht="71.25" customHeight="1">
      <c r="A376" s="76">
        <f t="shared" si="5"/>
        <v>356</v>
      </c>
      <c r="B376" s="105"/>
      <c r="C376" s="4"/>
      <c r="D376" s="5"/>
      <c r="E376" s="125"/>
      <c r="F376" s="70"/>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2022-07-12T12:11:10Z</dcterms:modified>
</cp:coreProperties>
</file>