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630"/>
  </bookViews>
  <sheets>
    <sheet name="Planilla Nacional" sheetId="2" r:id="rId1"/>
    <sheet name="Completar SOFSE" sheetId="4" r:id="rId2"/>
  </sheets>
  <definedNames>
    <definedName name="_xlnm.Print_Area" localSheetId="0">'Planilla Nacional'!$A$1:$K$194</definedName>
  </definedNames>
  <calcPr calcId="162913"/>
</workbook>
</file>

<file path=xl/calcChain.xml><?xml version="1.0" encoding="utf-8"?>
<calcChain xmlns="http://schemas.openxmlformats.org/spreadsheetml/2006/main">
  <c r="D79" i="2" l="1"/>
  <c r="K79" i="2"/>
  <c r="D189" i="2" l="1"/>
  <c r="D6" i="2" l="1"/>
  <c r="D190" i="2" l="1"/>
  <c r="D188" i="2"/>
  <c r="D187" i="2"/>
  <c r="D5" i="2" l="1"/>
  <c r="B15" i="2"/>
  <c r="A22" i="4"/>
  <c r="D8" i="2"/>
  <c r="D7" i="2"/>
  <c r="G15" i="2" l="1"/>
  <c r="C15" i="2"/>
  <c r="D15" i="2"/>
  <c r="E15" i="2"/>
  <c r="F15" i="2"/>
  <c r="B16" i="2"/>
  <c r="A23" i="4"/>
  <c r="A24" i="4"/>
  <c r="G16" i="2" l="1"/>
  <c r="C16" i="2"/>
  <c r="E16" i="2"/>
  <c r="F16" i="2"/>
  <c r="D16" i="2"/>
  <c r="B17" i="2"/>
  <c r="K15" i="2"/>
  <c r="J15" i="2"/>
  <c r="A25" i="4"/>
  <c r="C17" i="2" l="1"/>
  <c r="D17" i="2"/>
  <c r="E17" i="2"/>
  <c r="F17" i="2"/>
  <c r="G17" i="2"/>
  <c r="B18" i="2"/>
  <c r="J16" i="2"/>
  <c r="K16" i="2"/>
  <c r="A26" i="4"/>
  <c r="C18" i="2" l="1"/>
  <c r="D18" i="2"/>
  <c r="E18" i="2"/>
  <c r="F18" i="2"/>
  <c r="G18" i="2"/>
  <c r="K17" i="2"/>
  <c r="J17" i="2"/>
  <c r="B19" i="2"/>
  <c r="A27" i="4"/>
  <c r="A28" i="4" l="1"/>
  <c r="C19" i="2"/>
  <c r="D19" i="2"/>
  <c r="E19" i="2"/>
  <c r="F19" i="2"/>
  <c r="G19" i="2"/>
  <c r="J18" i="2"/>
  <c r="K18" i="2"/>
  <c r="B20" i="2"/>
  <c r="A29" i="4" l="1"/>
  <c r="B22" i="2"/>
  <c r="C20" i="2"/>
  <c r="D20" i="2"/>
  <c r="E20" i="2"/>
  <c r="F20" i="2"/>
  <c r="G20" i="2"/>
  <c r="K19" i="2"/>
  <c r="J19" i="2"/>
  <c r="B21" i="2"/>
  <c r="A30" i="4" l="1"/>
  <c r="B23" i="2"/>
  <c r="D22" i="2"/>
  <c r="E22" i="2"/>
  <c r="G22" i="2"/>
  <c r="C22" i="2"/>
  <c r="F22" i="2"/>
  <c r="C21" i="2"/>
  <c r="D21" i="2"/>
  <c r="E21" i="2"/>
  <c r="F21" i="2"/>
  <c r="G21" i="2"/>
  <c r="J20" i="2"/>
  <c r="K20" i="2"/>
  <c r="K22" i="2" l="1"/>
  <c r="J22" i="2"/>
  <c r="C23" i="2"/>
  <c r="D23" i="2"/>
  <c r="E23" i="2"/>
  <c r="G23" i="2"/>
  <c r="F23" i="2"/>
  <c r="A31" i="4"/>
  <c r="B24" i="2"/>
  <c r="K21" i="2"/>
  <c r="J21" i="2"/>
  <c r="C24" i="2" l="1"/>
  <c r="D24" i="2"/>
  <c r="G24" i="2"/>
  <c r="E24" i="2"/>
  <c r="F24" i="2"/>
  <c r="A32" i="4"/>
  <c r="B25" i="2"/>
  <c r="J23" i="2"/>
  <c r="K23" i="2"/>
  <c r="A33" i="4" l="1"/>
  <c r="B26" i="2"/>
  <c r="J24" i="2"/>
  <c r="K24" i="2"/>
  <c r="F25" i="2"/>
  <c r="D25" i="2"/>
  <c r="E25" i="2"/>
  <c r="C25" i="2"/>
  <c r="G25" i="2"/>
  <c r="J25" i="2" l="1"/>
  <c r="K25" i="2"/>
  <c r="G26" i="2"/>
  <c r="F26" i="2"/>
  <c r="D26" i="2"/>
  <c r="C26" i="2"/>
  <c r="E26" i="2"/>
  <c r="A34" i="4"/>
  <c r="B27" i="2"/>
  <c r="E27" i="2" l="1"/>
  <c r="F27" i="2"/>
  <c r="G27" i="2"/>
  <c r="D27" i="2"/>
  <c r="C27" i="2"/>
  <c r="K26" i="2"/>
  <c r="J26" i="2"/>
  <c r="A35" i="4"/>
  <c r="B28" i="2"/>
  <c r="J27" i="2" l="1"/>
  <c r="K27" i="2"/>
  <c r="G28" i="2"/>
  <c r="D28" i="2"/>
  <c r="E28" i="2"/>
  <c r="C28" i="2"/>
  <c r="F28" i="2"/>
  <c r="A36" i="4"/>
  <c r="B29" i="2"/>
  <c r="E29" i="2" l="1"/>
  <c r="G29" i="2"/>
  <c r="F29" i="2"/>
  <c r="C29" i="2"/>
  <c r="D29" i="2"/>
  <c r="A37" i="4"/>
  <c r="B30" i="2"/>
  <c r="K28" i="2"/>
  <c r="J28" i="2"/>
  <c r="F30" i="2" l="1"/>
  <c r="C30" i="2"/>
  <c r="D30" i="2"/>
  <c r="E30" i="2"/>
  <c r="G30" i="2"/>
  <c r="A38" i="4"/>
  <c r="B31" i="2"/>
  <c r="J29" i="2"/>
  <c r="K29" i="2"/>
  <c r="E31" i="2" l="1"/>
  <c r="F31" i="2"/>
  <c r="D31" i="2"/>
  <c r="G31" i="2"/>
  <c r="C31" i="2"/>
  <c r="A39" i="4"/>
  <c r="B32" i="2"/>
  <c r="F32" i="2" s="1"/>
  <c r="K30" i="2"/>
  <c r="J30" i="2"/>
  <c r="C32" i="2" l="1"/>
  <c r="D32" i="2"/>
  <c r="G32" i="2"/>
  <c r="E32" i="2"/>
  <c r="A40" i="4"/>
  <c r="B33" i="2"/>
  <c r="F33" i="2" s="1"/>
  <c r="J31" i="2"/>
  <c r="K31" i="2"/>
  <c r="C33" i="2" l="1"/>
  <c r="E33" i="2"/>
  <c r="G33" i="2"/>
  <c r="D33" i="2"/>
  <c r="A41" i="4"/>
  <c r="B34" i="2"/>
  <c r="K32" i="2"/>
  <c r="J32" i="2"/>
  <c r="G34" i="2" l="1"/>
  <c r="C34" i="2"/>
  <c r="F34" i="2"/>
  <c r="D34" i="2"/>
  <c r="E34" i="2"/>
  <c r="A42" i="4"/>
  <c r="B35" i="2"/>
  <c r="J33" i="2"/>
  <c r="K33" i="2"/>
  <c r="D35" i="2" l="1"/>
  <c r="F35" i="2"/>
  <c r="C35" i="2"/>
  <c r="E35" i="2"/>
  <c r="G35" i="2"/>
  <c r="A43" i="4"/>
  <c r="B36" i="2"/>
  <c r="K34" i="2"/>
  <c r="J34" i="2"/>
  <c r="E36" i="2" l="1"/>
  <c r="F36" i="2"/>
  <c r="C36" i="2"/>
  <c r="G36" i="2"/>
  <c r="D36" i="2"/>
  <c r="A44" i="4"/>
  <c r="B37" i="2"/>
  <c r="J35" i="2"/>
  <c r="K35" i="2"/>
  <c r="G37" i="2" l="1"/>
  <c r="C37" i="2"/>
  <c r="E37" i="2"/>
  <c r="F37" i="2"/>
  <c r="D37" i="2"/>
  <c r="B38" i="2"/>
  <c r="A45" i="4"/>
  <c r="K36" i="2"/>
  <c r="J36" i="2"/>
  <c r="A46" i="4" l="1"/>
  <c r="B39" i="2"/>
  <c r="G38" i="2"/>
  <c r="C38" i="2"/>
  <c r="F38" i="2"/>
  <c r="D38" i="2"/>
  <c r="E38" i="2"/>
  <c r="J37" i="2"/>
  <c r="K37" i="2"/>
  <c r="J38" i="2" l="1"/>
  <c r="K38" i="2"/>
  <c r="G39" i="2"/>
  <c r="C39" i="2"/>
  <c r="D39" i="2"/>
  <c r="E39" i="2"/>
  <c r="F39" i="2"/>
  <c r="A47" i="4"/>
  <c r="B40" i="2"/>
  <c r="A48" i="4" l="1"/>
  <c r="B41" i="2"/>
  <c r="K39" i="2"/>
  <c r="J39" i="2"/>
  <c r="F40" i="2"/>
  <c r="G40" i="2"/>
  <c r="C40" i="2"/>
  <c r="D40" i="2"/>
  <c r="E40" i="2"/>
  <c r="G41" i="2" l="1"/>
  <c r="C41" i="2"/>
  <c r="E41" i="2"/>
  <c r="F41" i="2"/>
  <c r="D41" i="2"/>
  <c r="K40" i="2"/>
  <c r="J40" i="2"/>
  <c r="A49" i="4"/>
  <c r="B42" i="2"/>
  <c r="A50" i="4" l="1"/>
  <c r="B43" i="2"/>
  <c r="K41" i="2"/>
  <c r="J41" i="2"/>
  <c r="C42" i="2"/>
  <c r="F42" i="2"/>
  <c r="D42" i="2"/>
  <c r="E42" i="2"/>
  <c r="G42" i="2"/>
  <c r="G43" i="2" l="1"/>
  <c r="C43" i="2"/>
  <c r="D43" i="2"/>
  <c r="E43" i="2"/>
  <c r="F43" i="2"/>
  <c r="K42" i="2"/>
  <c r="J42" i="2"/>
  <c r="A51" i="4"/>
  <c r="B44" i="2"/>
  <c r="C44" i="2" l="1"/>
  <c r="D44" i="2"/>
  <c r="G44" i="2"/>
  <c r="E44" i="2"/>
  <c r="F44" i="2"/>
  <c r="K43" i="2"/>
  <c r="J43" i="2"/>
  <c r="A52" i="4"/>
  <c r="B45" i="2"/>
  <c r="A53" i="4" l="1"/>
  <c r="B46" i="2"/>
  <c r="K44" i="2"/>
  <c r="J44" i="2"/>
  <c r="E45" i="2"/>
  <c r="G45" i="2"/>
  <c r="F45" i="2"/>
  <c r="D45" i="2"/>
  <c r="C45" i="2"/>
  <c r="J45" i="2" l="1"/>
  <c r="K45" i="2"/>
  <c r="D46" i="2"/>
  <c r="F46" i="2"/>
  <c r="E46" i="2"/>
  <c r="G46" i="2"/>
  <c r="C46" i="2"/>
  <c r="A54" i="4"/>
  <c r="B47" i="2"/>
  <c r="A55" i="4" l="1"/>
  <c r="B48" i="2"/>
  <c r="E47" i="2"/>
  <c r="G47" i="2"/>
  <c r="C47" i="2"/>
  <c r="F47" i="2"/>
  <c r="D47" i="2"/>
  <c r="J46" i="2"/>
  <c r="K46" i="2"/>
  <c r="G48" i="2" l="1"/>
  <c r="C48" i="2"/>
  <c r="D48" i="2"/>
  <c r="E48" i="2"/>
  <c r="F48" i="2"/>
  <c r="J47" i="2"/>
  <c r="K47" i="2"/>
  <c r="A56" i="4"/>
  <c r="B49" i="2"/>
  <c r="G49" i="2" l="1"/>
  <c r="C49" i="2"/>
  <c r="E49" i="2"/>
  <c r="F49" i="2"/>
  <c r="D49" i="2"/>
  <c r="A57" i="4"/>
  <c r="B50" i="2"/>
  <c r="J48" i="2"/>
  <c r="K48" i="2"/>
  <c r="G50" i="2" l="1"/>
  <c r="C50" i="2"/>
  <c r="F50" i="2"/>
  <c r="D50" i="2"/>
  <c r="E50" i="2"/>
  <c r="A58" i="4"/>
  <c r="B51" i="2"/>
  <c r="J49" i="2"/>
  <c r="K49" i="2"/>
  <c r="G51" i="2" l="1"/>
  <c r="C51" i="2"/>
  <c r="D51" i="2"/>
  <c r="E51" i="2"/>
  <c r="F51" i="2"/>
  <c r="A59" i="4"/>
  <c r="B52" i="2"/>
  <c r="J50" i="2"/>
  <c r="K50" i="2"/>
  <c r="G52" i="2" l="1"/>
  <c r="C52" i="2"/>
  <c r="D52" i="2"/>
  <c r="E52" i="2"/>
  <c r="F52" i="2"/>
  <c r="A60" i="4"/>
  <c r="B53" i="2"/>
  <c r="K51" i="2"/>
  <c r="J51" i="2"/>
  <c r="C53" i="2" l="1"/>
  <c r="G53" i="2"/>
  <c r="E53" i="2"/>
  <c r="F53" i="2"/>
  <c r="D53" i="2"/>
  <c r="A61" i="4"/>
  <c r="B54" i="2"/>
  <c r="J52" i="2"/>
  <c r="K52" i="2"/>
  <c r="C54" i="2" l="1"/>
  <c r="F54" i="2"/>
  <c r="D54" i="2"/>
  <c r="E54" i="2"/>
  <c r="G54" i="2"/>
  <c r="A62" i="4"/>
  <c r="B55" i="2"/>
  <c r="K53" i="2"/>
  <c r="J53" i="2"/>
  <c r="G55" i="2" l="1"/>
  <c r="F55" i="2"/>
  <c r="C55" i="2"/>
  <c r="D55" i="2"/>
  <c r="E55" i="2"/>
  <c r="A63" i="4"/>
  <c r="B56" i="2"/>
  <c r="J54" i="2"/>
  <c r="K54" i="2"/>
  <c r="C56" i="2" l="1"/>
  <c r="G56" i="2"/>
  <c r="D56" i="2"/>
  <c r="E56" i="2"/>
  <c r="F56" i="2"/>
  <c r="A64" i="4"/>
  <c r="B57" i="2"/>
  <c r="J55" i="2"/>
  <c r="K55" i="2"/>
  <c r="E57" i="2" l="1"/>
  <c r="F57" i="2"/>
  <c r="C57" i="2"/>
  <c r="D57" i="2"/>
  <c r="G57" i="2"/>
  <c r="A65" i="4"/>
  <c r="B58" i="2"/>
  <c r="J56" i="2"/>
  <c r="K56" i="2"/>
  <c r="E58" i="2" l="1"/>
  <c r="F58" i="2"/>
  <c r="D58" i="2"/>
  <c r="C58" i="2"/>
  <c r="G58" i="2"/>
  <c r="A66" i="4"/>
  <c r="B59" i="2"/>
  <c r="J57" i="2"/>
  <c r="K57" i="2"/>
  <c r="F59" i="2" l="1"/>
  <c r="E59" i="2"/>
  <c r="D59" i="2"/>
  <c r="G59" i="2"/>
  <c r="C59" i="2"/>
  <c r="A67" i="4"/>
  <c r="B60" i="2"/>
  <c r="J58" i="2"/>
  <c r="K58" i="2"/>
  <c r="F60" i="2" l="1"/>
  <c r="E60" i="2"/>
  <c r="G60" i="2"/>
  <c r="D60" i="2"/>
  <c r="C60" i="2"/>
  <c r="A68" i="4"/>
  <c r="B61" i="2"/>
  <c r="J59" i="2"/>
  <c r="K59" i="2"/>
  <c r="F61" i="2" l="1"/>
  <c r="G61" i="2"/>
  <c r="C61" i="2"/>
  <c r="E61" i="2"/>
  <c r="D61" i="2"/>
  <c r="A69" i="4"/>
  <c r="B62" i="2"/>
  <c r="J60" i="2"/>
  <c r="K60" i="2"/>
  <c r="E62" i="2" l="1"/>
  <c r="C62" i="2"/>
  <c r="F62" i="2"/>
  <c r="G62" i="2"/>
  <c r="D62" i="2"/>
  <c r="A70" i="4"/>
  <c r="B63" i="2"/>
  <c r="K61" i="2"/>
  <c r="J61" i="2"/>
  <c r="C63" i="2" l="1"/>
  <c r="D63" i="2"/>
  <c r="E63" i="2"/>
  <c r="F63" i="2"/>
  <c r="G63" i="2"/>
  <c r="A71" i="4"/>
  <c r="B64" i="2"/>
  <c r="J62" i="2"/>
  <c r="K62" i="2"/>
  <c r="C64" i="2" l="1"/>
  <c r="D64" i="2"/>
  <c r="F64" i="2"/>
  <c r="E64" i="2"/>
  <c r="G64" i="2"/>
  <c r="A72" i="4"/>
  <c r="B65" i="2"/>
  <c r="J63" i="2"/>
  <c r="K63" i="2"/>
  <c r="C65" i="2" l="1"/>
  <c r="E65" i="2"/>
  <c r="G65" i="2"/>
  <c r="D65" i="2"/>
  <c r="F65" i="2"/>
  <c r="A73" i="4"/>
  <c r="B66" i="2"/>
  <c r="K64" i="2"/>
  <c r="J64" i="2"/>
  <c r="G66" i="2" l="1"/>
  <c r="C66" i="2"/>
  <c r="F66" i="2"/>
  <c r="E66" i="2"/>
  <c r="D66" i="2"/>
  <c r="A74" i="4"/>
  <c r="B67" i="2"/>
  <c r="J65" i="2"/>
  <c r="K65" i="2"/>
  <c r="C67" i="2" l="1"/>
  <c r="D67" i="2"/>
  <c r="E67" i="2"/>
  <c r="F67" i="2"/>
  <c r="G67" i="2"/>
  <c r="A75" i="4"/>
  <c r="B68" i="2"/>
  <c r="J66" i="2"/>
  <c r="K66" i="2"/>
  <c r="C68" i="2" l="1"/>
  <c r="D68" i="2"/>
  <c r="E68" i="2"/>
  <c r="G68" i="2"/>
  <c r="F68" i="2"/>
  <c r="A76" i="4"/>
  <c r="B69" i="2"/>
  <c r="J67" i="2"/>
  <c r="K67" i="2"/>
  <c r="C69" i="2" l="1"/>
  <c r="E69" i="2"/>
  <c r="F69" i="2"/>
  <c r="D69" i="2"/>
  <c r="G69" i="2"/>
  <c r="A77" i="4"/>
  <c r="B70" i="2"/>
  <c r="K68" i="2"/>
  <c r="J68" i="2"/>
  <c r="F70" i="2" l="1"/>
  <c r="D70" i="2"/>
  <c r="G70" i="2"/>
  <c r="E70" i="2"/>
  <c r="C70" i="2"/>
  <c r="A78" i="4"/>
  <c r="B71" i="2"/>
  <c r="K69" i="2"/>
  <c r="J69" i="2"/>
  <c r="C71" i="2" l="1"/>
  <c r="F71" i="2"/>
  <c r="D71" i="2"/>
  <c r="E71" i="2"/>
  <c r="G71" i="2"/>
  <c r="A79" i="4"/>
  <c r="B72" i="2"/>
  <c r="K70" i="2"/>
  <c r="J70" i="2"/>
  <c r="E72" i="2" l="1"/>
  <c r="F72" i="2"/>
  <c r="D72" i="2"/>
  <c r="G72" i="2"/>
  <c r="C72" i="2"/>
  <c r="A80" i="4"/>
  <c r="B73" i="2"/>
  <c r="J71" i="2"/>
  <c r="K71" i="2"/>
  <c r="F73" i="2" l="1"/>
  <c r="G73" i="2"/>
  <c r="D73" i="2"/>
  <c r="C73" i="2"/>
  <c r="E73" i="2"/>
  <c r="A81" i="4"/>
  <c r="B74" i="2"/>
  <c r="K72" i="2"/>
  <c r="J72" i="2"/>
  <c r="G74" i="2" l="1"/>
  <c r="C74" i="2"/>
  <c r="F74" i="2"/>
  <c r="D74" i="2"/>
  <c r="E74" i="2"/>
  <c r="A82" i="4"/>
  <c r="B75" i="2"/>
  <c r="K73" i="2"/>
  <c r="J73" i="2"/>
  <c r="C75" i="2" l="1"/>
  <c r="E75" i="2"/>
  <c r="F75" i="2"/>
  <c r="D75" i="2"/>
  <c r="G75" i="2"/>
  <c r="A83" i="4"/>
  <c r="B76" i="2"/>
  <c r="K74" i="2"/>
  <c r="J74" i="2"/>
  <c r="C76" i="2" l="1"/>
  <c r="D76" i="2"/>
  <c r="E76" i="2"/>
  <c r="F76" i="2"/>
  <c r="G76" i="2"/>
  <c r="A84" i="4"/>
  <c r="B77" i="2"/>
  <c r="J75" i="2"/>
  <c r="K75" i="2"/>
  <c r="C77" i="2" l="1"/>
  <c r="E77" i="2"/>
  <c r="D77" i="2"/>
  <c r="F77" i="2"/>
  <c r="G77" i="2"/>
  <c r="A85" i="4"/>
  <c r="B78" i="2"/>
  <c r="J76" i="2"/>
  <c r="K76" i="2"/>
  <c r="C78" i="2" l="1"/>
  <c r="G78" i="2"/>
  <c r="F78" i="2"/>
  <c r="D78" i="2"/>
  <c r="E78" i="2"/>
  <c r="A86" i="4"/>
  <c r="B80" i="2"/>
  <c r="J77" i="2"/>
  <c r="K77" i="2"/>
  <c r="E80" i="2" l="1"/>
  <c r="F80" i="2"/>
  <c r="C80" i="2"/>
  <c r="D80" i="2"/>
  <c r="G80" i="2"/>
  <c r="A87" i="4"/>
  <c r="B81" i="2"/>
  <c r="K78" i="2"/>
  <c r="J78" i="2"/>
  <c r="G81" i="2" l="1"/>
  <c r="C81" i="2"/>
  <c r="D81" i="2"/>
  <c r="F81" i="2"/>
  <c r="E81" i="2"/>
  <c r="A88" i="4"/>
  <c r="B82" i="2"/>
  <c r="J80" i="2"/>
  <c r="K80" i="2"/>
  <c r="C82" i="2" l="1"/>
  <c r="E82" i="2"/>
  <c r="D82" i="2"/>
  <c r="F82" i="2"/>
  <c r="G82" i="2"/>
  <c r="A89" i="4"/>
  <c r="B83" i="2"/>
  <c r="J81" i="2"/>
  <c r="K81" i="2"/>
  <c r="D83" i="2" l="1"/>
  <c r="E83" i="2"/>
  <c r="G83" i="2"/>
  <c r="F83" i="2"/>
  <c r="C83" i="2"/>
  <c r="A90" i="4"/>
  <c r="B84" i="2"/>
  <c r="K82" i="2"/>
  <c r="J82" i="2"/>
  <c r="E84" i="2" l="1"/>
  <c r="C84" i="2"/>
  <c r="G84" i="2"/>
  <c r="D84" i="2"/>
  <c r="F84" i="2"/>
  <c r="A91" i="4"/>
  <c r="B85" i="2"/>
  <c r="J83" i="2"/>
  <c r="K83" i="2"/>
  <c r="E85" i="2" l="1"/>
  <c r="G85" i="2"/>
  <c r="F85" i="2"/>
  <c r="C85" i="2"/>
  <c r="D85" i="2"/>
  <c r="A92" i="4"/>
  <c r="B86" i="2"/>
  <c r="J84" i="2"/>
  <c r="K84" i="2"/>
  <c r="C86" i="2" l="1"/>
  <c r="E86" i="2"/>
  <c r="G86" i="2"/>
  <c r="D86" i="2"/>
  <c r="F86" i="2"/>
  <c r="A93" i="4"/>
  <c r="B87" i="2"/>
  <c r="J85" i="2"/>
  <c r="K85" i="2"/>
  <c r="C87" i="2" l="1"/>
  <c r="F87" i="2"/>
  <c r="D87" i="2"/>
  <c r="E87" i="2"/>
  <c r="G87" i="2"/>
  <c r="A94" i="4"/>
  <c r="B88" i="2"/>
  <c r="J86" i="2"/>
  <c r="K86" i="2"/>
  <c r="G88" i="2" l="1"/>
  <c r="C88" i="2"/>
  <c r="F88" i="2"/>
  <c r="D88" i="2"/>
  <c r="E88" i="2"/>
  <c r="A95" i="4"/>
  <c r="B89" i="2"/>
  <c r="K87" i="2"/>
  <c r="J87" i="2"/>
  <c r="C89" i="2" l="1"/>
  <c r="G89" i="2"/>
  <c r="D89" i="2"/>
  <c r="E89" i="2"/>
  <c r="F89" i="2"/>
  <c r="A96" i="4"/>
  <c r="B90" i="2"/>
  <c r="K88" i="2"/>
  <c r="J88" i="2"/>
  <c r="C90" i="2" l="1"/>
  <c r="D90" i="2"/>
  <c r="E90" i="2"/>
  <c r="F90" i="2"/>
  <c r="G90" i="2"/>
  <c r="A97" i="4"/>
  <c r="B91" i="2"/>
  <c r="J89" i="2"/>
  <c r="K89" i="2"/>
  <c r="E91" i="2" l="1"/>
  <c r="G91" i="2"/>
  <c r="C91" i="2"/>
  <c r="F91" i="2"/>
  <c r="D91" i="2"/>
  <c r="A98" i="4"/>
  <c r="B92" i="2"/>
  <c r="J90" i="2"/>
  <c r="K90" i="2"/>
  <c r="G92" i="2" l="1"/>
  <c r="C92" i="2"/>
  <c r="E92" i="2"/>
  <c r="F92" i="2"/>
  <c r="D92" i="2"/>
  <c r="A99" i="4"/>
  <c r="B93" i="2"/>
  <c r="J91" i="2"/>
  <c r="K91" i="2"/>
  <c r="G93" i="2" l="1"/>
  <c r="C93" i="2"/>
  <c r="D93" i="2"/>
  <c r="E93" i="2"/>
  <c r="F93" i="2"/>
  <c r="A100" i="4"/>
  <c r="B94" i="2"/>
  <c r="J92" i="2"/>
  <c r="K92" i="2"/>
  <c r="G94" i="2" l="1"/>
  <c r="C94" i="2"/>
  <c r="E94" i="2"/>
  <c r="D94" i="2"/>
  <c r="F94" i="2"/>
  <c r="A101" i="4"/>
  <c r="B95" i="2"/>
  <c r="J93" i="2"/>
  <c r="K93" i="2"/>
  <c r="C95" i="2" l="1"/>
  <c r="F95" i="2"/>
  <c r="D95" i="2"/>
  <c r="G95" i="2"/>
  <c r="E95" i="2"/>
  <c r="A102" i="4"/>
  <c r="B96" i="2"/>
  <c r="J94" i="2"/>
  <c r="K94" i="2"/>
  <c r="C96" i="2" l="1"/>
  <c r="D96" i="2"/>
  <c r="E96" i="2"/>
  <c r="F96" i="2"/>
  <c r="G96" i="2"/>
  <c r="A103" i="4"/>
  <c r="B97" i="2"/>
  <c r="J95" i="2"/>
  <c r="K95" i="2"/>
  <c r="F97" i="2" l="1"/>
  <c r="C97" i="2"/>
  <c r="E97" i="2"/>
  <c r="D97" i="2"/>
  <c r="G97" i="2"/>
  <c r="A104" i="4"/>
  <c r="B98" i="2"/>
  <c r="K96" i="2"/>
  <c r="J96" i="2"/>
  <c r="G98" i="2" l="1"/>
  <c r="F98" i="2"/>
  <c r="C98" i="2"/>
  <c r="D98" i="2"/>
  <c r="E98" i="2"/>
  <c r="A105" i="4"/>
  <c r="B99" i="2"/>
  <c r="J97" i="2"/>
  <c r="K97" i="2"/>
  <c r="F99" i="2" l="1"/>
  <c r="C99" i="2"/>
  <c r="E99" i="2"/>
  <c r="D99" i="2"/>
  <c r="G99" i="2"/>
  <c r="A106" i="4"/>
  <c r="B100" i="2"/>
  <c r="J98" i="2"/>
  <c r="K98" i="2"/>
  <c r="E100" i="2" l="1"/>
  <c r="F100" i="2"/>
  <c r="G100" i="2"/>
  <c r="D100" i="2"/>
  <c r="C100" i="2"/>
  <c r="A107" i="4"/>
  <c r="B101" i="2"/>
  <c r="K99" i="2"/>
  <c r="J99" i="2"/>
  <c r="C101" i="2" l="1"/>
  <c r="D101" i="2"/>
  <c r="E101" i="2"/>
  <c r="G101" i="2"/>
  <c r="F101" i="2"/>
  <c r="A108" i="4"/>
  <c r="B102" i="2"/>
  <c r="J100" i="2"/>
  <c r="K100" i="2"/>
  <c r="D102" i="2" l="1"/>
  <c r="G102" i="2"/>
  <c r="C102" i="2"/>
  <c r="E102" i="2"/>
  <c r="F102" i="2"/>
  <c r="A109" i="4"/>
  <c r="B103" i="2"/>
  <c r="J101" i="2"/>
  <c r="K101" i="2"/>
  <c r="E103" i="2" l="1"/>
  <c r="F103" i="2"/>
  <c r="D103" i="2"/>
  <c r="C103" i="2"/>
  <c r="G103" i="2"/>
  <c r="A110" i="4"/>
  <c r="B104" i="2"/>
  <c r="K102" i="2"/>
  <c r="J102" i="2"/>
  <c r="C104" i="2" l="1"/>
  <c r="F104" i="2"/>
  <c r="D104" i="2"/>
  <c r="G104" i="2"/>
  <c r="E104" i="2"/>
  <c r="A111" i="4"/>
  <c r="B105" i="2"/>
  <c r="J103" i="2"/>
  <c r="K103" i="2"/>
  <c r="C105" i="2" l="1"/>
  <c r="D105" i="2"/>
  <c r="G105" i="2"/>
  <c r="E105" i="2"/>
  <c r="F105" i="2"/>
  <c r="A112" i="4"/>
  <c r="B106" i="2"/>
  <c r="J104" i="2"/>
  <c r="K104" i="2"/>
  <c r="E106" i="2" l="1"/>
  <c r="F106" i="2"/>
  <c r="C106" i="2"/>
  <c r="G106" i="2"/>
  <c r="D106" i="2"/>
  <c r="A113" i="4"/>
  <c r="B107" i="2"/>
  <c r="J105" i="2"/>
  <c r="K105" i="2"/>
  <c r="G107" i="2" l="1"/>
  <c r="D107" i="2"/>
  <c r="F107" i="2"/>
  <c r="C107" i="2"/>
  <c r="E107" i="2"/>
  <c r="A114" i="4"/>
  <c r="B108" i="2"/>
  <c r="K106" i="2"/>
  <c r="J106" i="2"/>
  <c r="D108" i="2" l="1"/>
  <c r="C108" i="2"/>
  <c r="E108" i="2"/>
  <c r="F108" i="2"/>
  <c r="G108" i="2"/>
  <c r="A115" i="4"/>
  <c r="B109" i="2"/>
  <c r="J107" i="2"/>
  <c r="K107" i="2"/>
  <c r="E109" i="2" l="1"/>
  <c r="F109" i="2"/>
  <c r="G109" i="2"/>
  <c r="D109" i="2"/>
  <c r="C109" i="2"/>
  <c r="A116" i="4"/>
  <c r="B110" i="2"/>
  <c r="J108" i="2"/>
  <c r="K108" i="2"/>
  <c r="D110" i="2" l="1"/>
  <c r="E110" i="2"/>
  <c r="F110" i="2"/>
  <c r="C110" i="2"/>
  <c r="G110" i="2"/>
  <c r="A117" i="4"/>
  <c r="B111" i="2"/>
  <c r="J109" i="2"/>
  <c r="K109" i="2"/>
  <c r="G111" i="2" l="1"/>
  <c r="D111" i="2"/>
  <c r="F111" i="2"/>
  <c r="C111" i="2"/>
  <c r="E111" i="2"/>
  <c r="A118" i="4"/>
  <c r="B112" i="2"/>
  <c r="K110" i="2"/>
  <c r="J110" i="2"/>
  <c r="F112" i="2" l="1"/>
  <c r="D112" i="2"/>
  <c r="G112" i="2"/>
  <c r="E112" i="2"/>
  <c r="C112" i="2"/>
  <c r="A119" i="4"/>
  <c r="B113" i="2"/>
  <c r="K111" i="2"/>
  <c r="J111" i="2"/>
  <c r="D113" i="2" l="1"/>
  <c r="C113" i="2"/>
  <c r="E113" i="2"/>
  <c r="F113" i="2"/>
  <c r="G113" i="2"/>
  <c r="A120" i="4"/>
  <c r="B114" i="2"/>
  <c r="J112" i="2"/>
  <c r="K112" i="2"/>
  <c r="D114" i="2" l="1"/>
  <c r="E114" i="2"/>
  <c r="F114" i="2"/>
  <c r="C114" i="2"/>
  <c r="G114" i="2"/>
  <c r="A121" i="4"/>
  <c r="B115" i="2"/>
  <c r="J113" i="2"/>
  <c r="K113" i="2"/>
  <c r="G115" i="2" l="1"/>
  <c r="D115" i="2"/>
  <c r="F115" i="2"/>
  <c r="C115" i="2"/>
  <c r="E115" i="2"/>
  <c r="A122" i="4"/>
  <c r="B116" i="2"/>
  <c r="J114" i="2"/>
  <c r="K114" i="2"/>
  <c r="D116" i="2" l="1"/>
  <c r="C116" i="2"/>
  <c r="G116" i="2"/>
  <c r="E116" i="2"/>
  <c r="F116" i="2"/>
  <c r="A123" i="4"/>
  <c r="B117" i="2"/>
  <c r="J115" i="2"/>
  <c r="K115" i="2"/>
  <c r="D117" i="2" l="1"/>
  <c r="C117" i="2"/>
  <c r="E117" i="2"/>
  <c r="G117" i="2"/>
  <c r="F117" i="2"/>
  <c r="A124" i="4"/>
  <c r="B118" i="2"/>
  <c r="J116" i="2"/>
  <c r="K116" i="2"/>
  <c r="D118" i="2" l="1"/>
  <c r="E118" i="2"/>
  <c r="F118" i="2"/>
  <c r="G118" i="2"/>
  <c r="C118" i="2"/>
  <c r="A125" i="4"/>
  <c r="B119" i="2"/>
  <c r="K117" i="2"/>
  <c r="J117" i="2"/>
  <c r="G119" i="2" l="1"/>
  <c r="E119" i="2"/>
  <c r="D119" i="2"/>
  <c r="F119" i="2"/>
  <c r="C119" i="2"/>
  <c r="A126" i="4"/>
  <c r="B120" i="2"/>
  <c r="K118" i="2"/>
  <c r="J118" i="2"/>
  <c r="D120" i="2" l="1"/>
  <c r="C120" i="2"/>
  <c r="G120" i="2"/>
  <c r="E120" i="2"/>
  <c r="F120" i="2"/>
  <c r="A127" i="4"/>
  <c r="B121" i="2"/>
  <c r="J119" i="2"/>
  <c r="K119" i="2"/>
  <c r="E121" i="2" l="1"/>
  <c r="C121" i="2"/>
  <c r="F121" i="2"/>
  <c r="D121" i="2"/>
  <c r="G121" i="2"/>
  <c r="A128" i="4"/>
  <c r="B122" i="2"/>
  <c r="K120" i="2"/>
  <c r="J120" i="2"/>
  <c r="D122" i="2" l="1"/>
  <c r="E122" i="2"/>
  <c r="F122" i="2"/>
  <c r="C122" i="2"/>
  <c r="G122" i="2"/>
  <c r="A129" i="4"/>
  <c r="B123" i="2"/>
  <c r="K121" i="2"/>
  <c r="J121" i="2"/>
  <c r="E123" i="2" l="1"/>
  <c r="F123" i="2"/>
  <c r="G123" i="2"/>
  <c r="D123" i="2"/>
  <c r="C123" i="2"/>
  <c r="A130" i="4"/>
  <c r="B124" i="2"/>
  <c r="K122" i="2"/>
  <c r="J122" i="2"/>
  <c r="E124" i="2" l="1"/>
  <c r="D124" i="2"/>
  <c r="F124" i="2"/>
  <c r="C124" i="2"/>
  <c r="G124" i="2"/>
  <c r="A131" i="4"/>
  <c r="B125" i="2"/>
  <c r="J123" i="2"/>
  <c r="K123" i="2"/>
  <c r="D125" i="2" l="1"/>
  <c r="C125" i="2"/>
  <c r="E125" i="2"/>
  <c r="F125" i="2"/>
  <c r="G125" i="2"/>
  <c r="A132" i="4"/>
  <c r="B126" i="2"/>
  <c r="J124" i="2"/>
  <c r="K124" i="2"/>
  <c r="C126" i="2" l="1"/>
  <c r="F126" i="2"/>
  <c r="D126" i="2"/>
  <c r="G126" i="2"/>
  <c r="E126" i="2"/>
  <c r="B127" i="2"/>
  <c r="A133" i="4"/>
  <c r="J125" i="2"/>
  <c r="K125" i="2"/>
  <c r="B128" i="2" l="1"/>
  <c r="A134" i="4"/>
  <c r="D127" i="2"/>
  <c r="F127" i="2"/>
  <c r="C127" i="2"/>
  <c r="G127" i="2"/>
  <c r="E127" i="2"/>
  <c r="J126" i="2"/>
  <c r="K126" i="2"/>
  <c r="J127" i="2" l="1"/>
  <c r="K127" i="2"/>
  <c r="B129" i="2"/>
  <c r="A135" i="4"/>
  <c r="G128" i="2"/>
  <c r="D128" i="2"/>
  <c r="C128" i="2"/>
  <c r="F128" i="2"/>
  <c r="E128" i="2"/>
  <c r="B130" i="2" l="1"/>
  <c r="A136" i="4"/>
  <c r="K128" i="2"/>
  <c r="J128" i="2"/>
  <c r="G129" i="2"/>
  <c r="D129" i="2"/>
  <c r="C129" i="2"/>
  <c r="E129" i="2"/>
  <c r="F129" i="2"/>
  <c r="J129" i="2" l="1"/>
  <c r="K129" i="2"/>
  <c r="A137" i="4"/>
  <c r="B131" i="2"/>
  <c r="D130" i="2"/>
  <c r="E130" i="2"/>
  <c r="F130" i="2"/>
  <c r="C130" i="2"/>
  <c r="G130" i="2"/>
  <c r="K130" i="2" l="1"/>
  <c r="J130" i="2"/>
  <c r="F131" i="2"/>
  <c r="E131" i="2"/>
  <c r="D131" i="2"/>
  <c r="C131" i="2"/>
  <c r="G131" i="2"/>
  <c r="A138" i="4"/>
  <c r="B132" i="2"/>
  <c r="D132" i="2" l="1"/>
  <c r="C132" i="2"/>
  <c r="E132" i="2"/>
  <c r="F132" i="2"/>
  <c r="G132" i="2"/>
  <c r="A139" i="4"/>
  <c r="B133" i="2"/>
  <c r="J131" i="2"/>
  <c r="K131" i="2"/>
  <c r="E133" i="2" l="1"/>
  <c r="G133" i="2"/>
  <c r="F133" i="2"/>
  <c r="D133" i="2"/>
  <c r="C133" i="2"/>
  <c r="A140" i="4"/>
  <c r="B134" i="2"/>
  <c r="J132" i="2"/>
  <c r="K132" i="2"/>
  <c r="G134" i="2" l="1"/>
  <c r="D134" i="2"/>
  <c r="E134" i="2"/>
  <c r="C134" i="2"/>
  <c r="F134" i="2"/>
  <c r="B135" i="2"/>
  <c r="A141" i="4"/>
  <c r="J133" i="2"/>
  <c r="K133" i="2"/>
  <c r="A142" i="4" l="1"/>
  <c r="B136" i="2"/>
  <c r="D135" i="2"/>
  <c r="G135" i="2"/>
  <c r="F135" i="2"/>
  <c r="E135" i="2"/>
  <c r="C135" i="2"/>
  <c r="K134" i="2"/>
  <c r="J134" i="2"/>
  <c r="G136" i="2" l="1"/>
  <c r="D136" i="2"/>
  <c r="C136" i="2"/>
  <c r="E136" i="2"/>
  <c r="F136" i="2"/>
  <c r="K135" i="2"/>
  <c r="J135" i="2"/>
  <c r="A143" i="4"/>
  <c r="B137" i="2"/>
  <c r="D137" i="2" l="1"/>
  <c r="C137" i="2"/>
  <c r="E137" i="2"/>
  <c r="G137" i="2"/>
  <c r="F137" i="2"/>
  <c r="A144" i="4"/>
  <c r="B138" i="2"/>
  <c r="J136" i="2"/>
  <c r="K136" i="2"/>
  <c r="D138" i="2" l="1"/>
  <c r="E138" i="2"/>
  <c r="F138" i="2"/>
  <c r="C138" i="2"/>
  <c r="G138" i="2"/>
  <c r="A145" i="4"/>
  <c r="B139" i="2"/>
  <c r="K137" i="2"/>
  <c r="J137" i="2"/>
  <c r="E139" i="2" l="1"/>
  <c r="G139" i="2"/>
  <c r="C139" i="2"/>
  <c r="D139" i="2"/>
  <c r="F139" i="2"/>
  <c r="A146" i="4"/>
  <c r="B140" i="2"/>
  <c r="J138" i="2"/>
  <c r="K138" i="2"/>
  <c r="F140" i="2" l="1"/>
  <c r="E140" i="2"/>
  <c r="G140" i="2"/>
  <c r="D140" i="2"/>
  <c r="C140" i="2"/>
  <c r="A147" i="4"/>
  <c r="B141" i="2"/>
  <c r="J139" i="2"/>
  <c r="K139" i="2"/>
  <c r="E141" i="2" l="1"/>
  <c r="F141" i="2"/>
  <c r="G141" i="2"/>
  <c r="D141" i="2"/>
  <c r="C141" i="2"/>
  <c r="A148" i="4"/>
  <c r="B142" i="2"/>
  <c r="J140" i="2"/>
  <c r="K140" i="2"/>
  <c r="D142" i="2" l="1"/>
  <c r="E142" i="2"/>
  <c r="F142" i="2"/>
  <c r="C142" i="2"/>
  <c r="G142" i="2"/>
  <c r="A149" i="4"/>
  <c r="B143" i="2"/>
  <c r="J141" i="2"/>
  <c r="K141" i="2"/>
  <c r="E143" i="2" l="1"/>
  <c r="C143" i="2"/>
  <c r="D143" i="2"/>
  <c r="F143" i="2"/>
  <c r="G143" i="2"/>
  <c r="A150" i="4"/>
  <c r="B144" i="2"/>
  <c r="J142" i="2"/>
  <c r="K142" i="2"/>
  <c r="D144" i="2" l="1"/>
  <c r="C144" i="2"/>
  <c r="E144" i="2"/>
  <c r="F144" i="2"/>
  <c r="G144" i="2"/>
  <c r="A151" i="4"/>
  <c r="B145" i="2"/>
  <c r="J143" i="2"/>
  <c r="K143" i="2"/>
  <c r="D145" i="2" l="1"/>
  <c r="C145" i="2"/>
  <c r="G145" i="2"/>
  <c r="E145" i="2"/>
  <c r="F145" i="2"/>
  <c r="A152" i="4"/>
  <c r="B146" i="2"/>
  <c r="J144" i="2"/>
  <c r="K144" i="2"/>
  <c r="D146" i="2" l="1"/>
  <c r="E146" i="2"/>
  <c r="F146" i="2"/>
  <c r="C146" i="2"/>
  <c r="G146" i="2"/>
  <c r="A153" i="4"/>
  <c r="B147" i="2"/>
  <c r="K145" i="2"/>
  <c r="J145" i="2"/>
  <c r="C147" i="2" l="1"/>
  <c r="E147" i="2"/>
  <c r="G147" i="2"/>
  <c r="F147" i="2"/>
  <c r="D147" i="2"/>
  <c r="A154" i="4"/>
  <c r="B148" i="2"/>
  <c r="J146" i="2"/>
  <c r="K146" i="2"/>
  <c r="D148" i="2" l="1"/>
  <c r="G148" i="2"/>
  <c r="C148" i="2"/>
  <c r="E148" i="2"/>
  <c r="F148" i="2"/>
  <c r="A155" i="4"/>
  <c r="B149" i="2"/>
  <c r="K147" i="2"/>
  <c r="J147" i="2"/>
  <c r="D149" i="2" l="1"/>
  <c r="C149" i="2"/>
  <c r="E149" i="2"/>
  <c r="F149" i="2"/>
  <c r="G149" i="2"/>
  <c r="A156" i="4"/>
  <c r="B150" i="2"/>
  <c r="J148" i="2"/>
  <c r="K148" i="2"/>
  <c r="G150" i="2" l="1"/>
  <c r="D150" i="2"/>
  <c r="E150" i="2"/>
  <c r="F150" i="2"/>
  <c r="C150" i="2"/>
  <c r="A157" i="4"/>
  <c r="B151" i="2"/>
  <c r="K149" i="2"/>
  <c r="J149" i="2"/>
  <c r="D151" i="2" l="1"/>
  <c r="F151" i="2"/>
  <c r="C151" i="2"/>
  <c r="E151" i="2"/>
  <c r="G151" i="2"/>
  <c r="A158" i="4"/>
  <c r="B152" i="2"/>
  <c r="K150" i="2"/>
  <c r="J150" i="2"/>
  <c r="C152" i="2" l="1"/>
  <c r="E152" i="2"/>
  <c r="G152" i="2"/>
  <c r="F152" i="2"/>
  <c r="D152" i="2"/>
  <c r="A159" i="4"/>
  <c r="B153" i="2"/>
  <c r="K151" i="2"/>
  <c r="J151" i="2"/>
  <c r="G153" i="2" l="1"/>
  <c r="D153" i="2"/>
  <c r="F153" i="2"/>
  <c r="C153" i="2"/>
  <c r="E153" i="2"/>
  <c r="A160" i="4"/>
  <c r="B154" i="2"/>
  <c r="J152" i="2"/>
  <c r="K152" i="2"/>
  <c r="F154" i="2" l="1"/>
  <c r="C154" i="2"/>
  <c r="G154" i="2"/>
  <c r="D154" i="2"/>
  <c r="E154" i="2"/>
  <c r="A161" i="4"/>
  <c r="B155" i="2"/>
  <c r="J153" i="2"/>
  <c r="K153" i="2"/>
  <c r="D155" i="2" l="1"/>
  <c r="F155" i="2"/>
  <c r="C155" i="2"/>
  <c r="E155" i="2"/>
  <c r="G155" i="2"/>
  <c r="A162" i="4"/>
  <c r="B156" i="2"/>
  <c r="K154" i="2"/>
  <c r="J154" i="2"/>
  <c r="G156" i="2" l="1"/>
  <c r="D156" i="2"/>
  <c r="C156" i="2"/>
  <c r="E156" i="2"/>
  <c r="F156" i="2"/>
  <c r="A163" i="4"/>
  <c r="B157" i="2"/>
  <c r="K155" i="2"/>
  <c r="J155" i="2"/>
  <c r="F157" i="2" l="1"/>
  <c r="C157" i="2"/>
  <c r="G157" i="2"/>
  <c r="E157" i="2"/>
  <c r="D157" i="2"/>
  <c r="A164" i="4"/>
  <c r="B158" i="2"/>
  <c r="J156" i="2"/>
  <c r="K156" i="2"/>
  <c r="D158" i="2" l="1"/>
  <c r="G158" i="2"/>
  <c r="E158" i="2"/>
  <c r="F158" i="2"/>
  <c r="C158" i="2"/>
  <c r="A165" i="4"/>
  <c r="B159" i="2"/>
  <c r="K157" i="2"/>
  <c r="J157" i="2"/>
  <c r="C159" i="2" l="1"/>
  <c r="E159" i="2"/>
  <c r="D159" i="2"/>
  <c r="G159" i="2"/>
  <c r="F159" i="2"/>
  <c r="A166" i="4"/>
  <c r="B160" i="2"/>
  <c r="J158" i="2"/>
  <c r="K158" i="2"/>
  <c r="E160" i="2" l="1"/>
  <c r="G160" i="2"/>
  <c r="F160" i="2"/>
  <c r="D160" i="2"/>
  <c r="C160" i="2"/>
  <c r="A167" i="4"/>
  <c r="B161" i="2"/>
  <c r="J159" i="2"/>
  <c r="K159" i="2"/>
  <c r="D161" i="2" l="1"/>
  <c r="C161" i="2"/>
  <c r="E161" i="2"/>
  <c r="F161" i="2"/>
  <c r="G161" i="2"/>
  <c r="A168" i="4"/>
  <c r="B162" i="2"/>
  <c r="J160" i="2"/>
  <c r="K160" i="2"/>
  <c r="D162" i="2" l="1"/>
  <c r="E162" i="2"/>
  <c r="G162" i="2"/>
  <c r="F162" i="2"/>
  <c r="C162" i="2"/>
  <c r="A169" i="4"/>
  <c r="B163" i="2"/>
  <c r="K161" i="2"/>
  <c r="J161" i="2"/>
  <c r="G163" i="2" l="1"/>
  <c r="D163" i="2"/>
  <c r="F163" i="2"/>
  <c r="C163" i="2"/>
  <c r="E163" i="2"/>
  <c r="A170" i="4"/>
  <c r="B164" i="2"/>
  <c r="J162" i="2"/>
  <c r="K162" i="2"/>
  <c r="D164" i="2" l="1"/>
  <c r="C164" i="2"/>
  <c r="G164" i="2"/>
  <c r="E164" i="2"/>
  <c r="F164" i="2"/>
  <c r="A171" i="4"/>
  <c r="B165" i="2"/>
  <c r="K163" i="2"/>
  <c r="J163" i="2"/>
  <c r="C165" i="2" l="1"/>
  <c r="E165" i="2"/>
  <c r="F165" i="2"/>
  <c r="G165" i="2"/>
  <c r="D165" i="2"/>
  <c r="A172" i="4"/>
  <c r="B166" i="2"/>
  <c r="J164" i="2"/>
  <c r="K164" i="2"/>
  <c r="F166" i="2" l="1"/>
  <c r="C166" i="2"/>
  <c r="G166" i="2"/>
  <c r="E166" i="2"/>
  <c r="D166" i="2"/>
  <c r="A173" i="4"/>
  <c r="B167" i="2"/>
  <c r="J165" i="2"/>
  <c r="K165" i="2"/>
  <c r="G167" i="2" l="1"/>
  <c r="D167" i="2"/>
  <c r="F167" i="2"/>
  <c r="C167" i="2"/>
  <c r="E167" i="2"/>
  <c r="A174" i="4"/>
  <c r="B168" i="2"/>
  <c r="J166" i="2"/>
  <c r="K166" i="2"/>
  <c r="D168" i="2" l="1"/>
  <c r="C168" i="2"/>
  <c r="E168" i="2"/>
  <c r="F168" i="2"/>
  <c r="G168" i="2"/>
  <c r="A175" i="4"/>
  <c r="B169" i="2"/>
  <c r="K167" i="2"/>
  <c r="J167" i="2"/>
  <c r="D169" i="2" l="1"/>
  <c r="C169" i="2"/>
  <c r="E169" i="2"/>
  <c r="F169" i="2"/>
  <c r="G169" i="2"/>
  <c r="A176" i="4"/>
  <c r="B170" i="2"/>
  <c r="K168" i="2"/>
  <c r="J168" i="2"/>
  <c r="D170" i="2" l="1"/>
  <c r="E170" i="2"/>
  <c r="F170" i="2"/>
  <c r="C170" i="2"/>
  <c r="G170" i="2"/>
  <c r="A177" i="4"/>
  <c r="B171" i="2"/>
  <c r="K169" i="2"/>
  <c r="J169" i="2"/>
  <c r="C171" i="2" l="1"/>
  <c r="D171" i="2"/>
  <c r="E171" i="2"/>
  <c r="G171" i="2"/>
  <c r="F171" i="2"/>
  <c r="A178" i="4"/>
  <c r="B172" i="2"/>
  <c r="J170" i="2"/>
  <c r="K170" i="2"/>
  <c r="D172" i="2" l="1"/>
  <c r="C172" i="2"/>
  <c r="E172" i="2"/>
  <c r="G172" i="2"/>
  <c r="F172" i="2"/>
  <c r="A179" i="4"/>
  <c r="B173" i="2"/>
  <c r="K171" i="2"/>
  <c r="J171" i="2"/>
  <c r="D173" i="2" l="1"/>
  <c r="C173" i="2"/>
  <c r="E173" i="2"/>
  <c r="F173" i="2"/>
  <c r="G173" i="2"/>
  <c r="A180" i="4"/>
  <c r="B174" i="2"/>
  <c r="J172" i="2"/>
  <c r="K172" i="2"/>
  <c r="D174" i="2" l="1"/>
  <c r="E174" i="2"/>
  <c r="F174" i="2"/>
  <c r="G174" i="2"/>
  <c r="C174" i="2"/>
  <c r="A181" i="4"/>
  <c r="B175" i="2"/>
  <c r="J173" i="2"/>
  <c r="K173" i="2"/>
  <c r="D175" i="2" l="1"/>
  <c r="G175" i="2"/>
  <c r="F175" i="2"/>
  <c r="C175" i="2"/>
  <c r="E175" i="2"/>
  <c r="A182" i="4"/>
  <c r="B176" i="2"/>
  <c r="K174" i="2"/>
  <c r="J174" i="2"/>
  <c r="G176" i="2" l="1"/>
  <c r="D176" i="2"/>
  <c r="C176" i="2"/>
  <c r="E176" i="2"/>
  <c r="F176" i="2"/>
  <c r="A183" i="4"/>
  <c r="B177" i="2"/>
  <c r="J175" i="2"/>
  <c r="K175" i="2"/>
  <c r="F177" i="2" l="1"/>
  <c r="G177" i="2"/>
  <c r="C177" i="2"/>
  <c r="D177" i="2"/>
  <c r="E177" i="2"/>
  <c r="A184" i="4"/>
  <c r="B178" i="2"/>
  <c r="K176" i="2"/>
  <c r="J176" i="2"/>
  <c r="F178" i="2" l="1"/>
  <c r="E178" i="2"/>
  <c r="C178" i="2"/>
  <c r="D178" i="2"/>
  <c r="G178" i="2"/>
  <c r="A185" i="4"/>
  <c r="B179" i="2"/>
  <c r="K177" i="2"/>
  <c r="J177" i="2"/>
  <c r="G179" i="2" l="1"/>
  <c r="D179" i="2"/>
  <c r="F179" i="2"/>
  <c r="C179" i="2"/>
  <c r="E179" i="2"/>
  <c r="A186" i="4"/>
  <c r="B180" i="2"/>
  <c r="K178" i="2"/>
  <c r="J178" i="2"/>
  <c r="A187" i="4" l="1"/>
  <c r="B181" i="2"/>
  <c r="K179" i="2"/>
  <c r="J179" i="2"/>
  <c r="D180" i="2"/>
  <c r="C180" i="2"/>
  <c r="G180" i="2"/>
  <c r="E180" i="2"/>
  <c r="F180" i="2"/>
  <c r="J180" i="2" l="1"/>
  <c r="K180" i="2"/>
  <c r="D181" i="2"/>
  <c r="C181" i="2"/>
  <c r="F181" i="2"/>
  <c r="E181" i="2"/>
  <c r="G181" i="2"/>
  <c r="A188" i="4"/>
  <c r="B182" i="2"/>
  <c r="A189" i="4" l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B183" i="2"/>
  <c r="D182" i="2"/>
  <c r="E182" i="2"/>
  <c r="F182" i="2"/>
  <c r="C182" i="2"/>
  <c r="G182" i="2"/>
  <c r="J181" i="2"/>
  <c r="K181" i="2"/>
  <c r="K182" i="2" l="1"/>
  <c r="J182" i="2"/>
  <c r="C183" i="2"/>
  <c r="E183" i="2"/>
  <c r="G183" i="2"/>
  <c r="F183" i="2"/>
  <c r="D183" i="2"/>
  <c r="K183" i="2" l="1"/>
  <c r="K184" i="2" s="1"/>
  <c r="J183" i="2"/>
  <c r="J184" i="2" s="1"/>
  <c r="K185" i="2" s="1"/>
  <c r="K186" i="2" l="1"/>
</calcChain>
</file>

<file path=xl/sharedStrings.xml><?xml version="1.0" encoding="utf-8"?>
<sst xmlns="http://schemas.openxmlformats.org/spreadsheetml/2006/main" count="190" uniqueCount="110">
  <si>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</si>
  <si>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</si>
  <si>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</si>
  <si>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</si>
  <si>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</si>
  <si>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</si>
  <si>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</si>
  <si>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</si>
  <si>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</si>
  <si>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</si>
  <si>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</si>
  <si>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</si>
  <si>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</si>
  <si>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</si>
  <si>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</si>
  <si>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</si>
  <si>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</si>
  <si>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</si>
  <si>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</si>
  <si>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</si>
  <si>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</si>
  <si>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</si>
  <si>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</si>
  <si>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</si>
  <si>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</si>
  <si>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</si>
  <si>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</si>
  <si>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</si>
  <si>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Descripción</t>
  </si>
  <si>
    <t>Precio Unitario</t>
  </si>
  <si>
    <t xml:space="preserve">I.V.A. </t>
  </si>
  <si>
    <t>Subtotal I.V.A. $</t>
  </si>
  <si>
    <t xml:space="preserve">Subtotal </t>
  </si>
  <si>
    <t>Items a cotizar:</t>
  </si>
  <si>
    <t>Refencia de Fábrica</t>
  </si>
  <si>
    <t>Referencia de Fábrica</t>
  </si>
  <si>
    <t>Renglón</t>
  </si>
  <si>
    <t>Lugar de entrega:</t>
  </si>
  <si>
    <t>Según Pliego</t>
  </si>
  <si>
    <t>Código SAP</t>
  </si>
  <si>
    <t>UN</t>
  </si>
  <si>
    <t>CEPILLO DE MANO RECTANGULAR CON MANGO DE ACERO 60x300MM</t>
  </si>
  <si>
    <t>BOLSO PORTA HERRAMIENTAS 11 compartimientos 3 bolsillos frontales manija
traslado 2 tiras de hebillas p cierre 65x 36cm</t>
  </si>
  <si>
    <t>TERMOMETRO DIGITAL 2 TEMPERATURAS INTERIOR/EXTERIOR</t>
  </si>
  <si>
    <t>NIVEL DE MANO 50 CM ALUMINIO</t>
  </si>
  <si>
    <t>CUCHARA DE ACERO PARA ALBAÐIL 139 MM</t>
  </si>
  <si>
    <t>FRATACHO MADERA 30CM</t>
  </si>
  <si>
    <t>LLANA DENT 12X30CM</t>
  </si>
  <si>
    <t>ESPATULA LLANA LISA INOX 28X15CM</t>
  </si>
  <si>
    <t>FORMON DE 20MM</t>
  </si>
  <si>
    <t>SARGENTO ACERO ABERTURA MINIMA 500MM</t>
  </si>
  <si>
    <t>FORMON PLANO DE 1" ANCHO</t>
  </si>
  <si>
    <t>FALSA ESCUADRA UNIVERSAL DE ACERO REGULABLE</t>
  </si>
  <si>
    <t>SERRUCHO AC 400MM MADERA</t>
  </si>
  <si>
    <t>LLAVE PARA LAVATORIO DE ACERO 11"- CABEZAL ARTICULADO</t>
  </si>
  <si>
    <t>TIJERA CORTA TUB TERMOFUS H/63MM</t>
  </si>
  <si>
    <t>MINICORTADORA DE CAÑO DE COBRE Y ALUMINIO 1/8" A5/8</t>
  </si>
  <si>
    <t>ALICATE FRONT AISL 200MM 1KV</t>
  </si>
  <si>
    <t>ALICATE 2151-7 MP TIPO BAHCO OBLICUO 7" 1KV ALICATE CORTE LATERAL 180MM</t>
  </si>
  <si>
    <t>PINZA PLEGABLE CIRCULAR Y LONG 0,25..6MM2 LARGO 205MM</t>
  </si>
  <si>
    <t>SOLDADOR DE ESTAÐO 200 W</t>
  </si>
  <si>
    <t>MAZA DE PENA CARA OCTOGONAL DE ACERO 1 K CON CABO</t>
  </si>
  <si>
    <t>TIJERA CORTE RECTO HOJALATA D/AC 300MM LARGO</t>
  </si>
  <si>
    <t>ESPATULA CABO MAD 200MM P/ENDUIR</t>
  </si>
  <si>
    <t>LAPIZ DE WIDIA</t>
  </si>
  <si>
    <t>ARCO SIERRA FIJO 150MM</t>
  </si>
  <si>
    <t>ARCO SIERRA FIJO 305MM</t>
  </si>
  <si>
    <t>BARRETA D/MANO 1070 19X19X450MM</t>
  </si>
  <si>
    <t>DESTORN PL 4X100MM</t>
  </si>
  <si>
    <t>DESTORN PL 5X125MM</t>
  </si>
  <si>
    <t>DESTORN PL IMANT 6X150MM VAR CR VAN AISL</t>
  </si>
  <si>
    <t>DESTORN PL 12X200MM</t>
  </si>
  <si>
    <t>CINCEL 200MM P/CORTA FIERRO</t>
  </si>
  <si>
    <t>CORTA FIERRO 35 X 305 MM</t>
  </si>
  <si>
    <t>DESTORN PL 5,5X125MM</t>
  </si>
  <si>
    <t>DESTORN PL 6,5X150MM</t>
  </si>
  <si>
    <t>DESTORN PHILLIPS 3303-150</t>
  </si>
  <si>
    <t>DESTORN PHILLIPS P3301-125</t>
  </si>
  <si>
    <t>DESTORN PHILLIPS P3302-100</t>
  </si>
  <si>
    <t>DESTORN PHILLIPS P3302-150</t>
  </si>
  <si>
    <t>DESTORN PHILLIPS 100MM</t>
  </si>
  <si>
    <t>DESTORN PHILLIPS 150MM PH3</t>
  </si>
  <si>
    <t>MARTILLO 500G GOMA 35CM</t>
  </si>
  <si>
    <t>DESTORNILLADOR BUSCA POLO</t>
  </si>
  <si>
    <t>MARTILLO BOLA 500G ACERO LARGO TOTAL MAXIMO 36CM</t>
  </si>
  <si>
    <t>PINZA UNIVERSAL 200 MM.- CON SECCION DE CORTE LATERALDE ACERO CROMO VANADIO C/MANGO</t>
  </si>
  <si>
    <t>PINZA D/FUERZA DE 10"</t>
  </si>
  <si>
    <t>PINZA DE PUNTA DE 6"</t>
  </si>
  <si>
    <t>PINZA PUNTA BOCA PLANA 180 MM</t>
  </si>
  <si>
    <t>PINZA PICO LORO DE ACERO 240 MM</t>
  </si>
  <si>
    <t>PINZA PICO LORO DE ACERO 254 MM</t>
  </si>
  <si>
    <t>REMACHADORA MANUAL POP</t>
  </si>
  <si>
    <t>TENAZA 300MM</t>
  </si>
  <si>
    <t>TERRAJA ROSCA W ESTRELLA PARA CAÑOS PLASTICOS</t>
  </si>
  <si>
    <t>LLAVE COMB 10MM</t>
  </si>
  <si>
    <t>LLAVE COMB 11MM</t>
  </si>
  <si>
    <t>LLAVE FRANCESA 10" (254MM)</t>
  </si>
  <si>
    <t>LLAVE FRANCESA 12" (304,8MM) BAHCO 8073</t>
  </si>
  <si>
    <t>LLAVE STILLSON 18" (457MM), APERTURA:</t>
  </si>
  <si>
    <t>PINZA PARA IDENTAR DE 1,5 A 10MM2 PARA SECCIONES DE 1,</t>
  </si>
  <si>
    <t>SOPLETE SOLDADOR PARA GAS MAP/PRO</t>
  </si>
  <si>
    <t>PIQUETA PARA SOLDADOR</t>
  </si>
  <si>
    <t>CUTTER RETRACTIL GRANDE PARA HOJA 18 MM</t>
  </si>
  <si>
    <t>PINZA AMPER 0,1-999,9A 600-1000VCA/VCC</t>
  </si>
  <si>
    <t>53-2022</t>
  </si>
  <si>
    <t xml:space="preserve">CONTRATACION DIRECTA </t>
  </si>
  <si>
    <t>EX-2022-27761837</t>
  </si>
  <si>
    <t>ADQUISICIÓN DE HERRAMIENTAS ESPECIFICAS</t>
  </si>
  <si>
    <t xml:space="preserve">ANEXO A - PLANILLA COTIZACIÓN  </t>
  </si>
  <si>
    <t>FRATACHO FIELT 300X180MM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</si>
</sst>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1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rgb="FF000000"/>
      <name val="Calibri"/>
      <family val="1"/>
    </font>
    <font>
      <sz val="8"/>
      <name val="Calibri"/>
      <family val="1"/>
    </font>
    <font>
      <sz val="8"/>
      <color theme="1"/>
      <name val="Calibri"/>
      <family val="2"/>
    </font>
    <font>
      <sz val="10"/>
      <color rgb="FF000000"/>
      <name val="Calibri"/>
      <family val="1"/>
    </font>
    <font>
      <sz val="10"/>
      <name val="Arial MT"/>
    </font>
    <font>
      <sz val="10"/>
      <color theme="1"/>
      <name val="Calibri"/>
      <family val="2"/>
    </font>
    <font>
      <sz val="10"/>
      <color rgb="FF000000"/>
      <name val="Arial MT"/>
      <family val="2"/>
    </font>
    <font>
      <b/>
      <sz val="8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1" fillId="0" borderId="0" applyFill="0" applyBorder="0" applyAlignment="0" applyProtection="0"/>
  </cellStyleXfs>
  <cellXfs count="165">
    <xf numFmtId="0" fontId="0" fillId="0" borderId="0" xfId="0"/>
    <xf numFmtId="0" fontId="7" fillId="6" borderId="0" xfId="0" applyFont="1" applyFill="1" applyBorder="1" applyProtection="1">
      <protection locked="0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0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41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164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Protection="1">
      <protection hidden="1"/>
    </xf>
    <xf numFmtId="0" fontId="17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9" fontId="6" fillId="6" borderId="20" xfId="3" applyFont="1" applyFill="1" applyBorder="1" applyAlignment="1" applyProtection="1">
      <alignment horizontal="right" vertical="center" wrapText="1"/>
      <protection locked="0"/>
    </xf>
    <xf numFmtId="9" fontId="6" fillId="6" borderId="12" xfId="3" applyFont="1" applyFill="1" applyBorder="1" applyAlignment="1" applyProtection="1">
      <alignment horizontal="right" vertical="center" wrapText="1"/>
      <protection locked="0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0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5" borderId="20" xfId="0" applyFont="1" applyFill="1" applyBorder="1" applyAlignment="1" applyProtection="1">
      <alignment horizontal="center"/>
      <protection hidden="1"/>
    </xf>
    <xf numFmtId="0" fontId="7" fillId="5" borderId="20" xfId="0" applyFont="1" applyFill="1" applyBorder="1" applyAlignment="1" applyProtection="1">
      <alignment horizontal="center" vertical="center"/>
      <protection hidden="1"/>
    </xf>
    <xf numFmtId="1" fontId="24" fillId="5" borderId="20" xfId="0" applyNumberFormat="1" applyFont="1" applyFill="1" applyBorder="1" applyAlignment="1">
      <alignment horizontal="center" vertical="center" shrinkToFit="1"/>
    </xf>
    <xf numFmtId="0" fontId="25" fillId="5" borderId="20" xfId="0" applyFont="1" applyFill="1" applyBorder="1" applyAlignment="1">
      <alignment horizontal="center" vertical="center" wrapText="1"/>
    </xf>
    <xf numFmtId="1" fontId="24" fillId="0" borderId="20" xfId="0" applyNumberFormat="1" applyFont="1" applyFill="1" applyBorder="1" applyAlignment="1">
      <alignment horizontal="center" vertical="center" shrinkToFit="1"/>
    </xf>
    <xf numFmtId="1" fontId="21" fillId="5" borderId="20" xfId="0" applyNumberFormat="1" applyFont="1" applyFill="1" applyBorder="1" applyAlignment="1">
      <alignment horizontal="center" vertical="center" shrinkToFit="1"/>
    </xf>
    <xf numFmtId="1" fontId="23" fillId="0" borderId="20" xfId="0" applyNumberFormat="1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horizontal="center" vertical="center" wrapText="1"/>
    </xf>
    <xf numFmtId="1" fontId="21" fillId="0" borderId="20" xfId="0" applyNumberFormat="1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1" fontId="27" fillId="5" borderId="20" xfId="0" applyNumberFormat="1" applyFont="1" applyFill="1" applyBorder="1" applyAlignment="1">
      <alignment horizontal="center" vertical="center" shrinkToFit="1"/>
    </xf>
    <xf numFmtId="0" fontId="28" fillId="0" borderId="20" xfId="1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1" fontId="30" fillId="0" borderId="20" xfId="1" applyNumberFormat="1" applyFont="1" applyFill="1" applyBorder="1" applyAlignment="1">
      <alignment horizontal="center" vertical="center" shrinkToFit="1"/>
    </xf>
    <xf numFmtId="0" fontId="22" fillId="5" borderId="20" xfId="0" applyFont="1" applyFill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1" fillId="6" borderId="7" xfId="1" applyFont="1" applyFill="1" applyBorder="1" applyAlignment="1" applyProtection="1">
      <alignment horizontal="center" vertical="center" wrapText="1"/>
      <protection hidden="1"/>
    </xf>
    <xf numFmtId="0" fontId="7" fillId="6" borderId="0" xfId="0" applyFont="1" applyFill="1" applyBorder="1" applyAlignment="1" applyProtection="1">
      <alignment wrapText="1"/>
      <protection locked="0"/>
    </xf>
    <xf numFmtId="0" fontId="1" fillId="6" borderId="27" xfId="1" applyFont="1" applyFill="1" applyBorder="1" applyAlignment="1" applyProtection="1">
      <alignment horizontal="center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44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 wrapText="1"/>
      <protection hidden="1"/>
    </xf>
    <xf numFmtId="0" fontId="3" fillId="6" borderId="39" xfId="1" applyFont="1" applyFill="1" applyBorder="1" applyAlignment="1" applyProtection="1">
      <alignment horizontal="center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44" xfId="1" applyFont="1" applyFill="1" applyBorder="1" applyAlignment="1" applyProtection="1">
      <alignment horizontal="center" vertical="center"/>
      <protection hidden="1"/>
    </xf>
    <xf numFmtId="165" fontId="1" fillId="5" borderId="34" xfId="0" applyNumberFormat="1" applyFont="1" applyFill="1" applyBorder="1" applyAlignment="1" applyProtection="1">
      <alignment horizontal="center" vertical="center"/>
      <protection locked="0"/>
    </xf>
    <xf numFmtId="165" fontId="1" fillId="5" borderId="32" xfId="0" applyNumberFormat="1" applyFont="1" applyFill="1" applyBorder="1" applyAlignment="1" applyProtection="1">
      <alignment horizontal="center" vertical="center"/>
      <protection locked="0"/>
    </xf>
    <xf numFmtId="165" fontId="1" fillId="5" borderId="38" xfId="0" applyNumberFormat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8" xfId="1" applyFont="1" applyFill="1" applyBorder="1" applyAlignment="1" applyProtection="1">
      <alignment horizontal="center" vertical="justify"/>
      <protection locked="0"/>
    </xf>
    <xf numFmtId="0" fontId="12" fillId="5" borderId="2" xfId="1" applyFont="1" applyFill="1" applyBorder="1" applyAlignment="1" applyProtection="1">
      <alignment horizontal="left" vertical="center" wrapText="1"/>
      <protection hidden="1"/>
    </xf>
    <xf numFmtId="0" fontId="12" fillId="5" borderId="3" xfId="1" applyFont="1" applyFill="1" applyBorder="1" applyAlignment="1" applyProtection="1">
      <alignment horizontal="left" vertical="center" wrapText="1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4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8" xfId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Alignment="1" applyProtection="1">
      <alignment horizontal="center" vertical="center" wrapText="1"/>
      <protection locked="0"/>
    </xf>
    <xf numFmtId="0" fontId="7" fillId="6" borderId="20" xfId="0" applyFont="1" applyFill="1" applyBorder="1" applyAlignment="1" applyProtection="1">
      <alignment horizontal="center" vertical="center" wrapText="1"/>
      <protection locked="0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618490</xdr:colOff>
      <xdr:row>190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4"/>
  <sheetViews>
    <sheetView tabSelected="1" topLeftCell="A10" zoomScale="80" zoomScaleNormal="80" workbookViewId="0">
      <selection activeCell="F43" sqref="F43"/>
    </sheetView>
  </sheetViews>
  <sheetFormatPr baseColWidth="10" defaultRowHeight="12.75"/>
  <cols>
    <col min="1" max="1" width="2.7109375" style="1" customWidth="1"/>
    <col min="2" max="2" width="10.140625" style="1" customWidth="1"/>
    <col min="3" max="3" width="11.42578125" style="1" customWidth="1"/>
    <col min="4" max="4" width="9" style="1" customWidth="1"/>
    <col min="5" max="5" width="15.85546875" style="1" customWidth="1"/>
    <col min="6" max="6" width="71.85546875" style="1" customWidth="1"/>
    <col min="7" max="7" width="18.7109375" style="1" customWidth="1"/>
    <col min="8" max="8" width="14.28515625" style="1" customWidth="1"/>
    <col min="9" max="9" width="12.28515625" style="1" customWidth="1"/>
    <col min="10" max="10" width="7.140625" style="1" hidden="1" customWidth="1"/>
    <col min="11" max="11" width="18.7109375" style="1" customWidth="1"/>
    <col min="12" max="16384" width="11.42578125" style="1"/>
  </cols>
  <sheetData>
    <row r="1" spans="2:11" ht="13.5" thickBot="1"/>
    <row r="2" spans="2:11" ht="15" customHeight="1">
      <c r="B2" s="113" t="s">
        <v>108</v>
      </c>
      <c r="C2" s="114"/>
      <c r="D2" s="114"/>
      <c r="E2" s="114"/>
      <c r="F2" s="114"/>
      <c r="G2" s="114"/>
      <c r="H2" s="114"/>
      <c r="I2" s="114"/>
      <c r="J2" s="114"/>
      <c r="K2" s="115"/>
    </row>
    <row r="3" spans="2:11" ht="15" customHeight="1">
      <c r="B3" s="116"/>
      <c r="C3" s="117"/>
      <c r="D3" s="117"/>
      <c r="E3" s="117"/>
      <c r="F3" s="117"/>
      <c r="G3" s="117"/>
      <c r="H3" s="117"/>
      <c r="I3" s="117"/>
      <c r="J3" s="117"/>
      <c r="K3" s="118"/>
    </row>
    <row r="4" spans="2:11" ht="15" customHeight="1" thickBot="1">
      <c r="B4" s="119"/>
      <c r="C4" s="120"/>
      <c r="D4" s="120"/>
      <c r="E4" s="120"/>
      <c r="F4" s="120"/>
      <c r="G4" s="120"/>
      <c r="H4" s="120"/>
      <c r="I4" s="120"/>
      <c r="J4" s="120"/>
      <c r="K4" s="121"/>
    </row>
    <row r="5" spans="2:11" ht="18.75" customHeight="1" thickBot="1">
      <c r="B5" s="122" t="s">
        <v>9</v>
      </c>
      <c r="C5" s="123"/>
      <c r="D5" s="142" t="str">
        <f>+'Completar SOFSE'!B5</f>
        <v>53-2022</v>
      </c>
      <c r="E5" s="142"/>
      <c r="F5" s="142"/>
      <c r="G5" s="143"/>
      <c r="H5" s="148" t="s">
        <v>12</v>
      </c>
      <c r="I5" s="149"/>
      <c r="J5" s="149"/>
      <c r="K5" s="150"/>
    </row>
    <row r="6" spans="2:11" ht="30" customHeight="1">
      <c r="B6" s="122" t="s">
        <v>25</v>
      </c>
      <c r="C6" s="123"/>
      <c r="D6" s="144" t="str">
        <f>+'Completar SOFSE'!B6</f>
        <v xml:space="preserve">CONTRATACION DIRECTA </v>
      </c>
      <c r="E6" s="144"/>
      <c r="F6" s="144"/>
      <c r="G6" s="145"/>
      <c r="H6" s="151" t="s">
        <v>8</v>
      </c>
      <c r="I6" s="156"/>
      <c r="J6" s="157"/>
      <c r="K6" s="158"/>
    </row>
    <row r="7" spans="2:11" ht="15.75" customHeight="1">
      <c r="B7" s="10" t="s">
        <v>21</v>
      </c>
      <c r="C7" s="11"/>
      <c r="D7" s="146" t="str">
        <f>+'Completar SOFSE'!B7</f>
        <v>EX-2022-27761837</v>
      </c>
      <c r="E7" s="146"/>
      <c r="F7" s="146"/>
      <c r="G7" s="147"/>
      <c r="H7" s="152"/>
      <c r="I7" s="159"/>
      <c r="J7" s="160"/>
      <c r="K7" s="161"/>
    </row>
    <row r="8" spans="2:11" ht="15.75" customHeight="1">
      <c r="B8" s="126" t="s">
        <v>10</v>
      </c>
      <c r="C8" s="127"/>
      <c r="D8" s="146" t="str">
        <f>+'Completar SOFSE'!B8</f>
        <v>ADQUISICIÓN DE HERRAMIENTAS ESPECIFICAS</v>
      </c>
      <c r="E8" s="146"/>
      <c r="F8" s="146"/>
      <c r="G8" s="147"/>
      <c r="H8" s="95" t="s">
        <v>27</v>
      </c>
      <c r="I8" s="153"/>
      <c r="J8" s="154"/>
      <c r="K8" s="155"/>
    </row>
    <row r="9" spans="2:11" ht="16.5" customHeight="1">
      <c r="B9" s="126"/>
      <c r="C9" s="127"/>
      <c r="D9" s="146"/>
      <c r="E9" s="146"/>
      <c r="F9" s="146"/>
      <c r="G9" s="147"/>
      <c r="H9" s="12" t="s">
        <v>1</v>
      </c>
      <c r="I9" s="153"/>
      <c r="J9" s="154"/>
      <c r="K9" s="155"/>
    </row>
    <row r="10" spans="2:11" ht="16.5" customHeight="1">
      <c r="B10" s="126"/>
      <c r="C10" s="127"/>
      <c r="D10" s="146"/>
      <c r="E10" s="146"/>
      <c r="F10" s="146"/>
      <c r="G10" s="147"/>
      <c r="H10" s="12" t="s">
        <v>2</v>
      </c>
      <c r="I10" s="139"/>
      <c r="J10" s="140"/>
      <c r="K10" s="141"/>
    </row>
    <row r="11" spans="2:11" ht="15">
      <c r="B11" s="16"/>
      <c r="C11" s="17"/>
      <c r="D11" s="55"/>
      <c r="E11" s="17"/>
      <c r="F11" s="11"/>
      <c r="G11" s="11"/>
      <c r="H11" s="13" t="s">
        <v>5</v>
      </c>
      <c r="I11" s="136"/>
      <c r="J11" s="137"/>
      <c r="K11" s="138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24" t="s">
        <v>36</v>
      </c>
      <c r="C13" s="130" t="s">
        <v>11</v>
      </c>
      <c r="D13" s="130" t="s">
        <v>3</v>
      </c>
      <c r="E13" s="132" t="s">
        <v>4</v>
      </c>
      <c r="F13" s="134" t="s">
        <v>28</v>
      </c>
      <c r="G13" s="103" t="s">
        <v>35</v>
      </c>
      <c r="H13" s="128" t="s">
        <v>29</v>
      </c>
      <c r="I13" s="101" t="s">
        <v>30</v>
      </c>
      <c r="J13" s="99" t="s">
        <v>31</v>
      </c>
      <c r="K13" s="101" t="s">
        <v>32</v>
      </c>
    </row>
    <row r="14" spans="2:11" ht="15.75" customHeight="1" thickBot="1">
      <c r="B14" s="125"/>
      <c r="C14" s="131"/>
      <c r="D14" s="131"/>
      <c r="E14" s="133"/>
      <c r="F14" s="135"/>
      <c r="G14" s="104"/>
      <c r="H14" s="129"/>
      <c r="I14" s="102"/>
      <c r="J14" s="100"/>
      <c r="K14" s="102"/>
    </row>
    <row r="15" spans="2:11" s="93" customFormat="1" ht="12.75" customHeight="1">
      <c r="B15" s="92">
        <f>+'Completar SOFSE'!A21</f>
        <v>1</v>
      </c>
      <c r="C15" s="2">
        <f>VLOOKUP(B15,'Completar SOFSE'!$A$19:$E$501,2,0)</f>
        <v>352</v>
      </c>
      <c r="D15" s="2" t="str">
        <f>VLOOKUP(B15,'Completar SOFSE'!$A$19:$E$501,3,0)</f>
        <v>UN</v>
      </c>
      <c r="E15" s="2">
        <f>VLOOKUP(B15,'Completar SOFSE'!$A$19:$E$501,4,0)</f>
        <v>3000004539</v>
      </c>
      <c r="F15" s="2" t="str">
        <f>VLOOKUP(B15,'Completar SOFSE'!$A$19:$E$501,5,0)</f>
        <v>CEPILLO DE MANO RECTANGULAR CON MANGO DE ACERO 60x300MM</v>
      </c>
      <c r="G15" s="69">
        <f>VLOOKUP(B15,'Completar SOFSE'!$A$19:$F$501,6,0)</f>
        <v>0</v>
      </c>
      <c r="H15" s="70"/>
      <c r="I15" s="52"/>
      <c r="J15" s="44">
        <f>+(C15*H15)*I15</f>
        <v>0</v>
      </c>
      <c r="K15" s="22">
        <f>+C15*H15</f>
        <v>0</v>
      </c>
    </row>
    <row r="16" spans="2:11" s="93" customFormat="1" ht="12.75" customHeight="1">
      <c r="B16" s="94">
        <f>+B15+1</f>
        <v>2</v>
      </c>
      <c r="C16" s="6">
        <f>VLOOKUP(B16,'Completar SOFSE'!$A$19:$E$501,2,0)</f>
        <v>438</v>
      </c>
      <c r="D16" s="6" t="str">
        <f>VLOOKUP(B16,'Completar SOFSE'!$A$19:$E$501,3,0)</f>
        <v>UN</v>
      </c>
      <c r="E16" s="6">
        <f>VLOOKUP(B16,'Completar SOFSE'!$A$19:$E$501,4,0)</f>
        <v>3000008458</v>
      </c>
      <c r="F16" s="6" t="str">
        <f>VLOOKUP(B16,'Completar SOFSE'!$A$19:$E$501,5,0)</f>
        <v>BOLSO PORTA HERRAMIENTAS 11 compartimientos 3 bolsillos frontales manija
traslado 2 tiras de hebillas p cierre 65x 36cm</v>
      </c>
      <c r="G16" s="71">
        <f>VLOOKUP(B16,'Completar SOFSE'!$A$19:$F$501,6,0)</f>
        <v>0</v>
      </c>
      <c r="H16" s="45"/>
      <c r="I16" s="53"/>
      <c r="J16" s="46">
        <f t="shared" ref="J16:J21" si="0">+(C16*H16)*I16</f>
        <v>0</v>
      </c>
      <c r="K16" s="47">
        <f t="shared" ref="K16:K21" si="1">+C16*H16</f>
        <v>0</v>
      </c>
    </row>
    <row r="17" spans="2:11" s="93" customFormat="1" ht="12.75" customHeight="1">
      <c r="B17" s="94">
        <f t="shared" ref="B17:B20" si="2">+B16+1</f>
        <v>3</v>
      </c>
      <c r="C17" s="6">
        <f>VLOOKUP(B17,'Completar SOFSE'!$A$19:$E$501,2,0)</f>
        <v>165</v>
      </c>
      <c r="D17" s="6" t="str">
        <f>VLOOKUP(B17,'Completar SOFSE'!$A$19:$E$501,3,0)</f>
        <v>UN</v>
      </c>
      <c r="E17" s="6">
        <f>VLOOKUP(B17,'Completar SOFSE'!$A$19:$E$501,4,0)</f>
        <v>3000011472</v>
      </c>
      <c r="F17" s="6" t="str">
        <f>VLOOKUP(B17,'Completar SOFSE'!$A$19:$E$501,5,0)</f>
        <v>TERMOMETRO DIGITAL 2 TEMPERATURAS INTERIOR/EXTERIOR</v>
      </c>
      <c r="G17" s="71">
        <f>VLOOKUP(B17,'Completar SOFSE'!$A$19:$F$501,6,0)</f>
        <v>0</v>
      </c>
      <c r="H17" s="45"/>
      <c r="I17" s="53"/>
      <c r="J17" s="46">
        <f t="shared" si="0"/>
        <v>0</v>
      </c>
      <c r="K17" s="47">
        <f t="shared" si="1"/>
        <v>0</v>
      </c>
    </row>
    <row r="18" spans="2:11" s="93" customFormat="1" ht="12.75" customHeight="1">
      <c r="B18" s="94">
        <f t="shared" si="2"/>
        <v>4</v>
      </c>
      <c r="C18" s="6">
        <f>VLOOKUP(B18,'Completar SOFSE'!$A$19:$E$501,2,0)</f>
        <v>129</v>
      </c>
      <c r="D18" s="6" t="str">
        <f>VLOOKUP(B18,'Completar SOFSE'!$A$19:$E$501,3,0)</f>
        <v>UN</v>
      </c>
      <c r="E18" s="6">
        <f>VLOOKUP(B18,'Completar SOFSE'!$A$19:$E$501,4,0)</f>
        <v>3000011476</v>
      </c>
      <c r="F18" s="6" t="str">
        <f>VLOOKUP(B18,'Completar SOFSE'!$A$19:$E$501,5,0)</f>
        <v>NIVEL DE MANO 50 CM ALUMINIO</v>
      </c>
      <c r="G18" s="71">
        <f>VLOOKUP(B18,'Completar SOFSE'!$A$19:$F$501,6,0)</f>
        <v>0</v>
      </c>
      <c r="H18" s="45"/>
      <c r="I18" s="53"/>
      <c r="J18" s="46">
        <f t="shared" si="0"/>
        <v>0</v>
      </c>
      <c r="K18" s="47">
        <f t="shared" si="1"/>
        <v>0</v>
      </c>
    </row>
    <row r="19" spans="2:11" s="93" customFormat="1" ht="12.75" customHeight="1">
      <c r="B19" s="94">
        <f t="shared" si="2"/>
        <v>5</v>
      </c>
      <c r="C19" s="6">
        <f>VLOOKUP(B19,'Completar SOFSE'!$A$19:$E$501,2,0)</f>
        <v>211</v>
      </c>
      <c r="D19" s="6" t="str">
        <f>VLOOKUP(B19,'Completar SOFSE'!$A$19:$E$501,3,0)</f>
        <v>UN</v>
      </c>
      <c r="E19" s="6">
        <f>VLOOKUP(B19,'Completar SOFSE'!$A$19:$E$501,4,0)</f>
        <v>3000016005</v>
      </c>
      <c r="F19" s="6" t="str">
        <f>VLOOKUP(B19,'Completar SOFSE'!$A$19:$E$501,5,0)</f>
        <v>CUCHARA DE ACERO PARA ALBAÐIL 139 MM</v>
      </c>
      <c r="G19" s="71">
        <f>VLOOKUP(B19,'Completar SOFSE'!$A$19:$F$501,6,0)</f>
        <v>0</v>
      </c>
      <c r="H19" s="45"/>
      <c r="I19" s="53"/>
      <c r="J19" s="46">
        <f t="shared" si="0"/>
        <v>0</v>
      </c>
      <c r="K19" s="47">
        <f t="shared" si="1"/>
        <v>0</v>
      </c>
    </row>
    <row r="20" spans="2:11" s="93" customFormat="1" ht="12.75" customHeight="1">
      <c r="B20" s="94">
        <f t="shared" si="2"/>
        <v>6</v>
      </c>
      <c r="C20" s="6">
        <f>VLOOKUP(B20,'Completar SOFSE'!$A$19:$E$501,2,0)</f>
        <v>187</v>
      </c>
      <c r="D20" s="6" t="str">
        <f>VLOOKUP(B20,'Completar SOFSE'!$A$19:$E$501,3,0)</f>
        <v>UN</v>
      </c>
      <c r="E20" s="6">
        <f>VLOOKUP(B20,'Completar SOFSE'!$A$19:$E$501,4,0)</f>
        <v>3000016014</v>
      </c>
      <c r="F20" s="6" t="str">
        <f>VLOOKUP(B20,'Completar SOFSE'!$A$19:$E$501,5,0)</f>
        <v>FRATACHO MADERA 30CM</v>
      </c>
      <c r="G20" s="71">
        <f>VLOOKUP(B20,'Completar SOFSE'!$A$19:$F$501,6,0)</f>
        <v>0</v>
      </c>
      <c r="H20" s="45"/>
      <c r="I20" s="53"/>
      <c r="J20" s="46">
        <f t="shared" si="0"/>
        <v>0</v>
      </c>
      <c r="K20" s="47">
        <f t="shared" si="1"/>
        <v>0</v>
      </c>
    </row>
    <row r="21" spans="2:11" s="93" customFormat="1" ht="12.75" customHeight="1">
      <c r="B21" s="94">
        <f>+B20+1</f>
        <v>7</v>
      </c>
      <c r="C21" s="6">
        <f>VLOOKUP(B21,'Completar SOFSE'!$A$19:$E$501,2,0)</f>
        <v>194</v>
      </c>
      <c r="D21" s="6" t="str">
        <f>VLOOKUP(B21,'Completar SOFSE'!$A$19:$E$501,3,0)</f>
        <v>UN</v>
      </c>
      <c r="E21" s="6">
        <f>VLOOKUP(B21,'Completar SOFSE'!$A$19:$E$501,4,0)</f>
        <v>3000016026</v>
      </c>
      <c r="F21" s="6" t="str">
        <f>VLOOKUP(B21,'Completar SOFSE'!$A$19:$E$501,5,0)</f>
        <v>LLANA DENT 12X30CM</v>
      </c>
      <c r="G21" s="71">
        <f>VLOOKUP(B21,'Completar SOFSE'!$A$19:$F$501,6,0)</f>
        <v>0</v>
      </c>
      <c r="H21" s="45"/>
      <c r="I21" s="53"/>
      <c r="J21" s="46">
        <f t="shared" si="0"/>
        <v>0</v>
      </c>
      <c r="K21" s="47">
        <f t="shared" si="1"/>
        <v>0</v>
      </c>
    </row>
    <row r="22" spans="2:11" s="93" customFormat="1" ht="12.75" customHeight="1">
      <c r="B22" s="94">
        <f>+'Completar SOFSE'!A28</f>
        <v>8</v>
      </c>
      <c r="C22" s="6">
        <f>VLOOKUP(B22,'Completar SOFSE'!$A$19:$E$501,2,0)</f>
        <v>274</v>
      </c>
      <c r="D22" s="6" t="str">
        <f>VLOOKUP(B22,'Completar SOFSE'!$A$19:$E$501,3,0)</f>
        <v>UN</v>
      </c>
      <c r="E22" s="6">
        <f>VLOOKUP(B22,'Completar SOFSE'!$A$19:$E$501,4,0)</f>
        <v>3000016030</v>
      </c>
      <c r="F22" s="6" t="str">
        <f>VLOOKUP(B22,'Completar SOFSE'!$A$19:$E$501,5,0)</f>
        <v>ESPATULA LLANA LISA INOX 28X15CM</v>
      </c>
      <c r="G22" s="71">
        <f>VLOOKUP(B22,'Completar SOFSE'!$A$19:$F$501,6,0)</f>
        <v>0</v>
      </c>
      <c r="H22" s="45"/>
      <c r="I22" s="53"/>
      <c r="J22" s="46">
        <f t="shared" ref="J22:J36" si="3">+(C22*H22)*I22</f>
        <v>0</v>
      </c>
      <c r="K22" s="47">
        <f t="shared" ref="K22:K36" si="4">+C22*H22</f>
        <v>0</v>
      </c>
    </row>
    <row r="23" spans="2:11" s="93" customFormat="1" ht="12.75" customHeight="1">
      <c r="B23" s="94">
        <f>+'Completar SOFSE'!A29</f>
        <v>9</v>
      </c>
      <c r="C23" s="6">
        <f>VLOOKUP(B23,'Completar SOFSE'!$A$19:$E$501,2,0)</f>
        <v>163</v>
      </c>
      <c r="D23" s="6" t="str">
        <f>VLOOKUP(B23,'Completar SOFSE'!$A$19:$E$501,3,0)</f>
        <v>UN</v>
      </c>
      <c r="E23" s="6">
        <f>VLOOKUP(B23,'Completar SOFSE'!$A$19:$E$501,4,0)</f>
        <v>3000016046</v>
      </c>
      <c r="F23" s="6" t="str">
        <f>VLOOKUP(B23,'Completar SOFSE'!$A$19:$E$501,5,0)</f>
        <v>FORMON DE 20MM</v>
      </c>
      <c r="G23" s="71">
        <f>VLOOKUP(B23,'Completar SOFSE'!$A$19:$F$501,6,0)</f>
        <v>0</v>
      </c>
      <c r="H23" s="45"/>
      <c r="I23" s="53"/>
      <c r="J23" s="46">
        <f t="shared" si="3"/>
        <v>0</v>
      </c>
      <c r="K23" s="47">
        <f t="shared" si="4"/>
        <v>0</v>
      </c>
    </row>
    <row r="24" spans="2:11" s="93" customFormat="1" ht="12.75" customHeight="1">
      <c r="B24" s="94">
        <f>+'Completar SOFSE'!A30</f>
        <v>10</v>
      </c>
      <c r="C24" s="6">
        <f>VLOOKUP(B24,'Completar SOFSE'!$A$19:$E$501,2,0)</f>
        <v>224</v>
      </c>
      <c r="D24" s="6" t="str">
        <f>VLOOKUP(B24,'Completar SOFSE'!$A$19:$E$501,3,0)</f>
        <v>UN</v>
      </c>
      <c r="E24" s="6">
        <f>VLOOKUP(B24,'Completar SOFSE'!$A$19:$E$501,4,0)</f>
        <v>3000016074</v>
      </c>
      <c r="F24" s="6" t="str">
        <f>VLOOKUP(B24,'Completar SOFSE'!$A$19:$E$501,5,0)</f>
        <v>SARGENTO ACERO ABERTURA MINIMA 500MM</v>
      </c>
      <c r="G24" s="71">
        <f>VLOOKUP(B24,'Completar SOFSE'!$A$19:$F$501,6,0)</f>
        <v>0</v>
      </c>
      <c r="H24" s="45"/>
      <c r="I24" s="53"/>
      <c r="J24" s="46">
        <f t="shared" si="3"/>
        <v>0</v>
      </c>
      <c r="K24" s="47">
        <f t="shared" si="4"/>
        <v>0</v>
      </c>
    </row>
    <row r="25" spans="2:11" s="93" customFormat="1" ht="12.75" customHeight="1">
      <c r="B25" s="94">
        <f>+'Completar SOFSE'!A31</f>
        <v>11</v>
      </c>
      <c r="C25" s="6">
        <f>VLOOKUP(B25,'Completar SOFSE'!$A$19:$E$501,2,0)</f>
        <v>173</v>
      </c>
      <c r="D25" s="6" t="str">
        <f>VLOOKUP(B25,'Completar SOFSE'!$A$19:$E$501,3,0)</f>
        <v>UN</v>
      </c>
      <c r="E25" s="6">
        <f>VLOOKUP(B25,'Completar SOFSE'!$A$19:$E$501,4,0)</f>
        <v>3000016076</v>
      </c>
      <c r="F25" s="6" t="str">
        <f>VLOOKUP(B25,'Completar SOFSE'!$A$19:$E$501,5,0)</f>
        <v>FORMON PLANO DE 1" ANCHO</v>
      </c>
      <c r="G25" s="71">
        <f>VLOOKUP(B25,'Completar SOFSE'!$A$19:$F$501,6,0)</f>
        <v>0</v>
      </c>
      <c r="H25" s="45"/>
      <c r="I25" s="53"/>
      <c r="J25" s="46">
        <f t="shared" si="3"/>
        <v>0</v>
      </c>
      <c r="K25" s="47">
        <f t="shared" si="4"/>
        <v>0</v>
      </c>
    </row>
    <row r="26" spans="2:11" s="93" customFormat="1" ht="12.75" customHeight="1">
      <c r="B26" s="94">
        <f>+'Completar SOFSE'!A32</f>
        <v>12</v>
      </c>
      <c r="C26" s="6">
        <f>VLOOKUP(B26,'Completar SOFSE'!$A$19:$E$501,2,0)</f>
        <v>219</v>
      </c>
      <c r="D26" s="6" t="str">
        <f>VLOOKUP(B26,'Completar SOFSE'!$A$19:$E$501,3,0)</f>
        <v>UN</v>
      </c>
      <c r="E26" s="6">
        <f>VLOOKUP(B26,'Completar SOFSE'!$A$19:$E$501,4,0)</f>
        <v>3000016078</v>
      </c>
      <c r="F26" s="6" t="str">
        <f>VLOOKUP(B26,'Completar SOFSE'!$A$19:$E$501,5,0)</f>
        <v>FALSA ESCUADRA UNIVERSAL DE ACERO REGULABLE</v>
      </c>
      <c r="G26" s="71">
        <f>VLOOKUP(B26,'Completar SOFSE'!$A$19:$F$501,6,0)</f>
        <v>0</v>
      </c>
      <c r="H26" s="45"/>
      <c r="I26" s="53"/>
      <c r="J26" s="46">
        <f t="shared" si="3"/>
        <v>0</v>
      </c>
      <c r="K26" s="47">
        <f t="shared" si="4"/>
        <v>0</v>
      </c>
    </row>
    <row r="27" spans="2:11" s="93" customFormat="1" ht="12.75" customHeight="1">
      <c r="B27" s="94">
        <f>+'Completar SOFSE'!A33</f>
        <v>13</v>
      </c>
      <c r="C27" s="6">
        <f>VLOOKUP(B27,'Completar SOFSE'!$A$19:$E$501,2,0)</f>
        <v>254</v>
      </c>
      <c r="D27" s="6" t="str">
        <f>VLOOKUP(B27,'Completar SOFSE'!$A$19:$E$501,3,0)</f>
        <v>UN</v>
      </c>
      <c r="E27" s="6">
        <f>VLOOKUP(B27,'Completar SOFSE'!$A$19:$E$501,4,0)</f>
        <v>3000016079</v>
      </c>
      <c r="F27" s="6" t="str">
        <f>VLOOKUP(B27,'Completar SOFSE'!$A$19:$E$501,5,0)</f>
        <v>SERRUCHO AC 400MM MADERA</v>
      </c>
      <c r="G27" s="71">
        <f>VLOOKUP(B27,'Completar SOFSE'!$A$19:$F$501,6,0)</f>
        <v>0</v>
      </c>
      <c r="H27" s="45"/>
      <c r="I27" s="53"/>
      <c r="J27" s="46">
        <f t="shared" si="3"/>
        <v>0</v>
      </c>
      <c r="K27" s="47">
        <f t="shared" si="4"/>
        <v>0</v>
      </c>
    </row>
    <row r="28" spans="2:11" s="93" customFormat="1" ht="12.75" customHeight="1">
      <c r="B28" s="94">
        <f>+'Completar SOFSE'!A34</f>
        <v>14</v>
      </c>
      <c r="C28" s="6">
        <f>VLOOKUP(B28,'Completar SOFSE'!$A$19:$E$501,2,0)</f>
        <v>190</v>
      </c>
      <c r="D28" s="6" t="str">
        <f>VLOOKUP(B28,'Completar SOFSE'!$A$19:$E$501,3,0)</f>
        <v>UN</v>
      </c>
      <c r="E28" s="6">
        <f>VLOOKUP(B28,'Completar SOFSE'!$A$19:$E$501,4,0)</f>
        <v>3000016104</v>
      </c>
      <c r="F28" s="6" t="str">
        <f>VLOOKUP(B28,'Completar SOFSE'!$A$19:$E$501,5,0)</f>
        <v>LLAVE PARA LAVATORIO DE ACERO 11"- CABEZAL ARTICULADO</v>
      </c>
      <c r="G28" s="71">
        <f>VLOOKUP(B28,'Completar SOFSE'!$A$19:$F$501,6,0)</f>
        <v>0</v>
      </c>
      <c r="H28" s="45"/>
      <c r="I28" s="53"/>
      <c r="J28" s="46">
        <f t="shared" si="3"/>
        <v>0</v>
      </c>
      <c r="K28" s="47">
        <f t="shared" si="4"/>
        <v>0</v>
      </c>
    </row>
    <row r="29" spans="2:11" s="93" customFormat="1" ht="12.75" customHeight="1">
      <c r="B29" s="94">
        <f>+'Completar SOFSE'!A35</f>
        <v>15</v>
      </c>
      <c r="C29" s="6">
        <f>VLOOKUP(B29,'Completar SOFSE'!$A$19:$E$501,2,0)</f>
        <v>208</v>
      </c>
      <c r="D29" s="6" t="str">
        <f>VLOOKUP(B29,'Completar SOFSE'!$A$19:$E$501,3,0)</f>
        <v>UN</v>
      </c>
      <c r="E29" s="6">
        <f>VLOOKUP(B29,'Completar SOFSE'!$A$19:$E$501,4,0)</f>
        <v>3000016107</v>
      </c>
      <c r="F29" s="6" t="str">
        <f>VLOOKUP(B29,'Completar SOFSE'!$A$19:$E$501,5,0)</f>
        <v>TIJERA CORTA TUB TERMOFUS H/63MM</v>
      </c>
      <c r="G29" s="71">
        <f>VLOOKUP(B29,'Completar SOFSE'!$A$19:$F$501,6,0)</f>
        <v>0</v>
      </c>
      <c r="H29" s="45"/>
      <c r="I29" s="53"/>
      <c r="J29" s="46">
        <f t="shared" si="3"/>
        <v>0</v>
      </c>
      <c r="K29" s="47">
        <f t="shared" si="4"/>
        <v>0</v>
      </c>
    </row>
    <row r="30" spans="2:11" s="93" customFormat="1" ht="12.75" customHeight="1">
      <c r="B30" s="94">
        <f>+'Completar SOFSE'!A36</f>
        <v>16</v>
      </c>
      <c r="C30" s="6">
        <f>VLOOKUP(B30,'Completar SOFSE'!$A$19:$E$501,2,0)</f>
        <v>167</v>
      </c>
      <c r="D30" s="6" t="str">
        <f>VLOOKUP(B30,'Completar SOFSE'!$A$19:$E$501,3,0)</f>
        <v>UN</v>
      </c>
      <c r="E30" s="6">
        <f>VLOOKUP(B30,'Completar SOFSE'!$A$19:$E$501,4,0)</f>
        <v>3000016108</v>
      </c>
      <c r="F30" s="6" t="str">
        <f>VLOOKUP(B30,'Completar SOFSE'!$A$19:$E$501,5,0)</f>
        <v>MINICORTADORA DE CAÑO DE COBRE Y ALUMINIO 1/8" A5/8</v>
      </c>
      <c r="G30" s="71">
        <f>VLOOKUP(B30,'Completar SOFSE'!$A$19:$F$501,6,0)</f>
        <v>0</v>
      </c>
      <c r="H30" s="45"/>
      <c r="I30" s="53"/>
      <c r="J30" s="46">
        <f t="shared" si="3"/>
        <v>0</v>
      </c>
      <c r="K30" s="47">
        <f t="shared" si="4"/>
        <v>0</v>
      </c>
    </row>
    <row r="31" spans="2:11" s="93" customFormat="1" ht="12.75" customHeight="1">
      <c r="B31" s="94">
        <f>+'Completar SOFSE'!A37</f>
        <v>17</v>
      </c>
      <c r="C31" s="6">
        <f>VLOOKUP(B31,'Completar SOFSE'!$A$19:$E$501,2,0)</f>
        <v>399</v>
      </c>
      <c r="D31" s="6" t="str">
        <f>VLOOKUP(B31,'Completar SOFSE'!$A$19:$E$501,3,0)</f>
        <v>UN</v>
      </c>
      <c r="E31" s="6">
        <f>VLOOKUP(B31,'Completar SOFSE'!$A$19:$E$501,4,0)</f>
        <v>3000016132</v>
      </c>
      <c r="F31" s="6" t="str">
        <f>VLOOKUP(B31,'Completar SOFSE'!$A$19:$E$501,5,0)</f>
        <v>ALICATE FRONT AISL 200MM 1KV</v>
      </c>
      <c r="G31" s="71">
        <f>VLOOKUP(B31,'Completar SOFSE'!$A$19:$F$501,6,0)</f>
        <v>0</v>
      </c>
      <c r="H31" s="45"/>
      <c r="I31" s="53"/>
      <c r="J31" s="46">
        <f t="shared" si="3"/>
        <v>0</v>
      </c>
      <c r="K31" s="47">
        <f t="shared" si="4"/>
        <v>0</v>
      </c>
    </row>
    <row r="32" spans="2:11" s="93" customFormat="1" ht="12.75" customHeight="1">
      <c r="B32" s="94">
        <f>+'Completar SOFSE'!A38</f>
        <v>18</v>
      </c>
      <c r="C32" s="6">
        <f>VLOOKUP(B32,'Completar SOFSE'!$A$19:$E$501,2,0)</f>
        <v>420</v>
      </c>
      <c r="D32" s="6" t="str">
        <f>VLOOKUP(B32,'Completar SOFSE'!$A$19:$E$501,3,0)</f>
        <v>UN</v>
      </c>
      <c r="E32" s="6">
        <f>VLOOKUP(B32,'Completar SOFSE'!$A$19:$E$501,4,0)</f>
        <v>3000016139</v>
      </c>
      <c r="F32" s="6" t="str">
        <f>VLOOKUP(B32,'Completar SOFSE'!$A$19:$E$501,5,0)</f>
        <v>ALICATE 2151-7 MP TIPO BAHCO OBLICUO 7" 1KV ALICATE CORTE LATERAL 180MM</v>
      </c>
      <c r="G32" s="71">
        <f>VLOOKUP(B32,'Completar SOFSE'!$A$19:$F$501,6,0)</f>
        <v>0</v>
      </c>
      <c r="H32" s="45"/>
      <c r="I32" s="53"/>
      <c r="J32" s="46">
        <f t="shared" si="3"/>
        <v>0</v>
      </c>
      <c r="K32" s="47">
        <f t="shared" si="4"/>
        <v>0</v>
      </c>
    </row>
    <row r="33" spans="2:11" s="93" customFormat="1" ht="12.75" customHeight="1">
      <c r="B33" s="94">
        <f>+'Completar SOFSE'!A39</f>
        <v>19</v>
      </c>
      <c r="C33" s="6">
        <f>VLOOKUP(B33,'Completar SOFSE'!$A$19:$E$501,2,0)</f>
        <v>326</v>
      </c>
      <c r="D33" s="6" t="str">
        <f>VLOOKUP(B33,'Completar SOFSE'!$A$19:$E$501,3,0)</f>
        <v>UN</v>
      </c>
      <c r="E33" s="6">
        <f>VLOOKUP(B33,'Completar SOFSE'!$A$19:$E$501,4,0)</f>
        <v>3000016149</v>
      </c>
      <c r="F33" s="6" t="str">
        <f>VLOOKUP(B33,'Completar SOFSE'!$A$19:$E$501,5,0)</f>
        <v>PINZA PLEGABLE CIRCULAR Y LONG 0,25..6MM2 LARGO 205MM</v>
      </c>
      <c r="G33" s="71">
        <f>VLOOKUP(B33,'Completar SOFSE'!$A$19:$F$501,6,0)</f>
        <v>0</v>
      </c>
      <c r="H33" s="45"/>
      <c r="I33" s="53"/>
      <c r="J33" s="46">
        <f t="shared" si="3"/>
        <v>0</v>
      </c>
      <c r="K33" s="47">
        <f t="shared" si="4"/>
        <v>0</v>
      </c>
    </row>
    <row r="34" spans="2:11" s="93" customFormat="1" ht="12.75" customHeight="1">
      <c r="B34" s="94">
        <f>+'Completar SOFSE'!A40</f>
        <v>20</v>
      </c>
      <c r="C34" s="6">
        <f>VLOOKUP(B34,'Completar SOFSE'!$A$19:$E$501,2,0)</f>
        <v>225</v>
      </c>
      <c r="D34" s="6" t="str">
        <f>VLOOKUP(B34,'Completar SOFSE'!$A$19:$E$501,3,0)</f>
        <v>UN</v>
      </c>
      <c r="E34" s="6">
        <f>VLOOKUP(B34,'Completar SOFSE'!$A$19:$E$501,4,0)</f>
        <v>3000016242</v>
      </c>
      <c r="F34" s="6" t="str">
        <f>VLOOKUP(B34,'Completar SOFSE'!$A$19:$E$501,5,0)</f>
        <v>SOLDADOR DE ESTAÐO 200 W</v>
      </c>
      <c r="G34" s="71">
        <f>VLOOKUP(B34,'Completar SOFSE'!$A$19:$F$501,6,0)</f>
        <v>0</v>
      </c>
      <c r="H34" s="45"/>
      <c r="I34" s="53"/>
      <c r="J34" s="46">
        <f t="shared" si="3"/>
        <v>0</v>
      </c>
      <c r="K34" s="47">
        <f t="shared" si="4"/>
        <v>0</v>
      </c>
    </row>
    <row r="35" spans="2:11" s="93" customFormat="1" ht="12.75" customHeight="1">
      <c r="B35" s="94">
        <f>+'Completar SOFSE'!A41</f>
        <v>21</v>
      </c>
      <c r="C35" s="6">
        <f>VLOOKUP(B35,'Completar SOFSE'!$A$19:$E$501,2,0)</f>
        <v>283</v>
      </c>
      <c r="D35" s="6" t="str">
        <f>VLOOKUP(B35,'Completar SOFSE'!$A$19:$E$501,3,0)</f>
        <v>UN</v>
      </c>
      <c r="E35" s="6">
        <f>VLOOKUP(B35,'Completar SOFSE'!$A$19:$E$501,4,0)</f>
        <v>3000016333</v>
      </c>
      <c r="F35" s="6" t="str">
        <f>VLOOKUP(B35,'Completar SOFSE'!$A$19:$E$501,5,0)</f>
        <v>MAZA DE PENA CARA OCTOGONAL DE ACERO 1 K CON CABO</v>
      </c>
      <c r="G35" s="71">
        <f>VLOOKUP(B35,'Completar SOFSE'!$A$19:$F$501,6,0)</f>
        <v>0</v>
      </c>
      <c r="H35" s="45"/>
      <c r="I35" s="53"/>
      <c r="J35" s="46">
        <f t="shared" si="3"/>
        <v>0</v>
      </c>
      <c r="K35" s="47">
        <f t="shared" si="4"/>
        <v>0</v>
      </c>
    </row>
    <row r="36" spans="2:11" s="93" customFormat="1" ht="12.75" customHeight="1">
      <c r="B36" s="94">
        <f>+'Completar SOFSE'!A42</f>
        <v>22</v>
      </c>
      <c r="C36" s="6">
        <f>VLOOKUP(B36,'Completar SOFSE'!$A$19:$E$501,2,0)</f>
        <v>215</v>
      </c>
      <c r="D36" s="6" t="str">
        <f>VLOOKUP(B36,'Completar SOFSE'!$A$19:$E$501,3,0)</f>
        <v>UN</v>
      </c>
      <c r="E36" s="6">
        <f>VLOOKUP(B36,'Completar SOFSE'!$A$19:$E$501,4,0)</f>
        <v>3000016353</v>
      </c>
      <c r="F36" s="6" t="str">
        <f>VLOOKUP(B36,'Completar SOFSE'!$A$19:$E$501,5,0)</f>
        <v>TIJERA CORTE RECTO HOJALATA D/AC 300MM LARGO</v>
      </c>
      <c r="G36" s="71">
        <f>VLOOKUP(B36,'Completar SOFSE'!$A$19:$F$501,6,0)</f>
        <v>0</v>
      </c>
      <c r="H36" s="45"/>
      <c r="I36" s="53"/>
      <c r="J36" s="46">
        <f t="shared" si="3"/>
        <v>0</v>
      </c>
      <c r="K36" s="47">
        <f t="shared" si="4"/>
        <v>0</v>
      </c>
    </row>
    <row r="37" spans="2:11" s="93" customFormat="1" ht="12.75" customHeight="1">
      <c r="B37" s="94">
        <f>+'Completar SOFSE'!A43</f>
        <v>23</v>
      </c>
      <c r="C37" s="6">
        <f>VLOOKUP(B37,'Completar SOFSE'!$A$19:$E$501,2,0)</f>
        <v>237</v>
      </c>
      <c r="D37" s="6" t="str">
        <f>VLOOKUP(B37,'Completar SOFSE'!$A$19:$E$501,3,0)</f>
        <v>UN</v>
      </c>
      <c r="E37" s="6">
        <f>VLOOKUP(B37,'Completar SOFSE'!$A$19:$E$501,4,0)</f>
        <v>3000016870</v>
      </c>
      <c r="F37" s="6" t="str">
        <f>VLOOKUP(B37,'Completar SOFSE'!$A$19:$E$501,5,0)</f>
        <v>ESPATULA CABO MAD 200MM P/ENDUIR</v>
      </c>
      <c r="G37" s="71">
        <f>VLOOKUP(B37,'Completar SOFSE'!$A$19:$F$501,6,0)</f>
        <v>0</v>
      </c>
      <c r="H37" s="45"/>
      <c r="I37" s="53"/>
      <c r="J37" s="46">
        <f t="shared" ref="J37:J38" si="5">+(C37*H37)*I37</f>
        <v>0</v>
      </c>
      <c r="K37" s="47">
        <f t="shared" ref="K37:K38" si="6">+C37*H37</f>
        <v>0</v>
      </c>
    </row>
    <row r="38" spans="2:11" s="93" customFormat="1" ht="12.75" customHeight="1">
      <c r="B38" s="94">
        <f>+'Completar SOFSE'!A44</f>
        <v>24</v>
      </c>
      <c r="C38" s="6">
        <f>VLOOKUP(B38,'Completar SOFSE'!$A$19:$E$501,2,0)</f>
        <v>206</v>
      </c>
      <c r="D38" s="6" t="str">
        <f>VLOOKUP(B38,'Completar SOFSE'!$A$19:$E$501,3,0)</f>
        <v>UN</v>
      </c>
      <c r="E38" s="6">
        <f>VLOOKUP(B38,'Completar SOFSE'!$A$19:$E$501,4,0)</f>
        <v>3000016887</v>
      </c>
      <c r="F38" s="6" t="str">
        <f>VLOOKUP(B38,'Completar SOFSE'!$A$19:$E$501,5,0)</f>
        <v>LAPIZ DE WIDIA</v>
      </c>
      <c r="G38" s="71">
        <f>VLOOKUP(B38,'Completar SOFSE'!$A$19:$F$501,6,0)</f>
        <v>0</v>
      </c>
      <c r="H38" s="45"/>
      <c r="I38" s="53"/>
      <c r="J38" s="46">
        <f t="shared" si="5"/>
        <v>0</v>
      </c>
      <c r="K38" s="47">
        <f t="shared" si="6"/>
        <v>0</v>
      </c>
    </row>
    <row r="39" spans="2:11" s="93" customFormat="1" ht="12.75" customHeight="1">
      <c r="B39" s="94">
        <f>+'Completar SOFSE'!A45</f>
        <v>25</v>
      </c>
      <c r="C39" s="6">
        <f>VLOOKUP(B39,'Completar SOFSE'!$A$19:$E$501,2,0)</f>
        <v>142</v>
      </c>
      <c r="D39" s="6" t="str">
        <f>VLOOKUP(B39,'Completar SOFSE'!$A$19:$E$501,3,0)</f>
        <v>UN</v>
      </c>
      <c r="E39" s="6">
        <f>VLOOKUP(B39,'Completar SOFSE'!$A$19:$E$501,4,0)</f>
        <v>3000017030</v>
      </c>
      <c r="F39" s="6" t="str">
        <f>VLOOKUP(B39,'Completar SOFSE'!$A$19:$E$501,5,0)</f>
        <v>ARCO SIERRA FIJO 150MM</v>
      </c>
      <c r="G39" s="71">
        <f>VLOOKUP(B39,'Completar SOFSE'!$A$19:$F$501,6,0)</f>
        <v>0</v>
      </c>
      <c r="H39" s="45"/>
      <c r="I39" s="53"/>
      <c r="J39" s="46">
        <f t="shared" ref="J39" si="7">+(C39*H39)*I39</f>
        <v>0</v>
      </c>
      <c r="K39" s="47">
        <f t="shared" ref="K39" si="8">+C39*H39</f>
        <v>0</v>
      </c>
    </row>
    <row r="40" spans="2:11" s="93" customFormat="1" ht="12.75" customHeight="1">
      <c r="B40" s="94">
        <f>+'Completar SOFSE'!A46</f>
        <v>26</v>
      </c>
      <c r="C40" s="6">
        <f>VLOOKUP(B40,'Completar SOFSE'!$A$19:$E$501,2,0)</f>
        <v>342</v>
      </c>
      <c r="D40" s="6" t="str">
        <f>VLOOKUP(B40,'Completar SOFSE'!$A$19:$E$501,3,0)</f>
        <v>UN</v>
      </c>
      <c r="E40" s="6">
        <f>VLOOKUP(B40,'Completar SOFSE'!$A$19:$E$501,4,0)</f>
        <v>3000017032</v>
      </c>
      <c r="F40" s="6" t="str">
        <f>VLOOKUP(B40,'Completar SOFSE'!$A$19:$E$501,5,0)</f>
        <v>ARCO SIERRA FIJO 305MM</v>
      </c>
      <c r="G40" s="71">
        <f>VLOOKUP(B40,'Completar SOFSE'!$A$19:$F$501,6,0)</f>
        <v>0</v>
      </c>
      <c r="H40" s="45"/>
      <c r="I40" s="53"/>
      <c r="J40" s="46">
        <f t="shared" ref="J40" si="9">+(C40*H40)*I40</f>
        <v>0</v>
      </c>
      <c r="K40" s="47">
        <f t="shared" ref="K40" si="10">+C40*H40</f>
        <v>0</v>
      </c>
    </row>
    <row r="41" spans="2:11" s="93" customFormat="1" ht="12.75" customHeight="1">
      <c r="B41" s="94">
        <f>+'Completar SOFSE'!A47</f>
        <v>27</v>
      </c>
      <c r="C41" s="6">
        <f>VLOOKUP(B41,'Completar SOFSE'!$A$19:$E$501,2,0)</f>
        <v>267</v>
      </c>
      <c r="D41" s="6" t="str">
        <f>VLOOKUP(B41,'Completar SOFSE'!$A$19:$E$501,3,0)</f>
        <v>UN</v>
      </c>
      <c r="E41" s="6">
        <f>VLOOKUP(B41,'Completar SOFSE'!$A$19:$E$501,4,0)</f>
        <v>3000017039</v>
      </c>
      <c r="F41" s="6" t="str">
        <f>VLOOKUP(B41,'Completar SOFSE'!$A$19:$E$501,5,0)</f>
        <v>BARRETA D/MANO 1070 19X19X450MM</v>
      </c>
      <c r="G41" s="71">
        <f>VLOOKUP(B41,'Completar SOFSE'!$A$19:$F$501,6,0)</f>
        <v>0</v>
      </c>
      <c r="H41" s="45"/>
      <c r="I41" s="53"/>
      <c r="J41" s="46">
        <f t="shared" ref="J41:J105" si="11">+(C41*H41)*I41</f>
        <v>0</v>
      </c>
      <c r="K41" s="47">
        <f t="shared" ref="K41:K105" si="12">+C41*H41</f>
        <v>0</v>
      </c>
    </row>
    <row r="42" spans="2:11" s="93" customFormat="1" ht="12.75" customHeight="1">
      <c r="B42" s="94">
        <f>+'Completar SOFSE'!A48</f>
        <v>28</v>
      </c>
      <c r="C42" s="6">
        <f>VLOOKUP(B42,'Completar SOFSE'!$A$19:$E$501,2,0)</f>
        <v>414</v>
      </c>
      <c r="D42" s="6" t="str">
        <f>VLOOKUP(B42,'Completar SOFSE'!$A$19:$E$501,3,0)</f>
        <v>UN</v>
      </c>
      <c r="E42" s="6">
        <f>VLOOKUP(B42,'Completar SOFSE'!$A$19:$E$501,4,0)</f>
        <v>3000017061</v>
      </c>
      <c r="F42" s="6" t="str">
        <f>VLOOKUP(B42,'Completar SOFSE'!$A$19:$E$501,5,0)</f>
        <v>DESTORN PL 4X100MM</v>
      </c>
      <c r="G42" s="71">
        <f>VLOOKUP(B42,'Completar SOFSE'!$A$19:$F$501,6,0)</f>
        <v>0</v>
      </c>
      <c r="H42" s="45"/>
      <c r="I42" s="53"/>
      <c r="J42" s="46">
        <f t="shared" si="11"/>
        <v>0</v>
      </c>
      <c r="K42" s="47">
        <f t="shared" si="12"/>
        <v>0</v>
      </c>
    </row>
    <row r="43" spans="2:11" s="93" customFormat="1" ht="12.75" customHeight="1">
      <c r="B43" s="94">
        <f>+'Completar SOFSE'!A49</f>
        <v>29</v>
      </c>
      <c r="C43" s="6">
        <f>VLOOKUP(B43,'Completar SOFSE'!$A$19:$E$501,2,0)</f>
        <v>418</v>
      </c>
      <c r="D43" s="6" t="str">
        <f>VLOOKUP(B43,'Completar SOFSE'!$A$19:$E$501,3,0)</f>
        <v>UN</v>
      </c>
      <c r="E43" s="6">
        <f>VLOOKUP(B43,'Completar SOFSE'!$A$19:$E$501,4,0)</f>
        <v>3000017062</v>
      </c>
      <c r="F43" s="6" t="str">
        <f>VLOOKUP(B43,'Completar SOFSE'!$A$19:$E$501,5,0)</f>
        <v>DESTORN PL 5X125MM</v>
      </c>
      <c r="G43" s="71">
        <f>VLOOKUP(B43,'Completar SOFSE'!$A$19:$F$501,6,0)</f>
        <v>0</v>
      </c>
      <c r="H43" s="45"/>
      <c r="I43" s="53"/>
      <c r="J43" s="46">
        <f t="shared" si="11"/>
        <v>0</v>
      </c>
      <c r="K43" s="47">
        <f t="shared" si="12"/>
        <v>0</v>
      </c>
    </row>
    <row r="44" spans="2:11" s="93" customFormat="1" ht="12.75" customHeight="1">
      <c r="B44" s="94">
        <f>+'Completar SOFSE'!A50</f>
        <v>30</v>
      </c>
      <c r="C44" s="6">
        <f>VLOOKUP(B44,'Completar SOFSE'!$A$19:$E$501,2,0)</f>
        <v>418</v>
      </c>
      <c r="D44" s="6" t="str">
        <f>VLOOKUP(B44,'Completar SOFSE'!$A$19:$E$501,3,0)</f>
        <v>UN</v>
      </c>
      <c r="E44" s="6">
        <f>VLOOKUP(B44,'Completar SOFSE'!$A$19:$E$501,4,0)</f>
        <v>3000017063</v>
      </c>
      <c r="F44" s="6" t="str">
        <f>VLOOKUP(B44,'Completar SOFSE'!$A$19:$E$501,5,0)</f>
        <v>DESTORN PL IMANT 6X150MM VAR CR VAN AISL</v>
      </c>
      <c r="G44" s="71">
        <f>VLOOKUP(B44,'Completar SOFSE'!$A$19:$F$501,6,0)</f>
        <v>0</v>
      </c>
      <c r="H44" s="45"/>
      <c r="I44" s="53"/>
      <c r="J44" s="46">
        <f t="shared" si="11"/>
        <v>0</v>
      </c>
      <c r="K44" s="47">
        <f t="shared" si="12"/>
        <v>0</v>
      </c>
    </row>
    <row r="45" spans="2:11" s="93" customFormat="1" ht="12.75" customHeight="1">
      <c r="B45" s="94">
        <f>+'Completar SOFSE'!A51</f>
        <v>31</v>
      </c>
      <c r="C45" s="6">
        <f>VLOOKUP(B45,'Completar SOFSE'!$A$19:$E$501,2,0)</f>
        <v>418</v>
      </c>
      <c r="D45" s="6" t="str">
        <f>VLOOKUP(B45,'Completar SOFSE'!$A$19:$E$501,3,0)</f>
        <v>UN</v>
      </c>
      <c r="E45" s="6">
        <f>VLOOKUP(B45,'Completar SOFSE'!$A$19:$E$501,4,0)</f>
        <v>3000017064</v>
      </c>
      <c r="F45" s="6" t="str">
        <f>VLOOKUP(B45,'Completar SOFSE'!$A$19:$E$501,5,0)</f>
        <v>DESTORN PL 12X200MM</v>
      </c>
      <c r="G45" s="71">
        <f>VLOOKUP(B45,'Completar SOFSE'!$A$19:$F$501,6,0)</f>
        <v>0</v>
      </c>
      <c r="H45" s="45"/>
      <c r="I45" s="53"/>
      <c r="J45" s="46">
        <f t="shared" si="11"/>
        <v>0</v>
      </c>
      <c r="K45" s="47">
        <f t="shared" si="12"/>
        <v>0</v>
      </c>
    </row>
    <row r="46" spans="2:11" s="93" customFormat="1" ht="12.75" customHeight="1">
      <c r="B46" s="94">
        <f>+'Completar SOFSE'!A52</f>
        <v>32</v>
      </c>
      <c r="C46" s="6">
        <f>VLOOKUP(B46,'Completar SOFSE'!$A$19:$E$501,2,0)</f>
        <v>284</v>
      </c>
      <c r="D46" s="6" t="str">
        <f>VLOOKUP(B46,'Completar SOFSE'!$A$19:$E$501,3,0)</f>
        <v>UN</v>
      </c>
      <c r="E46" s="6">
        <f>VLOOKUP(B46,'Completar SOFSE'!$A$19:$E$501,4,0)</f>
        <v>3000017079</v>
      </c>
      <c r="F46" s="6" t="str">
        <f>VLOOKUP(B46,'Completar SOFSE'!$A$19:$E$501,5,0)</f>
        <v>CINCEL 200MM P/CORTA FIERRO</v>
      </c>
      <c r="G46" s="71">
        <f>VLOOKUP(B46,'Completar SOFSE'!$A$19:$F$501,6,0)</f>
        <v>0</v>
      </c>
      <c r="H46" s="45"/>
      <c r="I46" s="53"/>
      <c r="J46" s="46">
        <f t="shared" si="11"/>
        <v>0</v>
      </c>
      <c r="K46" s="47">
        <f t="shared" si="12"/>
        <v>0</v>
      </c>
    </row>
    <row r="47" spans="2:11" s="93" customFormat="1" ht="12.75" customHeight="1">
      <c r="B47" s="94">
        <f>+'Completar SOFSE'!A53</f>
        <v>33</v>
      </c>
      <c r="C47" s="6">
        <f>VLOOKUP(B47,'Completar SOFSE'!$A$19:$E$501,2,0)</f>
        <v>27</v>
      </c>
      <c r="D47" s="6" t="str">
        <f>VLOOKUP(B47,'Completar SOFSE'!$A$19:$E$501,3,0)</f>
        <v>UN</v>
      </c>
      <c r="E47" s="6">
        <f>VLOOKUP(B47,'Completar SOFSE'!$A$19:$E$501,4,0)</f>
        <v>3000017087</v>
      </c>
      <c r="F47" s="4" t="str">
        <f>VLOOKUP(B47,'Completar SOFSE'!$A$19:$E$501,5,0)</f>
        <v>CORTA FIERRO 35 X 305 MM</v>
      </c>
      <c r="G47" s="71">
        <f>VLOOKUP(B47,'Completar SOFSE'!$A$19:$F$501,6,0)</f>
        <v>0</v>
      </c>
      <c r="H47" s="45"/>
      <c r="I47" s="53"/>
      <c r="J47" s="46">
        <f t="shared" si="11"/>
        <v>0</v>
      </c>
      <c r="K47" s="47">
        <f t="shared" si="12"/>
        <v>0</v>
      </c>
    </row>
    <row r="48" spans="2:11" s="93" customFormat="1" ht="12.75" customHeight="1">
      <c r="B48" s="94">
        <f>+'Completar SOFSE'!A54</f>
        <v>34</v>
      </c>
      <c r="C48" s="6">
        <f>VLOOKUP(B48,'Completar SOFSE'!$A$19:$E$501,2,0)</f>
        <v>418</v>
      </c>
      <c r="D48" s="6" t="str">
        <f>VLOOKUP(B48,'Completar SOFSE'!$A$19:$E$501,3,0)</f>
        <v>UN</v>
      </c>
      <c r="E48" s="6">
        <f>VLOOKUP(B48,'Completar SOFSE'!$A$19:$E$501,4,0)</f>
        <v>3000017094</v>
      </c>
      <c r="F48" s="6" t="str">
        <f>VLOOKUP(B48,'Completar SOFSE'!$A$19:$E$501,5,0)</f>
        <v>DESTORN PL 4X100MM</v>
      </c>
      <c r="G48" s="71">
        <f>VLOOKUP(B48,'Completar SOFSE'!$A$19:$F$501,6,0)</f>
        <v>0</v>
      </c>
      <c r="H48" s="45"/>
      <c r="I48" s="53"/>
      <c r="J48" s="46">
        <f t="shared" si="11"/>
        <v>0</v>
      </c>
      <c r="K48" s="47">
        <f t="shared" si="12"/>
        <v>0</v>
      </c>
    </row>
    <row r="49" spans="2:11" s="93" customFormat="1" ht="12.75" customHeight="1">
      <c r="B49" s="94">
        <f>+'Completar SOFSE'!A55</f>
        <v>35</v>
      </c>
      <c r="C49" s="6">
        <f>VLOOKUP(B49,'Completar SOFSE'!$A$19:$E$501,2,0)</f>
        <v>418</v>
      </c>
      <c r="D49" s="6" t="str">
        <f>VLOOKUP(B49,'Completar SOFSE'!$A$19:$E$501,3,0)</f>
        <v>UN</v>
      </c>
      <c r="E49" s="6">
        <f>VLOOKUP(B49,'Completar SOFSE'!$A$19:$E$501,4,0)</f>
        <v>3000017095</v>
      </c>
      <c r="F49" s="6" t="str">
        <f>VLOOKUP(B49,'Completar SOFSE'!$A$19:$E$501,5,0)</f>
        <v>DESTORN PL 5,5X125MM</v>
      </c>
      <c r="G49" s="71">
        <f>VLOOKUP(B49,'Completar SOFSE'!$A$19:$F$501,6,0)</f>
        <v>0</v>
      </c>
      <c r="H49" s="45"/>
      <c r="I49" s="53"/>
      <c r="J49" s="46">
        <f t="shared" si="11"/>
        <v>0</v>
      </c>
      <c r="K49" s="47">
        <f t="shared" si="12"/>
        <v>0</v>
      </c>
    </row>
    <row r="50" spans="2:11" s="93" customFormat="1" ht="12.75" customHeight="1">
      <c r="B50" s="94">
        <f>+'Completar SOFSE'!A56</f>
        <v>36</v>
      </c>
      <c r="C50" s="6">
        <f>VLOOKUP(B50,'Completar SOFSE'!$A$19:$E$501,2,0)</f>
        <v>418</v>
      </c>
      <c r="D50" s="6" t="str">
        <f>VLOOKUP(B50,'Completar SOFSE'!$A$19:$E$501,3,0)</f>
        <v>UN</v>
      </c>
      <c r="E50" s="6">
        <f>VLOOKUP(B50,'Completar SOFSE'!$A$19:$E$501,4,0)</f>
        <v>3000017096</v>
      </c>
      <c r="F50" s="6" t="str">
        <f>VLOOKUP(B50,'Completar SOFSE'!$A$19:$E$501,5,0)</f>
        <v>DESTORN PL 6,5X150MM</v>
      </c>
      <c r="G50" s="71">
        <f>VLOOKUP(B50,'Completar SOFSE'!$A$19:$F$501,6,0)</f>
        <v>0</v>
      </c>
      <c r="H50" s="45"/>
      <c r="I50" s="53"/>
      <c r="J50" s="46">
        <f t="shared" si="11"/>
        <v>0</v>
      </c>
      <c r="K50" s="47">
        <f t="shared" si="12"/>
        <v>0</v>
      </c>
    </row>
    <row r="51" spans="2:11" s="93" customFormat="1" ht="12.75" customHeight="1">
      <c r="B51" s="94">
        <f>+'Completar SOFSE'!A57</f>
        <v>37</v>
      </c>
      <c r="C51" s="6">
        <f>VLOOKUP(B51,'Completar SOFSE'!$A$19:$E$501,2,0)</f>
        <v>418</v>
      </c>
      <c r="D51" s="6" t="str">
        <f>VLOOKUP(B51,'Completar SOFSE'!$A$19:$E$501,3,0)</f>
        <v>UN</v>
      </c>
      <c r="E51" s="6">
        <f>VLOOKUP(B51,'Completar SOFSE'!$A$19:$E$501,4,0)</f>
        <v>3000017124</v>
      </c>
      <c r="F51" s="6" t="str">
        <f>VLOOKUP(B51,'Completar SOFSE'!$A$19:$E$501,5,0)</f>
        <v>DESTORN PHILLIPS 3303-150</v>
      </c>
      <c r="G51" s="71">
        <f>VLOOKUP(B51,'Completar SOFSE'!$A$19:$F$501,6,0)</f>
        <v>0</v>
      </c>
      <c r="H51" s="45"/>
      <c r="I51" s="53"/>
      <c r="J51" s="46">
        <f t="shared" si="11"/>
        <v>0</v>
      </c>
      <c r="K51" s="47">
        <f t="shared" si="12"/>
        <v>0</v>
      </c>
    </row>
    <row r="52" spans="2:11" s="93" customFormat="1" ht="12.75" customHeight="1">
      <c r="B52" s="94">
        <f>+'Completar SOFSE'!A58</f>
        <v>38</v>
      </c>
      <c r="C52" s="6">
        <f>VLOOKUP(B52,'Completar SOFSE'!$A$19:$E$501,2,0)</f>
        <v>418</v>
      </c>
      <c r="D52" s="6" t="str">
        <f>VLOOKUP(B52,'Completar SOFSE'!$A$19:$E$501,3,0)</f>
        <v>UN</v>
      </c>
      <c r="E52" s="6">
        <f>VLOOKUP(B52,'Completar SOFSE'!$A$19:$E$501,4,0)</f>
        <v>3000017138</v>
      </c>
      <c r="F52" s="6" t="str">
        <f>VLOOKUP(B52,'Completar SOFSE'!$A$19:$E$501,5,0)</f>
        <v>DESTORN PHILLIPS P3301-125</v>
      </c>
      <c r="G52" s="71">
        <f>VLOOKUP(B52,'Completar SOFSE'!$A$19:$F$501,6,0)</f>
        <v>0</v>
      </c>
      <c r="H52" s="45"/>
      <c r="I52" s="53"/>
      <c r="J52" s="46">
        <f t="shared" si="11"/>
        <v>0</v>
      </c>
      <c r="K52" s="47">
        <f t="shared" si="12"/>
        <v>0</v>
      </c>
    </row>
    <row r="53" spans="2:11" s="93" customFormat="1" ht="12.75" customHeight="1">
      <c r="B53" s="94">
        <f>+'Completar SOFSE'!A59</f>
        <v>39</v>
      </c>
      <c r="C53" s="6">
        <f>VLOOKUP(B53,'Completar SOFSE'!$A$19:$E$501,2,0)</f>
        <v>418</v>
      </c>
      <c r="D53" s="6" t="str">
        <f>VLOOKUP(B53,'Completar SOFSE'!$A$19:$E$501,3,0)</f>
        <v>UN</v>
      </c>
      <c r="E53" s="6">
        <f>VLOOKUP(B53,'Completar SOFSE'!$A$19:$E$501,4,0)</f>
        <v>3000017139</v>
      </c>
      <c r="F53" s="6" t="str">
        <f>VLOOKUP(B53,'Completar SOFSE'!$A$19:$E$501,5,0)</f>
        <v>DESTORN PHILLIPS P3302-100</v>
      </c>
      <c r="G53" s="71">
        <f>VLOOKUP(B53,'Completar SOFSE'!$A$19:$F$501,6,0)</f>
        <v>0</v>
      </c>
      <c r="H53" s="45"/>
      <c r="I53" s="53"/>
      <c r="J53" s="46">
        <f t="shared" si="11"/>
        <v>0</v>
      </c>
      <c r="K53" s="47">
        <f t="shared" si="12"/>
        <v>0</v>
      </c>
    </row>
    <row r="54" spans="2:11" s="93" customFormat="1" ht="12.75" customHeight="1">
      <c r="B54" s="94">
        <f>+'Completar SOFSE'!A60</f>
        <v>40</v>
      </c>
      <c r="C54" s="6">
        <f>VLOOKUP(B54,'Completar SOFSE'!$A$19:$E$501,2,0)</f>
        <v>418</v>
      </c>
      <c r="D54" s="6" t="str">
        <f>VLOOKUP(B54,'Completar SOFSE'!$A$19:$E$501,3,0)</f>
        <v>UN</v>
      </c>
      <c r="E54" s="6">
        <f>VLOOKUP(B54,'Completar SOFSE'!$A$19:$E$501,4,0)</f>
        <v>3000017140</v>
      </c>
      <c r="F54" s="6" t="str">
        <f>VLOOKUP(B54,'Completar SOFSE'!$A$19:$E$501,5,0)</f>
        <v>DESTORN PHILLIPS P3302-150</v>
      </c>
      <c r="G54" s="71">
        <f>VLOOKUP(B54,'Completar SOFSE'!$A$19:$F$501,6,0)</f>
        <v>0</v>
      </c>
      <c r="H54" s="45"/>
      <c r="I54" s="53"/>
      <c r="J54" s="46">
        <f t="shared" si="11"/>
        <v>0</v>
      </c>
      <c r="K54" s="47">
        <f t="shared" si="12"/>
        <v>0</v>
      </c>
    </row>
    <row r="55" spans="2:11" s="93" customFormat="1" ht="12.75" customHeight="1">
      <c r="B55" s="94">
        <f>+'Completar SOFSE'!A61</f>
        <v>41</v>
      </c>
      <c r="C55" s="6">
        <f>VLOOKUP(B55,'Completar SOFSE'!$A$19:$E$501,2,0)</f>
        <v>418</v>
      </c>
      <c r="D55" s="6" t="str">
        <f>VLOOKUP(B55,'Completar SOFSE'!$A$19:$E$501,3,0)</f>
        <v>UN</v>
      </c>
      <c r="E55" s="6">
        <f>VLOOKUP(B55,'Completar SOFSE'!$A$19:$E$501,4,0)</f>
        <v>3000017177</v>
      </c>
      <c r="F55" s="6" t="str">
        <f>VLOOKUP(B55,'Completar SOFSE'!$A$19:$E$501,5,0)</f>
        <v>DESTORN PHILLIPS 100MM</v>
      </c>
      <c r="G55" s="71">
        <f>VLOOKUP(B55,'Completar SOFSE'!$A$19:$F$501,6,0)</f>
        <v>0</v>
      </c>
      <c r="H55" s="45"/>
      <c r="I55" s="53"/>
      <c r="J55" s="46">
        <f t="shared" si="11"/>
        <v>0</v>
      </c>
      <c r="K55" s="47">
        <f t="shared" si="12"/>
        <v>0</v>
      </c>
    </row>
    <row r="56" spans="2:11" s="93" customFormat="1" ht="12.75" customHeight="1">
      <c r="B56" s="94">
        <f>+'Completar SOFSE'!A62</f>
        <v>42</v>
      </c>
      <c r="C56" s="6">
        <f>VLOOKUP(B56,'Completar SOFSE'!$A$19:$E$501,2,0)</f>
        <v>418</v>
      </c>
      <c r="D56" s="6" t="str">
        <f>VLOOKUP(B56,'Completar SOFSE'!$A$19:$E$501,3,0)</f>
        <v>UN</v>
      </c>
      <c r="E56" s="6">
        <f>VLOOKUP(B56,'Completar SOFSE'!$A$19:$E$501,4,0)</f>
        <v>3000017183</v>
      </c>
      <c r="F56" s="6" t="str">
        <f>VLOOKUP(B56,'Completar SOFSE'!$A$19:$E$501,5,0)</f>
        <v>DESTORN PHILLIPS 150MM PH3</v>
      </c>
      <c r="G56" s="71">
        <f>VLOOKUP(B56,'Completar SOFSE'!$A$19:$F$501,6,0)</f>
        <v>0</v>
      </c>
      <c r="H56" s="45"/>
      <c r="I56" s="53"/>
      <c r="J56" s="46">
        <f t="shared" si="11"/>
        <v>0</v>
      </c>
      <c r="K56" s="47">
        <f t="shared" si="12"/>
        <v>0</v>
      </c>
    </row>
    <row r="57" spans="2:11" s="93" customFormat="1" ht="12.75" customHeight="1">
      <c r="B57" s="94">
        <f>+'Completar SOFSE'!A63</f>
        <v>43</v>
      </c>
      <c r="C57" s="6">
        <f>VLOOKUP(B57,'Completar SOFSE'!$A$19:$E$501,2,0)</f>
        <v>197</v>
      </c>
      <c r="D57" s="6" t="str">
        <f>VLOOKUP(B57,'Completar SOFSE'!$A$19:$E$501,3,0)</f>
        <v>UN</v>
      </c>
      <c r="E57" s="6">
        <f>VLOOKUP(B57,'Completar SOFSE'!$A$19:$E$501,4,0)</f>
        <v>3000017328</v>
      </c>
      <c r="F57" s="6" t="str">
        <f>VLOOKUP(B57,'Completar SOFSE'!$A$19:$E$501,5,0)</f>
        <v>DESTORNILLADOR BUSCA POLO</v>
      </c>
      <c r="G57" s="71">
        <f>VLOOKUP(B57,'Completar SOFSE'!$A$19:$F$501,6,0)</f>
        <v>0</v>
      </c>
      <c r="H57" s="45"/>
      <c r="I57" s="53"/>
      <c r="J57" s="46">
        <f t="shared" si="11"/>
        <v>0</v>
      </c>
      <c r="K57" s="47">
        <f t="shared" si="12"/>
        <v>0</v>
      </c>
    </row>
    <row r="58" spans="2:11" s="93" customFormat="1" ht="12.75" customHeight="1">
      <c r="B58" s="94">
        <f>+'Completar SOFSE'!A64</f>
        <v>44</v>
      </c>
      <c r="C58" s="6">
        <f>VLOOKUP(B58,'Completar SOFSE'!$A$19:$E$501,2,0)</f>
        <v>170</v>
      </c>
      <c r="D58" s="6" t="str">
        <f>VLOOKUP(B58,'Completar SOFSE'!$A$19:$E$501,3,0)</f>
        <v>UN</v>
      </c>
      <c r="E58" s="6">
        <f>VLOOKUP(B58,'Completar SOFSE'!$A$19:$E$501,4,0)</f>
        <v>3000017328</v>
      </c>
      <c r="F58" s="6" t="str">
        <f>VLOOKUP(B58,'Completar SOFSE'!$A$19:$E$501,5,0)</f>
        <v>MARTILLO 500G GOMA 35CM</v>
      </c>
      <c r="G58" s="71">
        <f>VLOOKUP(B58,'Completar SOFSE'!$A$19:$F$501,6,0)</f>
        <v>0</v>
      </c>
      <c r="H58" s="45"/>
      <c r="I58" s="53"/>
      <c r="J58" s="46">
        <f t="shared" si="11"/>
        <v>0</v>
      </c>
      <c r="K58" s="47">
        <f t="shared" si="12"/>
        <v>0</v>
      </c>
    </row>
    <row r="59" spans="2:11" s="93" customFormat="1" ht="12.75" customHeight="1">
      <c r="B59" s="94">
        <f>+'Completar SOFSE'!A65</f>
        <v>45</v>
      </c>
      <c r="C59" s="6">
        <f>VLOOKUP(B59,'Completar SOFSE'!$A$19:$E$501,2,0)</f>
        <v>268</v>
      </c>
      <c r="D59" s="6" t="str">
        <f>VLOOKUP(B59,'Completar SOFSE'!$A$19:$E$501,3,0)</f>
        <v>UN</v>
      </c>
      <c r="E59" s="6">
        <f>VLOOKUP(B59,'Completar SOFSE'!$A$19:$E$501,4,0)</f>
        <v>3000017357</v>
      </c>
      <c r="F59" s="6" t="str">
        <f>VLOOKUP(B59,'Completar SOFSE'!$A$19:$E$501,5,0)</f>
        <v>MARTILLO BOLA 500G ACERO LARGO TOTAL MAXIMO 36CM</v>
      </c>
      <c r="G59" s="71">
        <f>VLOOKUP(B59,'Completar SOFSE'!$A$19:$F$501,6,0)</f>
        <v>0</v>
      </c>
      <c r="H59" s="45"/>
      <c r="I59" s="53"/>
      <c r="J59" s="46">
        <f t="shared" si="11"/>
        <v>0</v>
      </c>
      <c r="K59" s="47">
        <f t="shared" si="12"/>
        <v>0</v>
      </c>
    </row>
    <row r="60" spans="2:11" s="93" customFormat="1" ht="12.75" customHeight="1">
      <c r="B60" s="94">
        <f>+'Completar SOFSE'!A66</f>
        <v>46</v>
      </c>
      <c r="C60" s="6">
        <f>VLOOKUP(B60,'Completar SOFSE'!$A$19:$E$501,2,0)</f>
        <v>418</v>
      </c>
      <c r="D60" s="6" t="str">
        <f>VLOOKUP(B60,'Completar SOFSE'!$A$19:$E$501,3,0)</f>
        <v>UN</v>
      </c>
      <c r="E60" s="6">
        <f>VLOOKUP(B60,'Completar SOFSE'!$A$19:$E$501,4,0)</f>
        <v>3000017419</v>
      </c>
      <c r="F60" s="6" t="str">
        <f>VLOOKUP(B60,'Completar SOFSE'!$A$19:$E$501,5,0)</f>
        <v>PINZA UNIVERSAL 200 MM.- CON SECCION DE CORTE LATERALDE ACERO CROMO VANADIO C/MANGO</v>
      </c>
      <c r="G60" s="71">
        <f>VLOOKUP(B60,'Completar SOFSE'!$A$19:$F$501,6,0)</f>
        <v>0</v>
      </c>
      <c r="H60" s="45"/>
      <c r="I60" s="53"/>
      <c r="J60" s="46">
        <f t="shared" si="11"/>
        <v>0</v>
      </c>
      <c r="K60" s="47">
        <f t="shared" si="12"/>
        <v>0</v>
      </c>
    </row>
    <row r="61" spans="2:11" s="93" customFormat="1" ht="12.75" customHeight="1">
      <c r="B61" s="94">
        <f>+'Completar SOFSE'!A67</f>
        <v>47</v>
      </c>
      <c r="C61" s="6">
        <f>VLOOKUP(B61,'Completar SOFSE'!$A$19:$E$501,2,0)</f>
        <v>418</v>
      </c>
      <c r="D61" s="6" t="str">
        <f>VLOOKUP(B61,'Completar SOFSE'!$A$19:$E$501,3,0)</f>
        <v>UN</v>
      </c>
      <c r="E61" s="6">
        <f>VLOOKUP(B61,'Completar SOFSE'!$A$19:$E$501,4,0)</f>
        <v>3000017426</v>
      </c>
      <c r="F61" s="6" t="str">
        <f>VLOOKUP(B61,'Completar SOFSE'!$A$19:$E$501,5,0)</f>
        <v>PINZA D/FUERZA DE 10"</v>
      </c>
      <c r="G61" s="71">
        <f>VLOOKUP(B61,'Completar SOFSE'!$A$19:$F$501,6,0)</f>
        <v>0</v>
      </c>
      <c r="H61" s="45"/>
      <c r="I61" s="53"/>
      <c r="J61" s="46">
        <f t="shared" si="11"/>
        <v>0</v>
      </c>
      <c r="K61" s="47">
        <f t="shared" si="12"/>
        <v>0</v>
      </c>
    </row>
    <row r="62" spans="2:11" s="93" customFormat="1" ht="12.75" customHeight="1">
      <c r="B62" s="94">
        <f>+'Completar SOFSE'!A68</f>
        <v>48</v>
      </c>
      <c r="C62" s="6">
        <f>VLOOKUP(B62,'Completar SOFSE'!$A$19:$E$501,2,0)</f>
        <v>418</v>
      </c>
      <c r="D62" s="6" t="str">
        <f>VLOOKUP(B62,'Completar SOFSE'!$A$19:$E$501,3,0)</f>
        <v>UN</v>
      </c>
      <c r="E62" s="6">
        <f>VLOOKUP(B62,'Completar SOFSE'!$A$19:$E$501,4,0)</f>
        <v>3000017448</v>
      </c>
      <c r="F62" s="6" t="str">
        <f>VLOOKUP(B62,'Completar SOFSE'!$A$19:$E$501,5,0)</f>
        <v>PINZA DE PUNTA DE 6"</v>
      </c>
      <c r="G62" s="71">
        <f>VLOOKUP(B62,'Completar SOFSE'!$A$19:$F$501,6,0)</f>
        <v>0</v>
      </c>
      <c r="H62" s="45"/>
      <c r="I62" s="53"/>
      <c r="J62" s="46">
        <f t="shared" si="11"/>
        <v>0</v>
      </c>
      <c r="K62" s="47">
        <f t="shared" si="12"/>
        <v>0</v>
      </c>
    </row>
    <row r="63" spans="2:11" s="93" customFormat="1" ht="12.75" customHeight="1">
      <c r="B63" s="94">
        <f>+'Completar SOFSE'!A69</f>
        <v>49</v>
      </c>
      <c r="C63" s="6">
        <f>VLOOKUP(B63,'Completar SOFSE'!$A$19:$E$501,2,0)</f>
        <v>245</v>
      </c>
      <c r="D63" s="6" t="str">
        <f>VLOOKUP(B63,'Completar SOFSE'!$A$19:$E$501,3,0)</f>
        <v>UN</v>
      </c>
      <c r="E63" s="6">
        <f>VLOOKUP(B63,'Completar SOFSE'!$A$19:$E$501,4,0)</f>
        <v>3000017450</v>
      </c>
      <c r="F63" s="6" t="str">
        <f>VLOOKUP(B63,'Completar SOFSE'!$A$19:$E$501,5,0)</f>
        <v>PINZA PUNTA BOCA PLANA 180 MM</v>
      </c>
      <c r="G63" s="71">
        <f>VLOOKUP(B63,'Completar SOFSE'!$A$19:$F$501,6,0)</f>
        <v>0</v>
      </c>
      <c r="H63" s="45"/>
      <c r="I63" s="53"/>
      <c r="J63" s="46">
        <f t="shared" si="11"/>
        <v>0</v>
      </c>
      <c r="K63" s="47">
        <f t="shared" si="12"/>
        <v>0</v>
      </c>
    </row>
    <row r="64" spans="2:11" s="93" customFormat="1" ht="12.75" customHeight="1">
      <c r="B64" s="94">
        <f>+'Completar SOFSE'!A70</f>
        <v>50</v>
      </c>
      <c r="C64" s="6">
        <f>VLOOKUP(B64,'Completar SOFSE'!$A$19:$E$501,2,0)</f>
        <v>27</v>
      </c>
      <c r="D64" s="6" t="str">
        <f>VLOOKUP(B64,'Completar SOFSE'!$A$19:$E$501,3,0)</f>
        <v>UN</v>
      </c>
      <c r="E64" s="6">
        <f>VLOOKUP(B64,'Completar SOFSE'!$A$19:$E$501,4,0)</f>
        <v>3000017470</v>
      </c>
      <c r="F64" s="6" t="str">
        <f>VLOOKUP(B64,'Completar SOFSE'!$A$19:$E$501,5,0)</f>
        <v>PINZA PICO LORO DE ACERO 240 MM</v>
      </c>
      <c r="G64" s="71">
        <f>VLOOKUP(B64,'Completar SOFSE'!$A$19:$F$501,6,0)</f>
        <v>0</v>
      </c>
      <c r="H64" s="45"/>
      <c r="I64" s="53"/>
      <c r="J64" s="46">
        <f t="shared" si="11"/>
        <v>0</v>
      </c>
      <c r="K64" s="47">
        <f t="shared" si="12"/>
        <v>0</v>
      </c>
    </row>
    <row r="65" spans="2:11" s="93" customFormat="1" ht="12.75" customHeight="1">
      <c r="B65" s="94">
        <f>+'Completar SOFSE'!A71</f>
        <v>51</v>
      </c>
      <c r="C65" s="6">
        <f>VLOOKUP(B65,'Completar SOFSE'!$A$19:$E$501,2,0)</f>
        <v>418</v>
      </c>
      <c r="D65" s="6" t="str">
        <f>VLOOKUP(B65,'Completar SOFSE'!$A$19:$E$501,3,0)</f>
        <v>UN</v>
      </c>
      <c r="E65" s="6">
        <f>VLOOKUP(B65,'Completar SOFSE'!$A$19:$E$501,4,0)</f>
        <v>3000017471</v>
      </c>
      <c r="F65" s="6" t="str">
        <f>VLOOKUP(B65,'Completar SOFSE'!$A$19:$E$501,5,0)</f>
        <v>PINZA PICO LORO DE ACERO 254 MM</v>
      </c>
      <c r="G65" s="71">
        <f>VLOOKUP(B65,'Completar SOFSE'!$A$19:$F$501,6,0)</f>
        <v>0</v>
      </c>
      <c r="H65" s="45"/>
      <c r="I65" s="53"/>
      <c r="J65" s="46">
        <f t="shared" si="11"/>
        <v>0</v>
      </c>
      <c r="K65" s="47">
        <f t="shared" si="12"/>
        <v>0</v>
      </c>
    </row>
    <row r="66" spans="2:11" s="93" customFormat="1" ht="12.75" customHeight="1">
      <c r="B66" s="94">
        <f>+'Completar SOFSE'!A72</f>
        <v>52</v>
      </c>
      <c r="C66" s="6">
        <f>VLOOKUP(B66,'Completar SOFSE'!$A$19:$E$501,2,0)</f>
        <v>279</v>
      </c>
      <c r="D66" s="6" t="str">
        <f>VLOOKUP(B66,'Completar SOFSE'!$A$19:$E$501,3,0)</f>
        <v>UN</v>
      </c>
      <c r="E66" s="6">
        <f>VLOOKUP(B66,'Completar SOFSE'!$A$19:$E$501,4,0)</f>
        <v>3000017495</v>
      </c>
      <c r="F66" s="6" t="str">
        <f>VLOOKUP(B66,'Completar SOFSE'!$A$19:$E$501,5,0)</f>
        <v>REMACHADORA MANUAL POP</v>
      </c>
      <c r="G66" s="71">
        <f>VLOOKUP(B66,'Completar SOFSE'!$A$19:$F$501,6,0)</f>
        <v>0</v>
      </c>
      <c r="H66" s="45"/>
      <c r="I66" s="53"/>
      <c r="J66" s="46">
        <f t="shared" si="11"/>
        <v>0</v>
      </c>
      <c r="K66" s="47">
        <f t="shared" si="12"/>
        <v>0</v>
      </c>
    </row>
    <row r="67" spans="2:11" s="93" customFormat="1" ht="12.75" customHeight="1">
      <c r="B67" s="94">
        <f>+'Completar SOFSE'!A73</f>
        <v>53</v>
      </c>
      <c r="C67" s="6">
        <f>VLOOKUP(B67,'Completar SOFSE'!$A$19:$E$501,2,0)</f>
        <v>418</v>
      </c>
      <c r="D67" s="6" t="str">
        <f>VLOOKUP(B67,'Completar SOFSE'!$A$19:$E$501,3,0)</f>
        <v>UN</v>
      </c>
      <c r="E67" s="6">
        <f>VLOOKUP(B67,'Completar SOFSE'!$A$19:$E$501,4,0)</f>
        <v>3000017505</v>
      </c>
      <c r="F67" s="6" t="str">
        <f>VLOOKUP(B67,'Completar SOFSE'!$A$19:$E$501,5,0)</f>
        <v>TENAZA 300MM</v>
      </c>
      <c r="G67" s="71">
        <f>VLOOKUP(B67,'Completar SOFSE'!$A$19:$F$501,6,0)</f>
        <v>0</v>
      </c>
      <c r="H67" s="45"/>
      <c r="I67" s="53"/>
      <c r="J67" s="46">
        <f t="shared" si="11"/>
        <v>0</v>
      </c>
      <c r="K67" s="47">
        <f t="shared" si="12"/>
        <v>0</v>
      </c>
    </row>
    <row r="68" spans="2:11" s="93" customFormat="1" ht="12.75" customHeight="1">
      <c r="B68" s="94">
        <f>+'Completar SOFSE'!A74</f>
        <v>54</v>
      </c>
      <c r="C68" s="6">
        <f>VLOOKUP(B68,'Completar SOFSE'!$A$19:$E$501,2,0)</f>
        <v>252</v>
      </c>
      <c r="D68" s="6" t="str">
        <f>VLOOKUP(B68,'Completar SOFSE'!$A$19:$E$501,3,0)</f>
        <v>UN</v>
      </c>
      <c r="E68" s="6">
        <f>VLOOKUP(B68,'Completar SOFSE'!$A$19:$E$501,4,0)</f>
        <v>3000018241</v>
      </c>
      <c r="F68" s="6" t="str">
        <f>VLOOKUP(B68,'Completar SOFSE'!$A$19:$E$501,5,0)</f>
        <v>TERRAJA ROSCA W ESTRELLA PARA CAÑOS PLASTICOS</v>
      </c>
      <c r="G68" s="71">
        <f>VLOOKUP(B68,'Completar SOFSE'!$A$19:$F$501,6,0)</f>
        <v>0</v>
      </c>
      <c r="H68" s="45"/>
      <c r="I68" s="53"/>
      <c r="J68" s="46">
        <f t="shared" si="11"/>
        <v>0</v>
      </c>
      <c r="K68" s="47">
        <f t="shared" si="12"/>
        <v>0</v>
      </c>
    </row>
    <row r="69" spans="2:11" s="93" customFormat="1" ht="12.75" customHeight="1">
      <c r="B69" s="94">
        <f>+'Completar SOFSE'!A75</f>
        <v>55</v>
      </c>
      <c r="C69" s="6">
        <f>VLOOKUP(B69,'Completar SOFSE'!$A$19:$E$501,2,0)</f>
        <v>254</v>
      </c>
      <c r="D69" s="6" t="str">
        <f>VLOOKUP(B69,'Completar SOFSE'!$A$19:$E$501,3,0)</f>
        <v>UN</v>
      </c>
      <c r="E69" s="6">
        <f>VLOOKUP(B69,'Completar SOFSE'!$A$19:$E$501,4,0)</f>
        <v>3000018268</v>
      </c>
      <c r="F69" s="6" t="str">
        <f>VLOOKUP(B69,'Completar SOFSE'!$A$19:$E$501,5,0)</f>
        <v>LLAVE COMB 10MM</v>
      </c>
      <c r="G69" s="71">
        <f>VLOOKUP(B69,'Completar SOFSE'!$A$19:$F$501,6,0)</f>
        <v>0</v>
      </c>
      <c r="H69" s="45"/>
      <c r="I69" s="53"/>
      <c r="J69" s="46">
        <f t="shared" si="11"/>
        <v>0</v>
      </c>
      <c r="K69" s="47">
        <f t="shared" si="12"/>
        <v>0</v>
      </c>
    </row>
    <row r="70" spans="2:11" s="93" customFormat="1" ht="12.75" customHeight="1">
      <c r="B70" s="94">
        <f>+'Completar SOFSE'!A76</f>
        <v>56</v>
      </c>
      <c r="C70" s="6">
        <f>VLOOKUP(B70,'Completar SOFSE'!$A$19:$E$501,2,0)</f>
        <v>328</v>
      </c>
      <c r="D70" s="6" t="str">
        <f>VLOOKUP(B70,'Completar SOFSE'!$A$19:$E$501,3,0)</f>
        <v>UN</v>
      </c>
      <c r="E70" s="6">
        <f>VLOOKUP(B70,'Completar SOFSE'!$A$19:$E$501,4,0)</f>
        <v>3000018271</v>
      </c>
      <c r="F70" s="6" t="str">
        <f>VLOOKUP(B70,'Completar SOFSE'!$A$19:$E$501,5,0)</f>
        <v>LLAVE COMB 11MM</v>
      </c>
      <c r="G70" s="71">
        <f>VLOOKUP(B70,'Completar SOFSE'!$A$19:$F$501,6,0)</f>
        <v>0</v>
      </c>
      <c r="H70" s="45"/>
      <c r="I70" s="53"/>
      <c r="J70" s="46">
        <f t="shared" si="11"/>
        <v>0</v>
      </c>
      <c r="K70" s="47">
        <f t="shared" si="12"/>
        <v>0</v>
      </c>
    </row>
    <row r="71" spans="2:11" s="93" customFormat="1" ht="12.75" customHeight="1">
      <c r="B71" s="94">
        <f>+'Completar SOFSE'!A77</f>
        <v>57</v>
      </c>
      <c r="C71" s="6">
        <f>VLOOKUP(B71,'Completar SOFSE'!$A$19:$E$501,2,0)</f>
        <v>418</v>
      </c>
      <c r="D71" s="6" t="str">
        <f>VLOOKUP(B71,'Completar SOFSE'!$A$19:$E$501,3,0)</f>
        <v>UN</v>
      </c>
      <c r="E71" s="6">
        <f>VLOOKUP(B71,'Completar SOFSE'!$A$19:$E$501,4,0)</f>
        <v>3000018414</v>
      </c>
      <c r="F71" s="6" t="str">
        <f>VLOOKUP(B71,'Completar SOFSE'!$A$19:$E$501,5,0)</f>
        <v>LLAVE FRANCESA 10" (254MM)</v>
      </c>
      <c r="G71" s="71">
        <f>VLOOKUP(B71,'Completar SOFSE'!$A$19:$F$501,6,0)</f>
        <v>0</v>
      </c>
      <c r="H71" s="45"/>
      <c r="I71" s="53"/>
      <c r="J71" s="46">
        <f t="shared" si="11"/>
        <v>0</v>
      </c>
      <c r="K71" s="47">
        <f t="shared" si="12"/>
        <v>0</v>
      </c>
    </row>
    <row r="72" spans="2:11" s="93" customFormat="1" ht="12.75" customHeight="1">
      <c r="B72" s="94">
        <f>+'Completar SOFSE'!A78</f>
        <v>58</v>
      </c>
      <c r="C72" s="6">
        <f>VLOOKUP(B72,'Completar SOFSE'!$A$19:$E$501,2,0)</f>
        <v>27</v>
      </c>
      <c r="D72" s="6" t="str">
        <f>VLOOKUP(B72,'Completar SOFSE'!$A$19:$E$501,3,0)</f>
        <v>UN</v>
      </c>
      <c r="E72" s="6">
        <f>VLOOKUP(B72,'Completar SOFSE'!$A$19:$E$501,4,0)</f>
        <v>3000018415</v>
      </c>
      <c r="F72" s="6" t="str">
        <f>VLOOKUP(B72,'Completar SOFSE'!$A$19:$E$501,5,0)</f>
        <v>LLAVE FRANCESA 12" (304,8MM) BAHCO 8073</v>
      </c>
      <c r="G72" s="71">
        <f>VLOOKUP(B72,'Completar SOFSE'!$A$19:$F$501,6,0)</f>
        <v>0</v>
      </c>
      <c r="H72" s="45"/>
      <c r="I72" s="53"/>
      <c r="J72" s="46">
        <f t="shared" si="11"/>
        <v>0</v>
      </c>
      <c r="K72" s="47">
        <f t="shared" si="12"/>
        <v>0</v>
      </c>
    </row>
    <row r="73" spans="2:11" s="93" customFormat="1" ht="12.75" customHeight="1">
      <c r="B73" s="94">
        <f>+'Completar SOFSE'!A79</f>
        <v>59</v>
      </c>
      <c r="C73" s="6">
        <f>VLOOKUP(B73,'Completar SOFSE'!$A$19:$E$501,2,0)</f>
        <v>27</v>
      </c>
      <c r="D73" s="6" t="str">
        <f>VLOOKUP(B73,'Completar SOFSE'!$A$19:$E$501,3,0)</f>
        <v>UN</v>
      </c>
      <c r="E73" s="6">
        <f>VLOOKUP(B73,'Completar SOFSE'!$A$19:$E$501,4,0)</f>
        <v>3000018436</v>
      </c>
      <c r="F73" s="6" t="str">
        <f>VLOOKUP(B73,'Completar SOFSE'!$A$19:$E$501,5,0)</f>
        <v>LLAVE STILLSON 18" (457MM), APERTURA:</v>
      </c>
      <c r="G73" s="71">
        <f>VLOOKUP(B73,'Completar SOFSE'!$A$19:$F$501,6,0)</f>
        <v>0</v>
      </c>
      <c r="H73" s="45"/>
      <c r="I73" s="53"/>
      <c r="J73" s="46">
        <f t="shared" si="11"/>
        <v>0</v>
      </c>
      <c r="K73" s="47">
        <f t="shared" si="12"/>
        <v>0</v>
      </c>
    </row>
    <row r="74" spans="2:11" s="93" customFormat="1" ht="12.75" customHeight="1">
      <c r="B74" s="94">
        <f>+'Completar SOFSE'!A80</f>
        <v>60</v>
      </c>
      <c r="C74" s="6">
        <f>VLOOKUP(B74,'Completar SOFSE'!$A$19:$E$501,2,0)</f>
        <v>329</v>
      </c>
      <c r="D74" s="6" t="str">
        <f>VLOOKUP(B74,'Completar SOFSE'!$A$19:$E$501,3,0)</f>
        <v>UN</v>
      </c>
      <c r="E74" s="6">
        <f>VLOOKUP(B74,'Completar SOFSE'!$A$19:$E$501,4,0)</f>
        <v>3000019297</v>
      </c>
      <c r="F74" s="6" t="str">
        <f>VLOOKUP(B74,'Completar SOFSE'!$A$19:$E$501,5,0)</f>
        <v>PINZA PARA IDENTAR DE 1,5 A 10MM2 PARA SECCIONES DE 1,</v>
      </c>
      <c r="G74" s="71">
        <f>VLOOKUP(B74,'Completar SOFSE'!$A$19:$F$501,6,0)</f>
        <v>0</v>
      </c>
      <c r="H74" s="45"/>
      <c r="I74" s="53"/>
      <c r="J74" s="46">
        <f t="shared" si="11"/>
        <v>0</v>
      </c>
      <c r="K74" s="47">
        <f t="shared" si="12"/>
        <v>0</v>
      </c>
    </row>
    <row r="75" spans="2:11" s="93" customFormat="1" ht="12.75" customHeight="1">
      <c r="B75" s="94">
        <f>+'Completar SOFSE'!A81</f>
        <v>61</v>
      </c>
      <c r="C75" s="6">
        <f>VLOOKUP(B75,'Completar SOFSE'!$A$19:$E$501,2,0)</f>
        <v>215</v>
      </c>
      <c r="D75" s="6" t="str">
        <f>VLOOKUP(B75,'Completar SOFSE'!$A$19:$E$501,3,0)</f>
        <v>UN</v>
      </c>
      <c r="E75" s="6">
        <f>VLOOKUP(B75,'Completar SOFSE'!$A$19:$E$501,4,0)</f>
        <v>3000019996</v>
      </c>
      <c r="F75" s="6" t="str">
        <f>VLOOKUP(B75,'Completar SOFSE'!$A$19:$E$501,5,0)</f>
        <v>SOPLETE SOLDADOR PARA GAS MAP/PRO</v>
      </c>
      <c r="G75" s="71">
        <f>VLOOKUP(B75,'Completar SOFSE'!$A$19:$F$501,6,0)</f>
        <v>0</v>
      </c>
      <c r="H75" s="45"/>
      <c r="I75" s="53"/>
      <c r="J75" s="46">
        <f t="shared" si="11"/>
        <v>0</v>
      </c>
      <c r="K75" s="47">
        <f t="shared" si="12"/>
        <v>0</v>
      </c>
    </row>
    <row r="76" spans="2:11" s="93" customFormat="1" ht="12.75" customHeight="1">
      <c r="B76" s="94">
        <f>+'Completar SOFSE'!A82</f>
        <v>62</v>
      </c>
      <c r="C76" s="6">
        <f>VLOOKUP(B76,'Completar SOFSE'!$A$19:$E$501,2,0)</f>
        <v>255</v>
      </c>
      <c r="D76" s="6" t="str">
        <f>VLOOKUP(B76,'Completar SOFSE'!$A$19:$E$501,3,0)</f>
        <v>UN</v>
      </c>
      <c r="E76" s="6">
        <f>VLOOKUP(B76,'Completar SOFSE'!$A$19:$E$501,4,0)</f>
        <v>3000020078</v>
      </c>
      <c r="F76" s="6" t="str">
        <f>VLOOKUP(B76,'Completar SOFSE'!$A$19:$E$501,5,0)</f>
        <v>PIQUETA PARA SOLDADOR</v>
      </c>
      <c r="G76" s="71">
        <f>VLOOKUP(B76,'Completar SOFSE'!$A$19:$F$501,6,0)</f>
        <v>0</v>
      </c>
      <c r="H76" s="45"/>
      <c r="I76" s="53"/>
      <c r="J76" s="46">
        <f t="shared" si="11"/>
        <v>0</v>
      </c>
      <c r="K76" s="47">
        <f t="shared" si="12"/>
        <v>0</v>
      </c>
    </row>
    <row r="77" spans="2:11" s="93" customFormat="1" ht="12.75" customHeight="1">
      <c r="B77" s="94">
        <f>+'Completar SOFSE'!A83</f>
        <v>63</v>
      </c>
      <c r="C77" s="6">
        <f>VLOOKUP(B77,'Completar SOFSE'!$A$19:$E$501,2,0)</f>
        <v>418</v>
      </c>
      <c r="D77" s="6" t="str">
        <f>VLOOKUP(B77,'Completar SOFSE'!$A$19:$E$501,3,0)</f>
        <v>UN</v>
      </c>
      <c r="E77" s="6">
        <f>VLOOKUP(B77,'Completar SOFSE'!$A$19:$E$501,4,0)</f>
        <v>3000021384</v>
      </c>
      <c r="F77" s="6" t="str">
        <f>VLOOKUP(B77,'Completar SOFSE'!$A$19:$E$501,5,0)</f>
        <v>CUTTER RETRACTIL GRANDE PARA HOJA 18 MM</v>
      </c>
      <c r="G77" s="71">
        <f>VLOOKUP(B77,'Completar SOFSE'!$A$19:$F$501,6,0)</f>
        <v>0</v>
      </c>
      <c r="H77" s="45"/>
      <c r="I77" s="53"/>
      <c r="J77" s="46">
        <f t="shared" si="11"/>
        <v>0</v>
      </c>
      <c r="K77" s="47">
        <f t="shared" si="12"/>
        <v>0</v>
      </c>
    </row>
    <row r="78" spans="2:11" s="93" customFormat="1" ht="12.75" customHeight="1">
      <c r="B78" s="94">
        <f>+'Completar SOFSE'!A84</f>
        <v>64</v>
      </c>
      <c r="C78" s="6">
        <f>VLOOKUP(B78,'Completar SOFSE'!$A$19:$E$501,2,0)</f>
        <v>218</v>
      </c>
      <c r="D78" s="6" t="str">
        <f>VLOOKUP(B78,'Completar SOFSE'!$A$19:$E$501,3,0)</f>
        <v>UN</v>
      </c>
      <c r="E78" s="6">
        <f>VLOOKUP(B78,'Completar SOFSE'!$A$19:$E$501,4,0)</f>
        <v>7000000209</v>
      </c>
      <c r="F78" s="6" t="str">
        <f>VLOOKUP(B78,'Completar SOFSE'!$A$19:$E$501,5,0)</f>
        <v>PINZA AMPER 0,1-999,9A 600-1000VCA/VCC</v>
      </c>
      <c r="G78" s="71">
        <f>VLOOKUP(B78,'Completar SOFSE'!$A$19:$F$501,6,0)</f>
        <v>0</v>
      </c>
      <c r="H78" s="45"/>
      <c r="I78" s="53"/>
      <c r="J78" s="46">
        <f>+(C78*H78)*I78</f>
        <v>0</v>
      </c>
      <c r="K78" s="47">
        <f>+C78*H78</f>
        <v>0</v>
      </c>
    </row>
    <row r="79" spans="2:11" s="93" customFormat="1" ht="12.75" customHeight="1">
      <c r="B79" s="163">
        <v>65</v>
      </c>
      <c r="C79" s="164">
        <v>277</v>
      </c>
      <c r="D79" s="6" t="str">
        <f>VLOOKUP(B79,'Completar SOFSE'!$A$19:$E$501,3,0)</f>
        <v>UN</v>
      </c>
      <c r="E79" s="67">
        <v>3000016018</v>
      </c>
      <c r="F79" s="85" t="s">
        <v>109</v>
      </c>
      <c r="G79" s="164"/>
      <c r="H79" s="164"/>
      <c r="I79" s="164"/>
      <c r="J79" s="164"/>
      <c r="K79" s="47">
        <f>+C79*H79</f>
        <v>0</v>
      </c>
    </row>
    <row r="80" spans="2:11" hidden="1">
      <c r="B80" s="3">
        <f>+'Completar SOFSE'!A85</f>
        <v>65</v>
      </c>
      <c r="C80" s="4">
        <f>VLOOKUP(B80,'Completar SOFSE'!$A$19:$E$501,2,0)</f>
        <v>277</v>
      </c>
      <c r="D80" s="4" t="str">
        <f>VLOOKUP(B80,'Completar SOFSE'!$A$19:$E$501,3,0)</f>
        <v>UN</v>
      </c>
      <c r="E80" s="4">
        <f>VLOOKUP(B80,'Completar SOFSE'!$A$19:$E$501,4,0)</f>
        <v>3000016018</v>
      </c>
      <c r="F80" s="6" t="str">
        <f>VLOOKUP(B80,'Completar SOFSE'!$A$19:$E$501,5,0)</f>
        <v>FRATACHO FIELT 300X180MM</v>
      </c>
      <c r="G80" s="71">
        <f>VLOOKUP(B80,'Completar SOFSE'!$A$19:$F$501,6,0)</f>
        <v>0</v>
      </c>
      <c r="H80" s="45"/>
      <c r="I80" s="53"/>
      <c r="J80" s="46">
        <f t="shared" si="11"/>
        <v>0</v>
      </c>
      <c r="K80" s="47">
        <f t="shared" si="12"/>
        <v>0</v>
      </c>
    </row>
    <row r="81" spans="2:11" hidden="1">
      <c r="B81" s="3">
        <f>+'Completar SOFSE'!A86</f>
        <v>66</v>
      </c>
      <c r="C81" s="4">
        <f>VLOOKUP(B81,'Completar SOFSE'!$A$19:$E$501,2,0)</f>
        <v>0</v>
      </c>
      <c r="D81" s="4">
        <f>VLOOKUP(B81,'Completar SOFSE'!$A$19:$E$501,3,0)</f>
        <v>0</v>
      </c>
      <c r="E81" s="4">
        <f>VLOOKUP(B81,'Completar SOFSE'!$A$19:$E$501,4,0)</f>
        <v>0</v>
      </c>
      <c r="F81" s="6">
        <f>VLOOKUP(B81,'Completar SOFSE'!$A$19:$E$501,5,0)</f>
        <v>0</v>
      </c>
      <c r="G81" s="71">
        <f>VLOOKUP(B81,'Completar SOFSE'!$A$19:$F$501,6,0)</f>
        <v>0</v>
      </c>
      <c r="H81" s="45"/>
      <c r="I81" s="53"/>
      <c r="J81" s="46">
        <f t="shared" si="11"/>
        <v>0</v>
      </c>
      <c r="K81" s="47">
        <f t="shared" si="12"/>
        <v>0</v>
      </c>
    </row>
    <row r="82" spans="2:11" hidden="1">
      <c r="B82" s="3">
        <f>+'Completar SOFSE'!A87</f>
        <v>67</v>
      </c>
      <c r="C82" s="4">
        <f>VLOOKUP(B82,'Completar SOFSE'!$A$19:$E$501,2,0)</f>
        <v>0</v>
      </c>
      <c r="D82" s="4">
        <f>VLOOKUP(B82,'Completar SOFSE'!$A$19:$E$501,3,0)</f>
        <v>0</v>
      </c>
      <c r="E82" s="4">
        <f>VLOOKUP(B82,'Completar SOFSE'!$A$19:$E$501,4,0)</f>
        <v>0</v>
      </c>
      <c r="F82" s="6">
        <f>VLOOKUP(B82,'Completar SOFSE'!$A$19:$E$501,5,0)</f>
        <v>0</v>
      </c>
      <c r="G82" s="71">
        <f>VLOOKUP(B82,'Completar SOFSE'!$A$19:$F$501,6,0)</f>
        <v>0</v>
      </c>
      <c r="H82" s="45"/>
      <c r="I82" s="53"/>
      <c r="J82" s="46">
        <f t="shared" si="11"/>
        <v>0</v>
      </c>
      <c r="K82" s="47">
        <f t="shared" si="12"/>
        <v>0</v>
      </c>
    </row>
    <row r="83" spans="2:11" hidden="1">
      <c r="B83" s="3">
        <f>+'Completar SOFSE'!A88</f>
        <v>68</v>
      </c>
      <c r="C83" s="4">
        <f>VLOOKUP(B83,'Completar SOFSE'!$A$19:$E$501,2,0)</f>
        <v>0</v>
      </c>
      <c r="D83" s="4">
        <f>VLOOKUP(B83,'Completar SOFSE'!$A$19:$E$501,3,0)</f>
        <v>0</v>
      </c>
      <c r="E83" s="4">
        <f>VLOOKUP(B83,'Completar SOFSE'!$A$19:$E$501,4,0)</f>
        <v>0</v>
      </c>
      <c r="F83" s="6">
        <f>VLOOKUP(B83,'Completar SOFSE'!$A$19:$E$501,5,0)</f>
        <v>0</v>
      </c>
      <c r="G83" s="71">
        <f>VLOOKUP(B83,'Completar SOFSE'!$A$19:$F$501,6,0)</f>
        <v>0</v>
      </c>
      <c r="H83" s="45"/>
      <c r="I83" s="53"/>
      <c r="J83" s="46">
        <f t="shared" si="11"/>
        <v>0</v>
      </c>
      <c r="K83" s="47">
        <f t="shared" si="12"/>
        <v>0</v>
      </c>
    </row>
    <row r="84" spans="2:11" hidden="1">
      <c r="B84" s="3">
        <f>+'Completar SOFSE'!A89</f>
        <v>69</v>
      </c>
      <c r="C84" s="4">
        <f>VLOOKUP(B84,'Completar SOFSE'!$A$19:$E$501,2,0)</f>
        <v>0</v>
      </c>
      <c r="D84" s="4">
        <f>VLOOKUP(B84,'Completar SOFSE'!$A$19:$E$501,3,0)</f>
        <v>0</v>
      </c>
      <c r="E84" s="4">
        <f>VLOOKUP(B84,'Completar SOFSE'!$A$19:$E$501,4,0)</f>
        <v>0</v>
      </c>
      <c r="F84" s="6">
        <f>VLOOKUP(B84,'Completar SOFSE'!$A$19:$E$501,5,0)</f>
        <v>0</v>
      </c>
      <c r="G84" s="71">
        <f>VLOOKUP(B84,'Completar SOFSE'!$A$19:$F$501,6,0)</f>
        <v>0</v>
      </c>
      <c r="H84" s="45"/>
      <c r="I84" s="53"/>
      <c r="J84" s="46">
        <f t="shared" si="11"/>
        <v>0</v>
      </c>
      <c r="K84" s="47">
        <f t="shared" si="12"/>
        <v>0</v>
      </c>
    </row>
    <row r="85" spans="2:11" hidden="1">
      <c r="B85" s="3">
        <f>+'Completar SOFSE'!A90</f>
        <v>70</v>
      </c>
      <c r="C85" s="4">
        <f>VLOOKUP(B85,'Completar SOFSE'!$A$19:$E$501,2,0)</f>
        <v>0</v>
      </c>
      <c r="D85" s="4">
        <f>VLOOKUP(B85,'Completar SOFSE'!$A$19:$E$501,3,0)</f>
        <v>0</v>
      </c>
      <c r="E85" s="4">
        <f>VLOOKUP(B85,'Completar SOFSE'!$A$19:$E$501,4,0)</f>
        <v>0</v>
      </c>
      <c r="F85" s="6">
        <f>VLOOKUP(B85,'Completar SOFSE'!$A$19:$E$501,5,0)</f>
        <v>0</v>
      </c>
      <c r="G85" s="71">
        <f>VLOOKUP(B85,'Completar SOFSE'!$A$19:$F$501,6,0)</f>
        <v>0</v>
      </c>
      <c r="H85" s="45"/>
      <c r="I85" s="53"/>
      <c r="J85" s="46">
        <f t="shared" si="11"/>
        <v>0</v>
      </c>
      <c r="K85" s="47">
        <f t="shared" si="12"/>
        <v>0</v>
      </c>
    </row>
    <row r="86" spans="2:11" hidden="1">
      <c r="B86" s="3">
        <f>+'Completar SOFSE'!A91</f>
        <v>71</v>
      </c>
      <c r="C86" s="4">
        <f>VLOOKUP(B86,'Completar SOFSE'!$A$19:$E$501,2,0)</f>
        <v>0</v>
      </c>
      <c r="D86" s="4">
        <f>VLOOKUP(B86,'Completar SOFSE'!$A$19:$E$501,3,0)</f>
        <v>0</v>
      </c>
      <c r="E86" s="4">
        <f>VLOOKUP(B86,'Completar SOFSE'!$A$19:$E$501,4,0)</f>
        <v>0</v>
      </c>
      <c r="F86" s="6">
        <f>VLOOKUP(B86,'Completar SOFSE'!$A$19:$E$501,5,0)</f>
        <v>0</v>
      </c>
      <c r="G86" s="71">
        <f>VLOOKUP(B86,'Completar SOFSE'!$A$19:$F$501,6,0)</f>
        <v>0</v>
      </c>
      <c r="H86" s="45"/>
      <c r="I86" s="53"/>
      <c r="J86" s="46">
        <f t="shared" si="11"/>
        <v>0</v>
      </c>
      <c r="K86" s="47">
        <f t="shared" si="12"/>
        <v>0</v>
      </c>
    </row>
    <row r="87" spans="2:11" hidden="1">
      <c r="B87" s="3">
        <f>+'Completar SOFSE'!A92</f>
        <v>72</v>
      </c>
      <c r="C87" s="4">
        <f>VLOOKUP(B87,'Completar SOFSE'!$A$19:$E$501,2,0)</f>
        <v>0</v>
      </c>
      <c r="D87" s="4">
        <f>VLOOKUP(B87,'Completar SOFSE'!$A$19:$E$501,3,0)</f>
        <v>0</v>
      </c>
      <c r="E87" s="4">
        <f>VLOOKUP(B87,'Completar SOFSE'!$A$19:$E$501,4,0)</f>
        <v>0</v>
      </c>
      <c r="F87" s="6">
        <f>VLOOKUP(B87,'Completar SOFSE'!$A$19:$E$501,5,0)</f>
        <v>0</v>
      </c>
      <c r="G87" s="71">
        <f>VLOOKUP(B87,'Completar SOFSE'!$A$19:$F$501,6,0)</f>
        <v>0</v>
      </c>
      <c r="H87" s="45"/>
      <c r="I87" s="53"/>
      <c r="J87" s="46">
        <f t="shared" si="11"/>
        <v>0</v>
      </c>
      <c r="K87" s="47">
        <f t="shared" si="12"/>
        <v>0</v>
      </c>
    </row>
    <row r="88" spans="2:11" hidden="1">
      <c r="B88" s="3">
        <f>+'Completar SOFSE'!A93</f>
        <v>73</v>
      </c>
      <c r="C88" s="4">
        <f>VLOOKUP(B88,'Completar SOFSE'!$A$19:$E$501,2,0)</f>
        <v>0</v>
      </c>
      <c r="D88" s="4">
        <f>VLOOKUP(B88,'Completar SOFSE'!$A$19:$E$501,3,0)</f>
        <v>0</v>
      </c>
      <c r="E88" s="4">
        <f>VLOOKUP(B88,'Completar SOFSE'!$A$19:$E$501,4,0)</f>
        <v>0</v>
      </c>
      <c r="F88" s="6">
        <f>VLOOKUP(B88,'Completar SOFSE'!$A$19:$E$501,5,0)</f>
        <v>0</v>
      </c>
      <c r="G88" s="71">
        <f>VLOOKUP(B88,'Completar SOFSE'!$A$19:$F$501,6,0)</f>
        <v>0</v>
      </c>
      <c r="H88" s="45"/>
      <c r="I88" s="53"/>
      <c r="J88" s="46">
        <f t="shared" si="11"/>
        <v>0</v>
      </c>
      <c r="K88" s="47">
        <f t="shared" si="12"/>
        <v>0</v>
      </c>
    </row>
    <row r="89" spans="2:11" hidden="1">
      <c r="B89" s="3">
        <f>+'Completar SOFSE'!A94</f>
        <v>74</v>
      </c>
      <c r="C89" s="4">
        <f>VLOOKUP(B89,'Completar SOFSE'!$A$19:$E$501,2,0)</f>
        <v>0</v>
      </c>
      <c r="D89" s="4">
        <f>VLOOKUP(B89,'Completar SOFSE'!$A$19:$E$501,3,0)</f>
        <v>0</v>
      </c>
      <c r="E89" s="4">
        <f>VLOOKUP(B89,'Completar SOFSE'!$A$19:$E$501,4,0)</f>
        <v>0</v>
      </c>
      <c r="F89" s="6">
        <f>VLOOKUP(B89,'Completar SOFSE'!$A$19:$E$501,5,0)</f>
        <v>0</v>
      </c>
      <c r="G89" s="71">
        <f>VLOOKUP(B89,'Completar SOFSE'!$A$19:$F$501,6,0)</f>
        <v>0</v>
      </c>
      <c r="H89" s="45"/>
      <c r="I89" s="53"/>
      <c r="J89" s="46">
        <f t="shared" si="11"/>
        <v>0</v>
      </c>
      <c r="K89" s="47">
        <f t="shared" si="12"/>
        <v>0</v>
      </c>
    </row>
    <row r="90" spans="2:11" hidden="1">
      <c r="B90" s="3">
        <f>+'Completar SOFSE'!A95</f>
        <v>75</v>
      </c>
      <c r="C90" s="4">
        <f>VLOOKUP(B90,'Completar SOFSE'!$A$19:$E$501,2,0)</f>
        <v>0</v>
      </c>
      <c r="D90" s="4">
        <f>VLOOKUP(B90,'Completar SOFSE'!$A$19:$E$501,3,0)</f>
        <v>0</v>
      </c>
      <c r="E90" s="4">
        <f>VLOOKUP(B90,'Completar SOFSE'!$A$19:$E$501,4,0)</f>
        <v>0</v>
      </c>
      <c r="F90" s="6">
        <f>VLOOKUP(B90,'Completar SOFSE'!$A$19:$E$501,5,0)</f>
        <v>0</v>
      </c>
      <c r="G90" s="71">
        <f>VLOOKUP(B90,'Completar SOFSE'!$A$19:$F$501,6,0)</f>
        <v>0</v>
      </c>
      <c r="H90" s="45"/>
      <c r="I90" s="65"/>
      <c r="J90" s="46">
        <f t="shared" si="11"/>
        <v>0</v>
      </c>
      <c r="K90" s="47">
        <f t="shared" si="12"/>
        <v>0</v>
      </c>
    </row>
    <row r="91" spans="2:11" hidden="1">
      <c r="B91" s="3">
        <f>+'Completar SOFSE'!A96</f>
        <v>76</v>
      </c>
      <c r="C91" s="4">
        <f>VLOOKUP(B91,'Completar SOFSE'!$A$19:$E$501,2,0)</f>
        <v>0</v>
      </c>
      <c r="D91" s="4">
        <f>VLOOKUP(B91,'Completar SOFSE'!$A$19:$E$501,3,0)</f>
        <v>0</v>
      </c>
      <c r="E91" s="4">
        <f>VLOOKUP(B91,'Completar SOFSE'!$A$19:$E$501,4,0)</f>
        <v>0</v>
      </c>
      <c r="F91" s="6">
        <f>VLOOKUP(B91,'Completar SOFSE'!$A$19:$E$501,5,0)</f>
        <v>0</v>
      </c>
      <c r="G91" s="71">
        <f>VLOOKUP(B91,'Completar SOFSE'!$A$19:$F$501,6,0)</f>
        <v>0</v>
      </c>
      <c r="H91" s="45"/>
      <c r="I91" s="65"/>
      <c r="J91" s="46">
        <f t="shared" si="11"/>
        <v>0</v>
      </c>
      <c r="K91" s="47">
        <f t="shared" si="12"/>
        <v>0</v>
      </c>
    </row>
    <row r="92" spans="2:11" hidden="1">
      <c r="B92" s="3">
        <f>+'Completar SOFSE'!A97</f>
        <v>77</v>
      </c>
      <c r="C92" s="4">
        <f>VLOOKUP(B92,'Completar SOFSE'!$A$19:$E$501,2,0)</f>
        <v>0</v>
      </c>
      <c r="D92" s="4">
        <f>VLOOKUP(B92,'Completar SOFSE'!$A$19:$E$501,3,0)</f>
        <v>0</v>
      </c>
      <c r="E92" s="4">
        <f>VLOOKUP(B92,'Completar SOFSE'!$A$19:$E$501,4,0)</f>
        <v>0</v>
      </c>
      <c r="F92" s="6">
        <f>VLOOKUP(B92,'Completar SOFSE'!$A$19:$E$501,5,0)</f>
        <v>0</v>
      </c>
      <c r="G92" s="71">
        <f>VLOOKUP(B92,'Completar SOFSE'!$A$19:$F$501,6,0)</f>
        <v>0</v>
      </c>
      <c r="H92" s="45"/>
      <c r="I92" s="65"/>
      <c r="J92" s="46">
        <f t="shared" si="11"/>
        <v>0</v>
      </c>
      <c r="K92" s="47">
        <f t="shared" si="12"/>
        <v>0</v>
      </c>
    </row>
    <row r="93" spans="2:11" hidden="1">
      <c r="B93" s="3">
        <f>+'Completar SOFSE'!A98</f>
        <v>78</v>
      </c>
      <c r="C93" s="4">
        <f>VLOOKUP(B93,'Completar SOFSE'!$A$19:$E$501,2,0)</f>
        <v>0</v>
      </c>
      <c r="D93" s="4">
        <f>VLOOKUP(B93,'Completar SOFSE'!$A$19:$E$501,3,0)</f>
        <v>0</v>
      </c>
      <c r="E93" s="4">
        <f>VLOOKUP(B93,'Completar SOFSE'!$A$19:$E$501,4,0)</f>
        <v>0</v>
      </c>
      <c r="F93" s="6">
        <f>VLOOKUP(B93,'Completar SOFSE'!$A$19:$E$501,5,0)</f>
        <v>0</v>
      </c>
      <c r="G93" s="71">
        <f>VLOOKUP(B93,'Completar SOFSE'!$A$19:$F$501,6,0)</f>
        <v>0</v>
      </c>
      <c r="H93" s="45"/>
      <c r="I93" s="65"/>
      <c r="J93" s="46">
        <f t="shared" si="11"/>
        <v>0</v>
      </c>
      <c r="K93" s="47">
        <f t="shared" si="12"/>
        <v>0</v>
      </c>
    </row>
    <row r="94" spans="2:11" hidden="1">
      <c r="B94" s="3">
        <f>+'Completar SOFSE'!A99</f>
        <v>79</v>
      </c>
      <c r="C94" s="4">
        <f>VLOOKUP(B94,'Completar SOFSE'!$A$19:$E$501,2,0)</f>
        <v>0</v>
      </c>
      <c r="D94" s="4">
        <f>VLOOKUP(B94,'Completar SOFSE'!$A$19:$E$501,3,0)</f>
        <v>0</v>
      </c>
      <c r="E94" s="4">
        <f>VLOOKUP(B94,'Completar SOFSE'!$A$19:$E$501,4,0)</f>
        <v>0</v>
      </c>
      <c r="F94" s="6">
        <f>VLOOKUP(B94,'Completar SOFSE'!$A$19:$E$501,5,0)</f>
        <v>0</v>
      </c>
      <c r="G94" s="71">
        <f>VLOOKUP(B94,'Completar SOFSE'!$A$19:$F$501,6,0)</f>
        <v>0</v>
      </c>
      <c r="H94" s="45"/>
      <c r="I94" s="65"/>
      <c r="J94" s="46">
        <f t="shared" si="11"/>
        <v>0</v>
      </c>
      <c r="K94" s="47">
        <f t="shared" si="12"/>
        <v>0</v>
      </c>
    </row>
    <row r="95" spans="2:11" hidden="1">
      <c r="B95" s="3">
        <f>+'Completar SOFSE'!A100</f>
        <v>80</v>
      </c>
      <c r="C95" s="4">
        <f>VLOOKUP(B95,'Completar SOFSE'!$A$19:$E$501,2,0)</f>
        <v>0</v>
      </c>
      <c r="D95" s="4">
        <f>VLOOKUP(B95,'Completar SOFSE'!$A$19:$E$501,3,0)</f>
        <v>0</v>
      </c>
      <c r="E95" s="4">
        <f>VLOOKUP(B95,'Completar SOFSE'!$A$19:$E$501,4,0)</f>
        <v>0</v>
      </c>
      <c r="F95" s="6">
        <f>VLOOKUP(B95,'Completar SOFSE'!$A$19:$E$501,5,0)</f>
        <v>0</v>
      </c>
      <c r="G95" s="71">
        <f>VLOOKUP(B95,'Completar SOFSE'!$A$19:$F$501,6,0)</f>
        <v>0</v>
      </c>
      <c r="H95" s="45"/>
      <c r="I95" s="65"/>
      <c r="J95" s="46">
        <f t="shared" si="11"/>
        <v>0</v>
      </c>
      <c r="K95" s="47">
        <f t="shared" si="12"/>
        <v>0</v>
      </c>
    </row>
    <row r="96" spans="2:11" hidden="1">
      <c r="B96" s="3">
        <f>+'Completar SOFSE'!A101</f>
        <v>81</v>
      </c>
      <c r="C96" s="4">
        <f>VLOOKUP(B96,'Completar SOFSE'!$A$19:$E$501,2,0)</f>
        <v>0</v>
      </c>
      <c r="D96" s="4">
        <f>VLOOKUP(B96,'Completar SOFSE'!$A$19:$E$501,3,0)</f>
        <v>0</v>
      </c>
      <c r="E96" s="4">
        <f>VLOOKUP(B96,'Completar SOFSE'!$A$19:$E$501,4,0)</f>
        <v>0</v>
      </c>
      <c r="F96" s="6">
        <f>VLOOKUP(B96,'Completar SOFSE'!$A$19:$E$501,5,0)</f>
        <v>0</v>
      </c>
      <c r="G96" s="71">
        <f>VLOOKUP(B96,'Completar SOFSE'!$A$19:$F$501,6,0)</f>
        <v>0</v>
      </c>
      <c r="H96" s="45"/>
      <c r="I96" s="65"/>
      <c r="J96" s="46">
        <f t="shared" si="11"/>
        <v>0</v>
      </c>
      <c r="K96" s="47">
        <f t="shared" si="12"/>
        <v>0</v>
      </c>
    </row>
    <row r="97" spans="2:11" hidden="1">
      <c r="B97" s="3">
        <f>+'Completar SOFSE'!A102</f>
        <v>82</v>
      </c>
      <c r="C97" s="4">
        <f>VLOOKUP(B97,'Completar SOFSE'!$A$19:$E$501,2,0)</f>
        <v>0</v>
      </c>
      <c r="D97" s="4">
        <f>VLOOKUP(B97,'Completar SOFSE'!$A$19:$E$501,3,0)</f>
        <v>0</v>
      </c>
      <c r="E97" s="4">
        <f>VLOOKUP(B97,'Completar SOFSE'!$A$19:$E$501,4,0)</f>
        <v>0</v>
      </c>
      <c r="F97" s="6">
        <f>VLOOKUP(B97,'Completar SOFSE'!$A$19:$E$501,5,0)</f>
        <v>0</v>
      </c>
      <c r="G97" s="71">
        <f>VLOOKUP(B97,'Completar SOFSE'!$A$19:$F$501,6,0)</f>
        <v>0</v>
      </c>
      <c r="H97" s="45"/>
      <c r="I97" s="65"/>
      <c r="J97" s="46">
        <f t="shared" si="11"/>
        <v>0</v>
      </c>
      <c r="K97" s="47">
        <f t="shared" si="12"/>
        <v>0</v>
      </c>
    </row>
    <row r="98" spans="2:11" hidden="1">
      <c r="B98" s="3">
        <f>+'Completar SOFSE'!A103</f>
        <v>83</v>
      </c>
      <c r="C98" s="4">
        <f>VLOOKUP(B98,'Completar SOFSE'!$A$19:$E$501,2,0)</f>
        <v>0</v>
      </c>
      <c r="D98" s="4">
        <f>VLOOKUP(B98,'Completar SOFSE'!$A$19:$E$501,3,0)</f>
        <v>0</v>
      </c>
      <c r="E98" s="4">
        <f>VLOOKUP(B98,'Completar SOFSE'!$A$19:$E$501,4,0)</f>
        <v>0</v>
      </c>
      <c r="F98" s="6">
        <f>VLOOKUP(B98,'Completar SOFSE'!$A$19:$E$501,5,0)</f>
        <v>0</v>
      </c>
      <c r="G98" s="71">
        <f>VLOOKUP(B98,'Completar SOFSE'!$A$19:$F$501,6,0)</f>
        <v>0</v>
      </c>
      <c r="H98" s="45"/>
      <c r="I98" s="65"/>
      <c r="J98" s="46">
        <f t="shared" si="11"/>
        <v>0</v>
      </c>
      <c r="K98" s="47">
        <f t="shared" si="12"/>
        <v>0</v>
      </c>
    </row>
    <row r="99" spans="2:11" hidden="1">
      <c r="B99" s="3">
        <f>+'Completar SOFSE'!A104</f>
        <v>84</v>
      </c>
      <c r="C99" s="4">
        <f>VLOOKUP(B99,'Completar SOFSE'!$A$19:$E$501,2,0)</f>
        <v>0</v>
      </c>
      <c r="D99" s="4">
        <f>VLOOKUP(B99,'Completar SOFSE'!$A$19:$E$501,3,0)</f>
        <v>0</v>
      </c>
      <c r="E99" s="4">
        <f>VLOOKUP(B99,'Completar SOFSE'!$A$19:$E$501,4,0)</f>
        <v>0</v>
      </c>
      <c r="F99" s="6">
        <f>VLOOKUP(B99,'Completar SOFSE'!$A$19:$E$501,5,0)</f>
        <v>0</v>
      </c>
      <c r="G99" s="71">
        <f>VLOOKUP(B99,'Completar SOFSE'!$A$19:$F$501,6,0)</f>
        <v>0</v>
      </c>
      <c r="H99" s="45"/>
      <c r="I99" s="65"/>
      <c r="J99" s="46">
        <f t="shared" si="11"/>
        <v>0</v>
      </c>
      <c r="K99" s="47">
        <f t="shared" si="12"/>
        <v>0</v>
      </c>
    </row>
    <row r="100" spans="2:11" hidden="1">
      <c r="B100" s="3">
        <f>+'Completar SOFSE'!A105</f>
        <v>85</v>
      </c>
      <c r="C100" s="4">
        <f>VLOOKUP(B100,'Completar SOFSE'!$A$19:$E$501,2,0)</f>
        <v>0</v>
      </c>
      <c r="D100" s="4">
        <f>VLOOKUP(B100,'Completar SOFSE'!$A$19:$E$501,3,0)</f>
        <v>0</v>
      </c>
      <c r="E100" s="4">
        <f>VLOOKUP(B100,'Completar SOFSE'!$A$19:$E$501,4,0)</f>
        <v>0</v>
      </c>
      <c r="F100" s="6">
        <f>VLOOKUP(B100,'Completar SOFSE'!$A$19:$E$501,5,0)</f>
        <v>0</v>
      </c>
      <c r="G100" s="71">
        <f>VLOOKUP(B100,'Completar SOFSE'!$A$19:$F$501,6,0)</f>
        <v>0</v>
      </c>
      <c r="H100" s="45"/>
      <c r="I100" s="65"/>
      <c r="J100" s="46">
        <f t="shared" si="11"/>
        <v>0</v>
      </c>
      <c r="K100" s="47">
        <f t="shared" si="12"/>
        <v>0</v>
      </c>
    </row>
    <row r="101" spans="2:11" hidden="1">
      <c r="B101" s="3">
        <f>+'Completar SOFSE'!A106</f>
        <v>86</v>
      </c>
      <c r="C101" s="4">
        <f>VLOOKUP(B101,'Completar SOFSE'!$A$19:$E$501,2,0)</f>
        <v>0</v>
      </c>
      <c r="D101" s="4">
        <f>VLOOKUP(B101,'Completar SOFSE'!$A$19:$E$501,3,0)</f>
        <v>0</v>
      </c>
      <c r="E101" s="4">
        <f>VLOOKUP(B101,'Completar SOFSE'!$A$19:$E$501,4,0)</f>
        <v>0</v>
      </c>
      <c r="F101" s="6">
        <f>VLOOKUP(B101,'Completar SOFSE'!$A$19:$E$501,5,0)</f>
        <v>0</v>
      </c>
      <c r="G101" s="71">
        <f>VLOOKUP(B101,'Completar SOFSE'!$A$19:$F$501,6,0)</f>
        <v>0</v>
      </c>
      <c r="H101" s="45"/>
      <c r="I101" s="65"/>
      <c r="J101" s="46">
        <f t="shared" si="11"/>
        <v>0</v>
      </c>
      <c r="K101" s="47">
        <f t="shared" si="12"/>
        <v>0</v>
      </c>
    </row>
    <row r="102" spans="2:11" hidden="1">
      <c r="B102" s="3">
        <f>+'Completar SOFSE'!A107</f>
        <v>87</v>
      </c>
      <c r="C102" s="4">
        <f>VLOOKUP(B102,'Completar SOFSE'!$A$19:$E$501,2,0)</f>
        <v>0</v>
      </c>
      <c r="D102" s="4">
        <f>VLOOKUP(B102,'Completar SOFSE'!$A$19:$E$501,3,0)</f>
        <v>0</v>
      </c>
      <c r="E102" s="4">
        <f>VLOOKUP(B102,'Completar SOFSE'!$A$19:$E$501,4,0)</f>
        <v>0</v>
      </c>
      <c r="F102" s="6">
        <f>VLOOKUP(B102,'Completar SOFSE'!$A$19:$E$501,5,0)</f>
        <v>0</v>
      </c>
      <c r="G102" s="71">
        <f>VLOOKUP(B102,'Completar SOFSE'!$A$19:$F$501,6,0)</f>
        <v>0</v>
      </c>
      <c r="H102" s="45"/>
      <c r="I102" s="65"/>
      <c r="J102" s="46">
        <f t="shared" si="11"/>
        <v>0</v>
      </c>
      <c r="K102" s="47">
        <f t="shared" si="12"/>
        <v>0</v>
      </c>
    </row>
    <row r="103" spans="2:11" hidden="1">
      <c r="B103" s="3">
        <f>+'Completar SOFSE'!A108</f>
        <v>88</v>
      </c>
      <c r="C103" s="4">
        <f>VLOOKUP(B103,'Completar SOFSE'!$A$19:$E$501,2,0)</f>
        <v>0</v>
      </c>
      <c r="D103" s="4">
        <f>VLOOKUP(B103,'Completar SOFSE'!$A$19:$E$501,3,0)</f>
        <v>0</v>
      </c>
      <c r="E103" s="4">
        <f>VLOOKUP(B103,'Completar SOFSE'!$A$19:$E$501,4,0)</f>
        <v>0</v>
      </c>
      <c r="F103" s="6">
        <f>VLOOKUP(B103,'Completar SOFSE'!$A$19:$E$501,5,0)</f>
        <v>0</v>
      </c>
      <c r="G103" s="71">
        <f>VLOOKUP(B103,'Completar SOFSE'!$A$19:$F$501,6,0)</f>
        <v>0</v>
      </c>
      <c r="H103" s="45"/>
      <c r="I103" s="65"/>
      <c r="J103" s="46">
        <f t="shared" si="11"/>
        <v>0</v>
      </c>
      <c r="K103" s="47">
        <f t="shared" si="12"/>
        <v>0</v>
      </c>
    </row>
    <row r="104" spans="2:11" hidden="1">
      <c r="B104" s="3">
        <f>+'Completar SOFSE'!A109</f>
        <v>89</v>
      </c>
      <c r="C104" s="4">
        <f>VLOOKUP(B104,'Completar SOFSE'!$A$19:$E$501,2,0)</f>
        <v>0</v>
      </c>
      <c r="D104" s="4">
        <f>VLOOKUP(B104,'Completar SOFSE'!$A$19:$E$501,3,0)</f>
        <v>0</v>
      </c>
      <c r="E104" s="4">
        <f>VLOOKUP(B104,'Completar SOFSE'!$A$19:$E$501,4,0)</f>
        <v>0</v>
      </c>
      <c r="F104" s="6">
        <f>VLOOKUP(B104,'Completar SOFSE'!$A$19:$E$501,5,0)</f>
        <v>0</v>
      </c>
      <c r="G104" s="71">
        <f>VLOOKUP(B104,'Completar SOFSE'!$A$19:$F$501,6,0)</f>
        <v>0</v>
      </c>
      <c r="H104" s="45"/>
      <c r="I104" s="65"/>
      <c r="J104" s="46">
        <f t="shared" si="11"/>
        <v>0</v>
      </c>
      <c r="K104" s="47">
        <f t="shared" si="12"/>
        <v>0</v>
      </c>
    </row>
    <row r="105" spans="2:11" hidden="1">
      <c r="B105" s="3">
        <f>+'Completar SOFSE'!A110</f>
        <v>90</v>
      </c>
      <c r="C105" s="4">
        <f>VLOOKUP(B105,'Completar SOFSE'!$A$19:$E$501,2,0)</f>
        <v>0</v>
      </c>
      <c r="D105" s="4">
        <f>VLOOKUP(B105,'Completar SOFSE'!$A$19:$E$501,3,0)</f>
        <v>0</v>
      </c>
      <c r="E105" s="4">
        <f>VLOOKUP(B105,'Completar SOFSE'!$A$19:$E$501,4,0)</f>
        <v>0</v>
      </c>
      <c r="F105" s="6">
        <f>VLOOKUP(B105,'Completar SOFSE'!$A$19:$E$501,5,0)</f>
        <v>0</v>
      </c>
      <c r="G105" s="71">
        <f>VLOOKUP(B105,'Completar SOFSE'!$A$19:$F$501,6,0)</f>
        <v>0</v>
      </c>
      <c r="H105" s="45"/>
      <c r="I105" s="65"/>
      <c r="J105" s="46">
        <f t="shared" si="11"/>
        <v>0</v>
      </c>
      <c r="K105" s="47">
        <f t="shared" si="12"/>
        <v>0</v>
      </c>
    </row>
    <row r="106" spans="2:11" hidden="1">
      <c r="B106" s="3">
        <f>+'Completar SOFSE'!A111</f>
        <v>91</v>
      </c>
      <c r="C106" s="4">
        <f>VLOOKUP(B106,'Completar SOFSE'!$A$19:$E$501,2,0)</f>
        <v>0</v>
      </c>
      <c r="D106" s="4">
        <f>VLOOKUP(B106,'Completar SOFSE'!$A$19:$E$501,3,0)</f>
        <v>0</v>
      </c>
      <c r="E106" s="4">
        <f>VLOOKUP(B106,'Completar SOFSE'!$A$19:$E$501,4,0)</f>
        <v>0</v>
      </c>
      <c r="F106" s="6">
        <f>VLOOKUP(B106,'Completar SOFSE'!$A$19:$E$501,5,0)</f>
        <v>0</v>
      </c>
      <c r="G106" s="71">
        <f>VLOOKUP(B106,'Completar SOFSE'!$A$19:$F$501,6,0)</f>
        <v>0</v>
      </c>
      <c r="H106" s="45"/>
      <c r="I106" s="65"/>
      <c r="J106" s="46">
        <f t="shared" ref="J106:J169" si="13">+(C106*H106)*I106</f>
        <v>0</v>
      </c>
      <c r="K106" s="47">
        <f t="shared" ref="K106:K169" si="14">+C106*H106</f>
        <v>0</v>
      </c>
    </row>
    <row r="107" spans="2:11" hidden="1">
      <c r="B107" s="3">
        <f>+'Completar SOFSE'!A112</f>
        <v>92</v>
      </c>
      <c r="C107" s="4">
        <f>VLOOKUP(B107,'Completar SOFSE'!$A$19:$E$501,2,0)</f>
        <v>0</v>
      </c>
      <c r="D107" s="4">
        <f>VLOOKUP(B107,'Completar SOFSE'!$A$19:$E$501,3,0)</f>
        <v>0</v>
      </c>
      <c r="E107" s="4">
        <f>VLOOKUP(B107,'Completar SOFSE'!$A$19:$E$501,4,0)</f>
        <v>0</v>
      </c>
      <c r="F107" s="6">
        <f>VLOOKUP(B107,'Completar SOFSE'!$A$19:$E$501,5,0)</f>
        <v>0</v>
      </c>
      <c r="G107" s="71">
        <f>VLOOKUP(B107,'Completar SOFSE'!$A$19:$F$501,6,0)</f>
        <v>0</v>
      </c>
      <c r="H107" s="45"/>
      <c r="I107" s="65"/>
      <c r="J107" s="46">
        <f t="shared" si="13"/>
        <v>0</v>
      </c>
      <c r="K107" s="47">
        <f t="shared" si="14"/>
        <v>0</v>
      </c>
    </row>
    <row r="108" spans="2:11" hidden="1">
      <c r="B108" s="3">
        <f>+'Completar SOFSE'!A113</f>
        <v>93</v>
      </c>
      <c r="C108" s="4">
        <f>VLOOKUP(B108,'Completar SOFSE'!$A$19:$E$501,2,0)</f>
        <v>0</v>
      </c>
      <c r="D108" s="4">
        <f>VLOOKUP(B108,'Completar SOFSE'!$A$19:$E$501,3,0)</f>
        <v>0</v>
      </c>
      <c r="E108" s="4">
        <f>VLOOKUP(B108,'Completar SOFSE'!$A$19:$E$501,4,0)</f>
        <v>0</v>
      </c>
      <c r="F108" s="6">
        <f>VLOOKUP(B108,'Completar SOFSE'!$A$19:$E$501,5,0)</f>
        <v>0</v>
      </c>
      <c r="G108" s="71">
        <f>VLOOKUP(B108,'Completar SOFSE'!$A$19:$F$501,6,0)</f>
        <v>0</v>
      </c>
      <c r="H108" s="45"/>
      <c r="I108" s="65"/>
      <c r="J108" s="46">
        <f t="shared" si="13"/>
        <v>0</v>
      </c>
      <c r="K108" s="47">
        <f t="shared" si="14"/>
        <v>0</v>
      </c>
    </row>
    <row r="109" spans="2:11" hidden="1">
      <c r="B109" s="3">
        <f>+'Completar SOFSE'!A114</f>
        <v>94</v>
      </c>
      <c r="C109" s="4">
        <f>VLOOKUP(B109,'Completar SOFSE'!$A$19:$E$501,2,0)</f>
        <v>0</v>
      </c>
      <c r="D109" s="4">
        <f>VLOOKUP(B109,'Completar SOFSE'!$A$19:$E$501,3,0)</f>
        <v>0</v>
      </c>
      <c r="E109" s="4">
        <f>VLOOKUP(B109,'Completar SOFSE'!$A$19:$E$501,4,0)</f>
        <v>0</v>
      </c>
      <c r="F109" s="6">
        <f>VLOOKUP(B109,'Completar SOFSE'!$A$19:$E$501,5,0)</f>
        <v>0</v>
      </c>
      <c r="G109" s="71">
        <f>VLOOKUP(B109,'Completar SOFSE'!$A$19:$F$501,6,0)</f>
        <v>0</v>
      </c>
      <c r="H109" s="45"/>
      <c r="I109" s="65"/>
      <c r="J109" s="46">
        <f t="shared" si="13"/>
        <v>0</v>
      </c>
      <c r="K109" s="47">
        <f t="shared" si="14"/>
        <v>0</v>
      </c>
    </row>
    <row r="110" spans="2:11" hidden="1">
      <c r="B110" s="3">
        <f>+'Completar SOFSE'!A115</f>
        <v>95</v>
      </c>
      <c r="C110" s="4">
        <f>VLOOKUP(B110,'Completar SOFSE'!$A$19:$E$501,2,0)</f>
        <v>0</v>
      </c>
      <c r="D110" s="4">
        <f>VLOOKUP(B110,'Completar SOFSE'!$A$19:$E$501,3,0)</f>
        <v>0</v>
      </c>
      <c r="E110" s="4">
        <f>VLOOKUP(B110,'Completar SOFSE'!$A$19:$E$501,4,0)</f>
        <v>0</v>
      </c>
      <c r="F110" s="6">
        <f>VLOOKUP(B110,'Completar SOFSE'!$A$19:$E$501,5,0)</f>
        <v>0</v>
      </c>
      <c r="G110" s="71">
        <f>VLOOKUP(B110,'Completar SOFSE'!$A$19:$F$501,6,0)</f>
        <v>0</v>
      </c>
      <c r="H110" s="45"/>
      <c r="I110" s="65"/>
      <c r="J110" s="46">
        <f t="shared" si="13"/>
        <v>0</v>
      </c>
      <c r="K110" s="47">
        <f t="shared" si="14"/>
        <v>0</v>
      </c>
    </row>
    <row r="111" spans="2:11" hidden="1">
      <c r="B111" s="3">
        <f>+'Completar SOFSE'!A116</f>
        <v>96</v>
      </c>
      <c r="C111" s="4">
        <f>VLOOKUP(B111,'Completar SOFSE'!$A$19:$E$501,2,0)</f>
        <v>0</v>
      </c>
      <c r="D111" s="4">
        <f>VLOOKUP(B111,'Completar SOFSE'!$A$19:$E$501,3,0)</f>
        <v>0</v>
      </c>
      <c r="E111" s="4">
        <f>VLOOKUP(B111,'Completar SOFSE'!$A$19:$E$501,4,0)</f>
        <v>0</v>
      </c>
      <c r="F111" s="6">
        <f>VLOOKUP(B111,'Completar SOFSE'!$A$19:$E$501,5,0)</f>
        <v>0</v>
      </c>
      <c r="G111" s="71">
        <f>VLOOKUP(B111,'Completar SOFSE'!$A$19:$F$501,6,0)</f>
        <v>0</v>
      </c>
      <c r="H111" s="45"/>
      <c r="I111" s="65"/>
      <c r="J111" s="46">
        <f t="shared" si="13"/>
        <v>0</v>
      </c>
      <c r="K111" s="47">
        <f t="shared" si="14"/>
        <v>0</v>
      </c>
    </row>
    <row r="112" spans="2:11" hidden="1">
      <c r="B112" s="3">
        <f>+'Completar SOFSE'!A117</f>
        <v>97</v>
      </c>
      <c r="C112" s="4">
        <f>VLOOKUP(B112,'Completar SOFSE'!$A$19:$E$501,2,0)</f>
        <v>0</v>
      </c>
      <c r="D112" s="4">
        <f>VLOOKUP(B112,'Completar SOFSE'!$A$19:$E$501,3,0)</f>
        <v>0</v>
      </c>
      <c r="E112" s="4">
        <f>VLOOKUP(B112,'Completar SOFSE'!$A$19:$E$501,4,0)</f>
        <v>0</v>
      </c>
      <c r="F112" s="6">
        <f>VLOOKUP(B112,'Completar SOFSE'!$A$19:$E$501,5,0)</f>
        <v>0</v>
      </c>
      <c r="G112" s="71">
        <f>VLOOKUP(B112,'Completar SOFSE'!$A$19:$F$501,6,0)</f>
        <v>0</v>
      </c>
      <c r="H112" s="45"/>
      <c r="I112" s="65"/>
      <c r="J112" s="46">
        <f t="shared" si="13"/>
        <v>0</v>
      </c>
      <c r="K112" s="47">
        <f t="shared" si="14"/>
        <v>0</v>
      </c>
    </row>
    <row r="113" spans="2:11" hidden="1">
      <c r="B113" s="3">
        <f>+'Completar SOFSE'!A118</f>
        <v>98</v>
      </c>
      <c r="C113" s="4">
        <f>VLOOKUP(B113,'Completar SOFSE'!$A$19:$E$501,2,0)</f>
        <v>0</v>
      </c>
      <c r="D113" s="4">
        <f>VLOOKUP(B113,'Completar SOFSE'!$A$19:$E$501,3,0)</f>
        <v>0</v>
      </c>
      <c r="E113" s="4">
        <f>VLOOKUP(B113,'Completar SOFSE'!$A$19:$E$501,4,0)</f>
        <v>0</v>
      </c>
      <c r="F113" s="6">
        <f>VLOOKUP(B113,'Completar SOFSE'!$A$19:$E$501,5,0)</f>
        <v>0</v>
      </c>
      <c r="G113" s="71">
        <f>VLOOKUP(B113,'Completar SOFSE'!$A$19:$F$501,6,0)</f>
        <v>0</v>
      </c>
      <c r="H113" s="45"/>
      <c r="I113" s="65"/>
      <c r="J113" s="46">
        <f t="shared" si="13"/>
        <v>0</v>
      </c>
      <c r="K113" s="47">
        <f t="shared" si="14"/>
        <v>0</v>
      </c>
    </row>
    <row r="114" spans="2:11" hidden="1">
      <c r="B114" s="3">
        <f>+'Completar SOFSE'!A119</f>
        <v>99</v>
      </c>
      <c r="C114" s="4">
        <f>VLOOKUP(B114,'Completar SOFSE'!$A$19:$E$501,2,0)</f>
        <v>0</v>
      </c>
      <c r="D114" s="4">
        <f>VLOOKUP(B114,'Completar SOFSE'!$A$19:$E$501,3,0)</f>
        <v>0</v>
      </c>
      <c r="E114" s="4">
        <f>VLOOKUP(B114,'Completar SOFSE'!$A$19:$E$501,4,0)</f>
        <v>0</v>
      </c>
      <c r="F114" s="6">
        <f>VLOOKUP(B114,'Completar SOFSE'!$A$19:$E$501,5,0)</f>
        <v>0</v>
      </c>
      <c r="G114" s="71">
        <f>VLOOKUP(B114,'Completar SOFSE'!$A$19:$F$501,6,0)</f>
        <v>0</v>
      </c>
      <c r="H114" s="45"/>
      <c r="I114" s="65"/>
      <c r="J114" s="46">
        <f t="shared" si="13"/>
        <v>0</v>
      </c>
      <c r="K114" s="47">
        <f t="shared" si="14"/>
        <v>0</v>
      </c>
    </row>
    <row r="115" spans="2:11" hidden="1">
      <c r="B115" s="3">
        <f>+'Completar SOFSE'!A120</f>
        <v>100</v>
      </c>
      <c r="C115" s="4">
        <f>VLOOKUP(B115,'Completar SOFSE'!$A$19:$E$501,2,0)</f>
        <v>0</v>
      </c>
      <c r="D115" s="4">
        <f>VLOOKUP(B115,'Completar SOFSE'!$A$19:$E$501,3,0)</f>
        <v>0</v>
      </c>
      <c r="E115" s="4">
        <f>VLOOKUP(B115,'Completar SOFSE'!$A$19:$E$501,4,0)</f>
        <v>0</v>
      </c>
      <c r="F115" s="6">
        <f>VLOOKUP(B115,'Completar SOFSE'!$A$19:$E$501,5,0)</f>
        <v>0</v>
      </c>
      <c r="G115" s="71">
        <f>VLOOKUP(B115,'Completar SOFSE'!$A$19:$F$501,6,0)</f>
        <v>0</v>
      </c>
      <c r="H115" s="45"/>
      <c r="I115" s="65"/>
      <c r="J115" s="46">
        <f t="shared" si="13"/>
        <v>0</v>
      </c>
      <c r="K115" s="47">
        <f t="shared" si="14"/>
        <v>0</v>
      </c>
    </row>
    <row r="116" spans="2:11" hidden="1">
      <c r="B116" s="3">
        <f>+'Completar SOFSE'!A121</f>
        <v>101</v>
      </c>
      <c r="C116" s="4">
        <f>VLOOKUP(B116,'Completar SOFSE'!$A$19:$E$501,2,0)</f>
        <v>0</v>
      </c>
      <c r="D116" s="4">
        <f>VLOOKUP(B116,'Completar SOFSE'!$A$19:$E$501,3,0)</f>
        <v>0</v>
      </c>
      <c r="E116" s="4">
        <f>VLOOKUP(B116,'Completar SOFSE'!$A$19:$E$501,4,0)</f>
        <v>0</v>
      </c>
      <c r="F116" s="6">
        <f>VLOOKUP(B116,'Completar SOFSE'!$A$19:$E$501,5,0)</f>
        <v>0</v>
      </c>
      <c r="G116" s="71">
        <f>VLOOKUP(B116,'Completar SOFSE'!$A$19:$F$501,6,0)</f>
        <v>0</v>
      </c>
      <c r="H116" s="45"/>
      <c r="I116" s="65"/>
      <c r="J116" s="46">
        <f t="shared" si="13"/>
        <v>0</v>
      </c>
      <c r="K116" s="47">
        <f t="shared" si="14"/>
        <v>0</v>
      </c>
    </row>
    <row r="117" spans="2:11" hidden="1">
      <c r="B117" s="3">
        <f>+'Completar SOFSE'!A122</f>
        <v>102</v>
      </c>
      <c r="C117" s="4">
        <f>VLOOKUP(B117,'Completar SOFSE'!$A$19:$E$501,2,0)</f>
        <v>0</v>
      </c>
      <c r="D117" s="4">
        <f>VLOOKUP(B117,'Completar SOFSE'!$A$19:$E$501,3,0)</f>
        <v>0</v>
      </c>
      <c r="E117" s="4">
        <f>VLOOKUP(B117,'Completar SOFSE'!$A$19:$E$501,4,0)</f>
        <v>0</v>
      </c>
      <c r="F117" s="6">
        <f>VLOOKUP(B117,'Completar SOFSE'!$A$19:$E$501,5,0)</f>
        <v>0</v>
      </c>
      <c r="G117" s="71">
        <f>VLOOKUP(B117,'Completar SOFSE'!$A$19:$F$501,6,0)</f>
        <v>0</v>
      </c>
      <c r="H117" s="45"/>
      <c r="I117" s="65"/>
      <c r="J117" s="46">
        <f t="shared" si="13"/>
        <v>0</v>
      </c>
      <c r="K117" s="47">
        <f t="shared" si="14"/>
        <v>0</v>
      </c>
    </row>
    <row r="118" spans="2:11" hidden="1">
      <c r="B118" s="3">
        <f>+'Completar SOFSE'!A123</f>
        <v>103</v>
      </c>
      <c r="C118" s="4">
        <f>VLOOKUP(B118,'Completar SOFSE'!$A$19:$E$501,2,0)</f>
        <v>0</v>
      </c>
      <c r="D118" s="4">
        <f>VLOOKUP(B118,'Completar SOFSE'!$A$19:$E$501,3,0)</f>
        <v>0</v>
      </c>
      <c r="E118" s="4">
        <f>VLOOKUP(B118,'Completar SOFSE'!$A$19:$E$501,4,0)</f>
        <v>0</v>
      </c>
      <c r="F118" s="6">
        <f>VLOOKUP(B118,'Completar SOFSE'!$A$19:$E$501,5,0)</f>
        <v>0</v>
      </c>
      <c r="G118" s="71">
        <f>VLOOKUP(B118,'Completar SOFSE'!$A$19:$F$501,6,0)</f>
        <v>0</v>
      </c>
      <c r="H118" s="45"/>
      <c r="I118" s="65"/>
      <c r="J118" s="46">
        <f t="shared" si="13"/>
        <v>0</v>
      </c>
      <c r="K118" s="47">
        <f t="shared" si="14"/>
        <v>0</v>
      </c>
    </row>
    <row r="119" spans="2:11" hidden="1">
      <c r="B119" s="3">
        <f>+'Completar SOFSE'!A124</f>
        <v>104</v>
      </c>
      <c r="C119" s="4">
        <f>VLOOKUP(B119,'Completar SOFSE'!$A$19:$E$501,2,0)</f>
        <v>0</v>
      </c>
      <c r="D119" s="4">
        <f>VLOOKUP(B119,'Completar SOFSE'!$A$19:$E$501,3,0)</f>
        <v>0</v>
      </c>
      <c r="E119" s="4">
        <f>VLOOKUP(B119,'Completar SOFSE'!$A$19:$E$501,4,0)</f>
        <v>0</v>
      </c>
      <c r="F119" s="6">
        <f>VLOOKUP(B119,'Completar SOFSE'!$A$19:$E$501,5,0)</f>
        <v>0</v>
      </c>
      <c r="G119" s="71">
        <f>VLOOKUP(B119,'Completar SOFSE'!$A$19:$F$501,6,0)</f>
        <v>0</v>
      </c>
      <c r="H119" s="45"/>
      <c r="I119" s="65"/>
      <c r="J119" s="46">
        <f t="shared" si="13"/>
        <v>0</v>
      </c>
      <c r="K119" s="47">
        <f t="shared" si="14"/>
        <v>0</v>
      </c>
    </row>
    <row r="120" spans="2:11" hidden="1">
      <c r="B120" s="3">
        <f>+'Completar SOFSE'!A125</f>
        <v>105</v>
      </c>
      <c r="C120" s="4">
        <f>VLOOKUP(B120,'Completar SOFSE'!$A$19:$E$501,2,0)</f>
        <v>0</v>
      </c>
      <c r="D120" s="4">
        <f>VLOOKUP(B120,'Completar SOFSE'!$A$19:$E$501,3,0)</f>
        <v>0</v>
      </c>
      <c r="E120" s="4">
        <f>VLOOKUP(B120,'Completar SOFSE'!$A$19:$E$501,4,0)</f>
        <v>0</v>
      </c>
      <c r="F120" s="6">
        <f>VLOOKUP(B120,'Completar SOFSE'!$A$19:$E$501,5,0)</f>
        <v>0</v>
      </c>
      <c r="G120" s="71">
        <f>VLOOKUP(B120,'Completar SOFSE'!$A$19:$F$501,6,0)</f>
        <v>0</v>
      </c>
      <c r="H120" s="45"/>
      <c r="I120" s="65"/>
      <c r="J120" s="46">
        <f t="shared" si="13"/>
        <v>0</v>
      </c>
      <c r="K120" s="47">
        <f t="shared" si="14"/>
        <v>0</v>
      </c>
    </row>
    <row r="121" spans="2:11" hidden="1">
      <c r="B121" s="3">
        <f>+'Completar SOFSE'!A126</f>
        <v>106</v>
      </c>
      <c r="C121" s="4">
        <f>VLOOKUP(B121,'Completar SOFSE'!$A$19:$E$501,2,0)</f>
        <v>0</v>
      </c>
      <c r="D121" s="4">
        <f>VLOOKUP(B121,'Completar SOFSE'!$A$19:$E$501,3,0)</f>
        <v>0</v>
      </c>
      <c r="E121" s="4">
        <f>VLOOKUP(B121,'Completar SOFSE'!$A$19:$E$501,4,0)</f>
        <v>0</v>
      </c>
      <c r="F121" s="6">
        <f>VLOOKUP(B121,'Completar SOFSE'!$A$19:$E$501,5,0)</f>
        <v>0</v>
      </c>
      <c r="G121" s="71">
        <f>VLOOKUP(B121,'Completar SOFSE'!$A$19:$F$501,6,0)</f>
        <v>0</v>
      </c>
      <c r="H121" s="45"/>
      <c r="I121" s="65"/>
      <c r="J121" s="46">
        <f t="shared" si="13"/>
        <v>0</v>
      </c>
      <c r="K121" s="47">
        <f t="shared" si="14"/>
        <v>0</v>
      </c>
    </row>
    <row r="122" spans="2:11" hidden="1">
      <c r="B122" s="3">
        <f>+'Completar SOFSE'!A127</f>
        <v>107</v>
      </c>
      <c r="C122" s="4">
        <f>VLOOKUP(B122,'Completar SOFSE'!$A$19:$E$501,2,0)</f>
        <v>0</v>
      </c>
      <c r="D122" s="4">
        <f>VLOOKUP(B122,'Completar SOFSE'!$A$19:$E$501,3,0)</f>
        <v>0</v>
      </c>
      <c r="E122" s="4">
        <f>VLOOKUP(B122,'Completar SOFSE'!$A$19:$E$501,4,0)</f>
        <v>0</v>
      </c>
      <c r="F122" s="6">
        <f>VLOOKUP(B122,'Completar SOFSE'!$A$19:$E$501,5,0)</f>
        <v>0</v>
      </c>
      <c r="G122" s="71">
        <f>VLOOKUP(B122,'Completar SOFSE'!$A$19:$F$501,6,0)</f>
        <v>0</v>
      </c>
      <c r="H122" s="45"/>
      <c r="I122" s="65"/>
      <c r="J122" s="46">
        <f t="shared" si="13"/>
        <v>0</v>
      </c>
      <c r="K122" s="47">
        <f t="shared" si="14"/>
        <v>0</v>
      </c>
    </row>
    <row r="123" spans="2:11" hidden="1">
      <c r="B123" s="3">
        <f>+'Completar SOFSE'!A128</f>
        <v>108</v>
      </c>
      <c r="C123" s="4">
        <f>VLOOKUP(B123,'Completar SOFSE'!$A$19:$E$501,2,0)</f>
        <v>0</v>
      </c>
      <c r="D123" s="4">
        <f>VLOOKUP(B123,'Completar SOFSE'!$A$19:$E$501,3,0)</f>
        <v>0</v>
      </c>
      <c r="E123" s="4">
        <f>VLOOKUP(B123,'Completar SOFSE'!$A$19:$E$501,4,0)</f>
        <v>0</v>
      </c>
      <c r="F123" s="6">
        <f>VLOOKUP(B123,'Completar SOFSE'!$A$19:$E$501,5,0)</f>
        <v>0</v>
      </c>
      <c r="G123" s="71">
        <f>VLOOKUP(B123,'Completar SOFSE'!$A$19:$F$501,6,0)</f>
        <v>0</v>
      </c>
      <c r="H123" s="45"/>
      <c r="I123" s="65"/>
      <c r="J123" s="46">
        <f t="shared" si="13"/>
        <v>0</v>
      </c>
      <c r="K123" s="47">
        <f t="shared" si="14"/>
        <v>0</v>
      </c>
    </row>
    <row r="124" spans="2:11" hidden="1">
      <c r="B124" s="3">
        <f>+'Completar SOFSE'!A129</f>
        <v>109</v>
      </c>
      <c r="C124" s="4">
        <f>VLOOKUP(B124,'Completar SOFSE'!$A$19:$E$501,2,0)</f>
        <v>0</v>
      </c>
      <c r="D124" s="4">
        <f>VLOOKUP(B124,'Completar SOFSE'!$A$19:$E$501,3,0)</f>
        <v>0</v>
      </c>
      <c r="E124" s="4">
        <f>VLOOKUP(B124,'Completar SOFSE'!$A$19:$E$501,4,0)</f>
        <v>0</v>
      </c>
      <c r="F124" s="6">
        <f>VLOOKUP(B124,'Completar SOFSE'!$A$19:$E$501,5,0)</f>
        <v>0</v>
      </c>
      <c r="G124" s="71">
        <f>VLOOKUP(B124,'Completar SOFSE'!$A$19:$F$501,6,0)</f>
        <v>0</v>
      </c>
      <c r="H124" s="45"/>
      <c r="I124" s="65"/>
      <c r="J124" s="46">
        <f t="shared" si="13"/>
        <v>0</v>
      </c>
      <c r="K124" s="47">
        <f t="shared" si="14"/>
        <v>0</v>
      </c>
    </row>
    <row r="125" spans="2:11" hidden="1">
      <c r="B125" s="3">
        <f>+'Completar SOFSE'!A130</f>
        <v>110</v>
      </c>
      <c r="C125" s="4">
        <f>VLOOKUP(B125,'Completar SOFSE'!$A$19:$E$501,2,0)</f>
        <v>0</v>
      </c>
      <c r="D125" s="4">
        <f>VLOOKUP(B125,'Completar SOFSE'!$A$19:$E$501,3,0)</f>
        <v>0</v>
      </c>
      <c r="E125" s="4">
        <f>VLOOKUP(B125,'Completar SOFSE'!$A$19:$E$501,4,0)</f>
        <v>0</v>
      </c>
      <c r="F125" s="6">
        <f>VLOOKUP(B125,'Completar SOFSE'!$A$19:$E$501,5,0)</f>
        <v>0</v>
      </c>
      <c r="G125" s="71">
        <f>VLOOKUP(B125,'Completar SOFSE'!$A$19:$F$501,6,0)</f>
        <v>0</v>
      </c>
      <c r="H125" s="45"/>
      <c r="I125" s="65"/>
      <c r="J125" s="46">
        <f t="shared" si="13"/>
        <v>0</v>
      </c>
      <c r="K125" s="47">
        <f t="shared" si="14"/>
        <v>0</v>
      </c>
    </row>
    <row r="126" spans="2:11" hidden="1">
      <c r="B126" s="3">
        <f>+'Completar SOFSE'!A131</f>
        <v>111</v>
      </c>
      <c r="C126" s="4">
        <f>VLOOKUP(B126,'Completar SOFSE'!$A$19:$E$501,2,0)</f>
        <v>0</v>
      </c>
      <c r="D126" s="4">
        <f>VLOOKUP(B126,'Completar SOFSE'!$A$19:$E$501,3,0)</f>
        <v>0</v>
      </c>
      <c r="E126" s="4">
        <f>VLOOKUP(B126,'Completar SOFSE'!$A$19:$E$501,4,0)</f>
        <v>0</v>
      </c>
      <c r="F126" s="6">
        <f>VLOOKUP(B126,'Completar SOFSE'!$A$19:$E$501,5,0)</f>
        <v>0</v>
      </c>
      <c r="G126" s="71">
        <f>VLOOKUP(B126,'Completar SOFSE'!$A$19:$F$501,6,0)</f>
        <v>0</v>
      </c>
      <c r="H126" s="45"/>
      <c r="I126" s="65"/>
      <c r="J126" s="46">
        <f t="shared" si="13"/>
        <v>0</v>
      </c>
      <c r="K126" s="47">
        <f t="shared" si="14"/>
        <v>0</v>
      </c>
    </row>
    <row r="127" spans="2:11" hidden="1">
      <c r="B127" s="3">
        <f>+'Completar SOFSE'!A132</f>
        <v>112</v>
      </c>
      <c r="C127" s="4">
        <f>VLOOKUP(B127,'Completar SOFSE'!$A$19:$E$501,2,0)</f>
        <v>0</v>
      </c>
      <c r="D127" s="4">
        <f>VLOOKUP(B127,'Completar SOFSE'!$A$19:$E$501,3,0)</f>
        <v>0</v>
      </c>
      <c r="E127" s="4">
        <f>VLOOKUP(B127,'Completar SOFSE'!$A$19:$E$501,4,0)</f>
        <v>0</v>
      </c>
      <c r="F127" s="6">
        <f>VLOOKUP(B127,'Completar SOFSE'!$A$19:$E$501,5,0)</f>
        <v>0</v>
      </c>
      <c r="G127" s="71">
        <f>VLOOKUP(B127,'Completar SOFSE'!$A$19:$F$501,6,0)</f>
        <v>0</v>
      </c>
      <c r="H127" s="45"/>
      <c r="I127" s="65"/>
      <c r="J127" s="46">
        <f t="shared" si="13"/>
        <v>0</v>
      </c>
      <c r="K127" s="47">
        <f t="shared" si="14"/>
        <v>0</v>
      </c>
    </row>
    <row r="128" spans="2:11" hidden="1">
      <c r="B128" s="3">
        <f>+'Completar SOFSE'!A133</f>
        <v>113</v>
      </c>
      <c r="C128" s="4">
        <f>VLOOKUP(B128,'Completar SOFSE'!$A$19:$E$501,2,0)</f>
        <v>0</v>
      </c>
      <c r="D128" s="4">
        <f>VLOOKUP(B128,'Completar SOFSE'!$A$19:$E$501,3,0)</f>
        <v>0</v>
      </c>
      <c r="E128" s="4">
        <f>VLOOKUP(B128,'Completar SOFSE'!$A$19:$E$501,4,0)</f>
        <v>0</v>
      </c>
      <c r="F128" s="6">
        <f>VLOOKUP(B128,'Completar SOFSE'!$A$19:$E$501,5,0)</f>
        <v>0</v>
      </c>
      <c r="G128" s="71">
        <f>VLOOKUP(B128,'Completar SOFSE'!$A$19:$F$501,6,0)</f>
        <v>0</v>
      </c>
      <c r="H128" s="45"/>
      <c r="I128" s="65"/>
      <c r="J128" s="46">
        <f t="shared" si="13"/>
        <v>0</v>
      </c>
      <c r="K128" s="47">
        <f t="shared" si="14"/>
        <v>0</v>
      </c>
    </row>
    <row r="129" spans="2:11" hidden="1">
      <c r="B129" s="3">
        <f>+'Completar SOFSE'!A134</f>
        <v>114</v>
      </c>
      <c r="C129" s="4">
        <f>VLOOKUP(B129,'Completar SOFSE'!$A$19:$E$501,2,0)</f>
        <v>0</v>
      </c>
      <c r="D129" s="4">
        <f>VLOOKUP(B129,'Completar SOFSE'!$A$19:$E$501,3,0)</f>
        <v>0</v>
      </c>
      <c r="E129" s="4">
        <f>VLOOKUP(B129,'Completar SOFSE'!$A$19:$E$501,4,0)</f>
        <v>0</v>
      </c>
      <c r="F129" s="6">
        <f>VLOOKUP(B129,'Completar SOFSE'!$A$19:$E$501,5,0)</f>
        <v>0</v>
      </c>
      <c r="G129" s="71">
        <f>VLOOKUP(B129,'Completar SOFSE'!$A$19:$F$501,6,0)</f>
        <v>0</v>
      </c>
      <c r="H129" s="45"/>
      <c r="I129" s="65"/>
      <c r="J129" s="46">
        <f t="shared" si="13"/>
        <v>0</v>
      </c>
      <c r="K129" s="47">
        <f t="shared" si="14"/>
        <v>0</v>
      </c>
    </row>
    <row r="130" spans="2:11" hidden="1">
      <c r="B130" s="3">
        <f>+'Completar SOFSE'!A135</f>
        <v>115</v>
      </c>
      <c r="C130" s="4">
        <f>VLOOKUP(B130,'Completar SOFSE'!$A$19:$E$501,2,0)</f>
        <v>0</v>
      </c>
      <c r="D130" s="4">
        <f>VLOOKUP(B130,'Completar SOFSE'!$A$19:$E$501,3,0)</f>
        <v>0</v>
      </c>
      <c r="E130" s="4">
        <f>VLOOKUP(B130,'Completar SOFSE'!$A$19:$E$501,4,0)</f>
        <v>0</v>
      </c>
      <c r="F130" s="6">
        <f>VLOOKUP(B130,'Completar SOFSE'!$A$19:$E$501,5,0)</f>
        <v>0</v>
      </c>
      <c r="G130" s="71">
        <f>VLOOKUP(B130,'Completar SOFSE'!$A$19:$F$501,6,0)</f>
        <v>0</v>
      </c>
      <c r="H130" s="45"/>
      <c r="I130" s="65"/>
      <c r="J130" s="46">
        <f t="shared" si="13"/>
        <v>0</v>
      </c>
      <c r="K130" s="47">
        <f t="shared" si="14"/>
        <v>0</v>
      </c>
    </row>
    <row r="131" spans="2:11" hidden="1">
      <c r="B131" s="3">
        <f>+'Completar SOFSE'!A136</f>
        <v>116</v>
      </c>
      <c r="C131" s="4">
        <f>VLOOKUP(B131,'Completar SOFSE'!$A$19:$E$501,2,0)</f>
        <v>0</v>
      </c>
      <c r="D131" s="4">
        <f>VLOOKUP(B131,'Completar SOFSE'!$A$19:$E$501,3,0)</f>
        <v>0</v>
      </c>
      <c r="E131" s="4">
        <f>VLOOKUP(B131,'Completar SOFSE'!$A$19:$E$501,4,0)</f>
        <v>0</v>
      </c>
      <c r="F131" s="6">
        <f>VLOOKUP(B131,'Completar SOFSE'!$A$19:$E$501,5,0)</f>
        <v>0</v>
      </c>
      <c r="G131" s="71">
        <f>VLOOKUP(B131,'Completar SOFSE'!$A$19:$F$501,6,0)</f>
        <v>0</v>
      </c>
      <c r="H131" s="45"/>
      <c r="I131" s="65"/>
      <c r="J131" s="46">
        <f t="shared" si="13"/>
        <v>0</v>
      </c>
      <c r="K131" s="47">
        <f t="shared" si="14"/>
        <v>0</v>
      </c>
    </row>
    <row r="132" spans="2:11" hidden="1">
      <c r="B132" s="3">
        <f>+'Completar SOFSE'!A137</f>
        <v>117</v>
      </c>
      <c r="C132" s="4">
        <f>VLOOKUP(B132,'Completar SOFSE'!$A$19:$E$501,2,0)</f>
        <v>0</v>
      </c>
      <c r="D132" s="4">
        <f>VLOOKUP(B132,'Completar SOFSE'!$A$19:$E$501,3,0)</f>
        <v>0</v>
      </c>
      <c r="E132" s="4">
        <f>VLOOKUP(B132,'Completar SOFSE'!$A$19:$E$501,4,0)</f>
        <v>0</v>
      </c>
      <c r="F132" s="6">
        <f>VLOOKUP(B132,'Completar SOFSE'!$A$19:$E$501,5,0)</f>
        <v>0</v>
      </c>
      <c r="G132" s="71">
        <f>VLOOKUP(B132,'Completar SOFSE'!$A$19:$F$501,6,0)</f>
        <v>0</v>
      </c>
      <c r="H132" s="45"/>
      <c r="I132" s="65"/>
      <c r="J132" s="46">
        <f t="shared" si="13"/>
        <v>0</v>
      </c>
      <c r="K132" s="47">
        <f t="shared" si="14"/>
        <v>0</v>
      </c>
    </row>
    <row r="133" spans="2:11" hidden="1">
      <c r="B133" s="3">
        <f>+'Completar SOFSE'!A138</f>
        <v>118</v>
      </c>
      <c r="C133" s="4">
        <f>VLOOKUP(B133,'Completar SOFSE'!$A$19:$E$501,2,0)</f>
        <v>0</v>
      </c>
      <c r="D133" s="4">
        <f>VLOOKUP(B133,'Completar SOFSE'!$A$19:$E$501,3,0)</f>
        <v>0</v>
      </c>
      <c r="E133" s="4">
        <f>VLOOKUP(B133,'Completar SOFSE'!$A$19:$E$501,4,0)</f>
        <v>0</v>
      </c>
      <c r="F133" s="6">
        <f>VLOOKUP(B133,'Completar SOFSE'!$A$19:$E$501,5,0)</f>
        <v>0</v>
      </c>
      <c r="G133" s="71">
        <f>VLOOKUP(B133,'Completar SOFSE'!$A$19:$F$501,6,0)</f>
        <v>0</v>
      </c>
      <c r="H133" s="45"/>
      <c r="I133" s="65"/>
      <c r="J133" s="46">
        <f t="shared" si="13"/>
        <v>0</v>
      </c>
      <c r="K133" s="47">
        <f t="shared" si="14"/>
        <v>0</v>
      </c>
    </row>
    <row r="134" spans="2:11" hidden="1">
      <c r="B134" s="3">
        <f>+'Completar SOFSE'!A139</f>
        <v>119</v>
      </c>
      <c r="C134" s="4">
        <f>VLOOKUP(B134,'Completar SOFSE'!$A$19:$E$501,2,0)</f>
        <v>0</v>
      </c>
      <c r="D134" s="4">
        <f>VLOOKUP(B134,'Completar SOFSE'!$A$19:$E$501,3,0)</f>
        <v>0</v>
      </c>
      <c r="E134" s="4">
        <f>VLOOKUP(B134,'Completar SOFSE'!$A$19:$E$501,4,0)</f>
        <v>0</v>
      </c>
      <c r="F134" s="6">
        <f>VLOOKUP(B134,'Completar SOFSE'!$A$19:$E$501,5,0)</f>
        <v>0</v>
      </c>
      <c r="G134" s="71">
        <f>VLOOKUP(B134,'Completar SOFSE'!$A$19:$F$501,6,0)</f>
        <v>0</v>
      </c>
      <c r="H134" s="45"/>
      <c r="I134" s="65"/>
      <c r="J134" s="46">
        <f t="shared" si="13"/>
        <v>0</v>
      </c>
      <c r="K134" s="47">
        <f t="shared" si="14"/>
        <v>0</v>
      </c>
    </row>
    <row r="135" spans="2:11" hidden="1">
      <c r="B135" s="3">
        <f>+'Completar SOFSE'!A140</f>
        <v>120</v>
      </c>
      <c r="C135" s="4">
        <f>VLOOKUP(B135,'Completar SOFSE'!$A$19:$E$501,2,0)</f>
        <v>0</v>
      </c>
      <c r="D135" s="4">
        <f>VLOOKUP(B135,'Completar SOFSE'!$A$19:$E$501,3,0)</f>
        <v>0</v>
      </c>
      <c r="E135" s="4">
        <f>VLOOKUP(B135,'Completar SOFSE'!$A$19:$E$501,4,0)</f>
        <v>0</v>
      </c>
      <c r="F135" s="6">
        <f>VLOOKUP(B135,'Completar SOFSE'!$A$19:$E$501,5,0)</f>
        <v>0</v>
      </c>
      <c r="G135" s="71">
        <f>VLOOKUP(B135,'Completar SOFSE'!$A$19:$F$501,6,0)</f>
        <v>0</v>
      </c>
      <c r="H135" s="45"/>
      <c r="I135" s="65"/>
      <c r="J135" s="46">
        <f t="shared" si="13"/>
        <v>0</v>
      </c>
      <c r="K135" s="47">
        <f t="shared" si="14"/>
        <v>0</v>
      </c>
    </row>
    <row r="136" spans="2:11" hidden="1">
      <c r="B136" s="3">
        <f>+'Completar SOFSE'!A141</f>
        <v>121</v>
      </c>
      <c r="C136" s="4">
        <f>VLOOKUP(B136,'Completar SOFSE'!$A$19:$E$501,2,0)</f>
        <v>0</v>
      </c>
      <c r="D136" s="4">
        <f>VLOOKUP(B136,'Completar SOFSE'!$A$19:$E$501,3,0)</f>
        <v>0</v>
      </c>
      <c r="E136" s="4">
        <f>VLOOKUP(B136,'Completar SOFSE'!$A$19:$E$501,4,0)</f>
        <v>0</v>
      </c>
      <c r="F136" s="6">
        <f>VLOOKUP(B136,'Completar SOFSE'!$A$19:$E$501,5,0)</f>
        <v>0</v>
      </c>
      <c r="G136" s="71">
        <f>VLOOKUP(B136,'Completar SOFSE'!$A$19:$F$501,6,0)</f>
        <v>0</v>
      </c>
      <c r="H136" s="45"/>
      <c r="I136" s="65"/>
      <c r="J136" s="46">
        <f t="shared" si="13"/>
        <v>0</v>
      </c>
      <c r="K136" s="47">
        <f t="shared" si="14"/>
        <v>0</v>
      </c>
    </row>
    <row r="137" spans="2:11" hidden="1">
      <c r="B137" s="3">
        <f>+'Completar SOFSE'!A142</f>
        <v>122</v>
      </c>
      <c r="C137" s="4">
        <f>VLOOKUP(B137,'Completar SOFSE'!$A$19:$E$501,2,0)</f>
        <v>0</v>
      </c>
      <c r="D137" s="4">
        <f>VLOOKUP(B137,'Completar SOFSE'!$A$19:$E$501,3,0)</f>
        <v>0</v>
      </c>
      <c r="E137" s="4">
        <f>VLOOKUP(B137,'Completar SOFSE'!$A$19:$E$501,4,0)</f>
        <v>0</v>
      </c>
      <c r="F137" s="6">
        <f>VLOOKUP(B137,'Completar SOFSE'!$A$19:$E$501,5,0)</f>
        <v>0</v>
      </c>
      <c r="G137" s="71">
        <f>VLOOKUP(B137,'Completar SOFSE'!$A$19:$F$501,6,0)</f>
        <v>0</v>
      </c>
      <c r="H137" s="45"/>
      <c r="I137" s="65"/>
      <c r="J137" s="46">
        <f t="shared" si="13"/>
        <v>0</v>
      </c>
      <c r="K137" s="47">
        <f t="shared" si="14"/>
        <v>0</v>
      </c>
    </row>
    <row r="138" spans="2:11" hidden="1">
      <c r="B138" s="3">
        <f>+'Completar SOFSE'!A143</f>
        <v>123</v>
      </c>
      <c r="C138" s="4">
        <f>VLOOKUP(B138,'Completar SOFSE'!$A$19:$E$501,2,0)</f>
        <v>0</v>
      </c>
      <c r="D138" s="4">
        <f>VLOOKUP(B138,'Completar SOFSE'!$A$19:$E$501,3,0)</f>
        <v>0</v>
      </c>
      <c r="E138" s="4">
        <f>VLOOKUP(B138,'Completar SOFSE'!$A$19:$E$501,4,0)</f>
        <v>0</v>
      </c>
      <c r="F138" s="6">
        <f>VLOOKUP(B138,'Completar SOFSE'!$A$19:$E$501,5,0)</f>
        <v>0</v>
      </c>
      <c r="G138" s="71">
        <f>VLOOKUP(B138,'Completar SOFSE'!$A$19:$F$501,6,0)</f>
        <v>0</v>
      </c>
      <c r="H138" s="45"/>
      <c r="I138" s="65"/>
      <c r="J138" s="46">
        <f t="shared" si="13"/>
        <v>0</v>
      </c>
      <c r="K138" s="47">
        <f t="shared" si="14"/>
        <v>0</v>
      </c>
    </row>
    <row r="139" spans="2:11" hidden="1">
      <c r="B139" s="3">
        <f>+'Completar SOFSE'!A144</f>
        <v>124</v>
      </c>
      <c r="C139" s="4">
        <f>VLOOKUP(B139,'Completar SOFSE'!$A$19:$E$501,2,0)</f>
        <v>0</v>
      </c>
      <c r="D139" s="4">
        <f>VLOOKUP(B139,'Completar SOFSE'!$A$19:$E$501,3,0)</f>
        <v>0</v>
      </c>
      <c r="E139" s="4">
        <f>VLOOKUP(B139,'Completar SOFSE'!$A$19:$E$501,4,0)</f>
        <v>0</v>
      </c>
      <c r="F139" s="6">
        <f>VLOOKUP(B139,'Completar SOFSE'!$A$19:$E$501,5,0)</f>
        <v>0</v>
      </c>
      <c r="G139" s="71">
        <f>VLOOKUP(B139,'Completar SOFSE'!$A$19:$F$501,6,0)</f>
        <v>0</v>
      </c>
      <c r="H139" s="45"/>
      <c r="I139" s="65"/>
      <c r="J139" s="46">
        <f t="shared" si="13"/>
        <v>0</v>
      </c>
      <c r="K139" s="47">
        <f t="shared" si="14"/>
        <v>0</v>
      </c>
    </row>
    <row r="140" spans="2:11" hidden="1">
      <c r="B140" s="3">
        <f>+'Completar SOFSE'!A145</f>
        <v>125</v>
      </c>
      <c r="C140" s="4">
        <f>VLOOKUP(B140,'Completar SOFSE'!$A$19:$E$501,2,0)</f>
        <v>0</v>
      </c>
      <c r="D140" s="4">
        <f>VLOOKUP(B140,'Completar SOFSE'!$A$19:$E$501,3,0)</f>
        <v>0</v>
      </c>
      <c r="E140" s="4">
        <f>VLOOKUP(B140,'Completar SOFSE'!$A$19:$E$501,4,0)</f>
        <v>0</v>
      </c>
      <c r="F140" s="6">
        <f>VLOOKUP(B140,'Completar SOFSE'!$A$19:$E$501,5,0)</f>
        <v>0</v>
      </c>
      <c r="G140" s="71">
        <f>VLOOKUP(B140,'Completar SOFSE'!$A$19:$F$501,6,0)</f>
        <v>0</v>
      </c>
      <c r="H140" s="45"/>
      <c r="I140" s="65"/>
      <c r="J140" s="46">
        <f t="shared" si="13"/>
        <v>0</v>
      </c>
      <c r="K140" s="47">
        <f t="shared" si="14"/>
        <v>0</v>
      </c>
    </row>
    <row r="141" spans="2:11" hidden="1">
      <c r="B141" s="3">
        <f>+'Completar SOFSE'!A146</f>
        <v>126</v>
      </c>
      <c r="C141" s="4">
        <f>VLOOKUP(B141,'Completar SOFSE'!$A$19:$E$501,2,0)</f>
        <v>0</v>
      </c>
      <c r="D141" s="4">
        <f>VLOOKUP(B141,'Completar SOFSE'!$A$19:$E$501,3,0)</f>
        <v>0</v>
      </c>
      <c r="E141" s="4">
        <f>VLOOKUP(B141,'Completar SOFSE'!$A$19:$E$501,4,0)</f>
        <v>0</v>
      </c>
      <c r="F141" s="6">
        <f>VLOOKUP(B141,'Completar SOFSE'!$A$19:$E$501,5,0)</f>
        <v>0</v>
      </c>
      <c r="G141" s="71">
        <f>VLOOKUP(B141,'Completar SOFSE'!$A$19:$F$501,6,0)</f>
        <v>0</v>
      </c>
      <c r="H141" s="45"/>
      <c r="I141" s="65"/>
      <c r="J141" s="46">
        <f t="shared" si="13"/>
        <v>0</v>
      </c>
      <c r="K141" s="47">
        <f t="shared" si="14"/>
        <v>0</v>
      </c>
    </row>
    <row r="142" spans="2:11" hidden="1">
      <c r="B142" s="3">
        <f>+'Completar SOFSE'!A147</f>
        <v>127</v>
      </c>
      <c r="C142" s="4">
        <f>VLOOKUP(B142,'Completar SOFSE'!$A$19:$E$501,2,0)</f>
        <v>0</v>
      </c>
      <c r="D142" s="4">
        <f>VLOOKUP(B142,'Completar SOFSE'!$A$19:$E$501,3,0)</f>
        <v>0</v>
      </c>
      <c r="E142" s="4">
        <f>VLOOKUP(B142,'Completar SOFSE'!$A$19:$E$501,4,0)</f>
        <v>0</v>
      </c>
      <c r="F142" s="6">
        <f>VLOOKUP(B142,'Completar SOFSE'!$A$19:$E$501,5,0)</f>
        <v>0</v>
      </c>
      <c r="G142" s="71">
        <f>VLOOKUP(B142,'Completar SOFSE'!$A$19:$F$501,6,0)</f>
        <v>0</v>
      </c>
      <c r="H142" s="45"/>
      <c r="I142" s="65"/>
      <c r="J142" s="46">
        <f t="shared" si="13"/>
        <v>0</v>
      </c>
      <c r="K142" s="47">
        <f t="shared" si="14"/>
        <v>0</v>
      </c>
    </row>
    <row r="143" spans="2:11" hidden="1">
      <c r="B143" s="3">
        <f>+'Completar SOFSE'!A148</f>
        <v>128</v>
      </c>
      <c r="C143" s="4">
        <f>VLOOKUP(B143,'Completar SOFSE'!$A$19:$E$501,2,0)</f>
        <v>0</v>
      </c>
      <c r="D143" s="4">
        <f>VLOOKUP(B143,'Completar SOFSE'!$A$19:$E$501,3,0)</f>
        <v>0</v>
      </c>
      <c r="E143" s="4">
        <f>VLOOKUP(B143,'Completar SOFSE'!$A$19:$E$501,4,0)</f>
        <v>0</v>
      </c>
      <c r="F143" s="6">
        <f>VLOOKUP(B143,'Completar SOFSE'!$A$19:$E$501,5,0)</f>
        <v>0</v>
      </c>
      <c r="G143" s="71">
        <f>VLOOKUP(B143,'Completar SOFSE'!$A$19:$F$501,6,0)</f>
        <v>0</v>
      </c>
      <c r="H143" s="45"/>
      <c r="I143" s="65"/>
      <c r="J143" s="46">
        <f t="shared" si="13"/>
        <v>0</v>
      </c>
      <c r="K143" s="47">
        <f t="shared" si="14"/>
        <v>0</v>
      </c>
    </row>
    <row r="144" spans="2:11" hidden="1">
      <c r="B144" s="3">
        <f>+'Completar SOFSE'!A149</f>
        <v>129</v>
      </c>
      <c r="C144" s="4">
        <f>VLOOKUP(B144,'Completar SOFSE'!$A$19:$E$501,2,0)</f>
        <v>0</v>
      </c>
      <c r="D144" s="4">
        <f>VLOOKUP(B144,'Completar SOFSE'!$A$19:$E$501,3,0)</f>
        <v>0</v>
      </c>
      <c r="E144" s="4">
        <f>VLOOKUP(B144,'Completar SOFSE'!$A$19:$E$501,4,0)</f>
        <v>0</v>
      </c>
      <c r="F144" s="6">
        <f>VLOOKUP(B144,'Completar SOFSE'!$A$19:$E$501,5,0)</f>
        <v>0</v>
      </c>
      <c r="G144" s="71">
        <f>VLOOKUP(B144,'Completar SOFSE'!$A$19:$F$501,6,0)</f>
        <v>0</v>
      </c>
      <c r="H144" s="45"/>
      <c r="I144" s="65"/>
      <c r="J144" s="46">
        <f t="shared" si="13"/>
        <v>0</v>
      </c>
      <c r="K144" s="47">
        <f t="shared" si="14"/>
        <v>0</v>
      </c>
    </row>
    <row r="145" spans="2:11" hidden="1">
      <c r="B145" s="3">
        <f>+'Completar SOFSE'!A150</f>
        <v>130</v>
      </c>
      <c r="C145" s="4">
        <f>VLOOKUP(B145,'Completar SOFSE'!$A$19:$E$501,2,0)</f>
        <v>0</v>
      </c>
      <c r="D145" s="4">
        <f>VLOOKUP(B145,'Completar SOFSE'!$A$19:$E$501,3,0)</f>
        <v>0</v>
      </c>
      <c r="E145" s="4">
        <f>VLOOKUP(B145,'Completar SOFSE'!$A$19:$E$501,4,0)</f>
        <v>0</v>
      </c>
      <c r="F145" s="6">
        <f>VLOOKUP(B145,'Completar SOFSE'!$A$19:$E$501,5,0)</f>
        <v>0</v>
      </c>
      <c r="G145" s="71">
        <f>VLOOKUP(B145,'Completar SOFSE'!$A$19:$F$501,6,0)</f>
        <v>0</v>
      </c>
      <c r="H145" s="45"/>
      <c r="I145" s="65"/>
      <c r="J145" s="46">
        <f t="shared" si="13"/>
        <v>0</v>
      </c>
      <c r="K145" s="47">
        <f t="shared" si="14"/>
        <v>0</v>
      </c>
    </row>
    <row r="146" spans="2:11" hidden="1">
      <c r="B146" s="3">
        <f>+'Completar SOFSE'!A151</f>
        <v>131</v>
      </c>
      <c r="C146" s="4">
        <f>VLOOKUP(B146,'Completar SOFSE'!$A$19:$E$501,2,0)</f>
        <v>0</v>
      </c>
      <c r="D146" s="4">
        <f>VLOOKUP(B146,'Completar SOFSE'!$A$19:$E$501,3,0)</f>
        <v>0</v>
      </c>
      <c r="E146" s="4">
        <f>VLOOKUP(B146,'Completar SOFSE'!$A$19:$E$501,4,0)</f>
        <v>0</v>
      </c>
      <c r="F146" s="6">
        <f>VLOOKUP(B146,'Completar SOFSE'!$A$19:$E$501,5,0)</f>
        <v>0</v>
      </c>
      <c r="G146" s="71">
        <f>VLOOKUP(B146,'Completar SOFSE'!$A$19:$F$501,6,0)</f>
        <v>0</v>
      </c>
      <c r="H146" s="45"/>
      <c r="I146" s="65"/>
      <c r="J146" s="46">
        <f t="shared" si="13"/>
        <v>0</v>
      </c>
      <c r="K146" s="47">
        <f t="shared" si="14"/>
        <v>0</v>
      </c>
    </row>
    <row r="147" spans="2:11" hidden="1">
      <c r="B147" s="3">
        <f>+'Completar SOFSE'!A152</f>
        <v>132</v>
      </c>
      <c r="C147" s="4">
        <f>VLOOKUP(B147,'Completar SOFSE'!$A$19:$E$501,2,0)</f>
        <v>0</v>
      </c>
      <c r="D147" s="4">
        <f>VLOOKUP(B147,'Completar SOFSE'!$A$19:$E$501,3,0)</f>
        <v>0</v>
      </c>
      <c r="E147" s="4">
        <f>VLOOKUP(B147,'Completar SOFSE'!$A$19:$E$501,4,0)</f>
        <v>0</v>
      </c>
      <c r="F147" s="6">
        <f>VLOOKUP(B147,'Completar SOFSE'!$A$19:$E$501,5,0)</f>
        <v>0</v>
      </c>
      <c r="G147" s="71">
        <f>VLOOKUP(B147,'Completar SOFSE'!$A$19:$F$501,6,0)</f>
        <v>0</v>
      </c>
      <c r="H147" s="45"/>
      <c r="I147" s="65"/>
      <c r="J147" s="46">
        <f t="shared" si="13"/>
        <v>0</v>
      </c>
      <c r="K147" s="47">
        <f t="shared" si="14"/>
        <v>0</v>
      </c>
    </row>
    <row r="148" spans="2:11" hidden="1">
      <c r="B148" s="3">
        <f>+'Completar SOFSE'!A153</f>
        <v>133</v>
      </c>
      <c r="C148" s="4">
        <f>VLOOKUP(B148,'Completar SOFSE'!$A$19:$E$501,2,0)</f>
        <v>0</v>
      </c>
      <c r="D148" s="4">
        <f>VLOOKUP(B148,'Completar SOFSE'!$A$19:$E$501,3,0)</f>
        <v>0</v>
      </c>
      <c r="E148" s="4">
        <f>VLOOKUP(B148,'Completar SOFSE'!$A$19:$E$501,4,0)</f>
        <v>0</v>
      </c>
      <c r="F148" s="6">
        <f>VLOOKUP(B148,'Completar SOFSE'!$A$19:$E$501,5,0)</f>
        <v>0</v>
      </c>
      <c r="G148" s="71">
        <f>VLOOKUP(B148,'Completar SOFSE'!$A$19:$F$501,6,0)</f>
        <v>0</v>
      </c>
      <c r="H148" s="45"/>
      <c r="I148" s="65"/>
      <c r="J148" s="46">
        <f t="shared" si="13"/>
        <v>0</v>
      </c>
      <c r="K148" s="47">
        <f t="shared" si="14"/>
        <v>0</v>
      </c>
    </row>
    <row r="149" spans="2:11" hidden="1">
      <c r="B149" s="3">
        <f>+'Completar SOFSE'!A154</f>
        <v>134</v>
      </c>
      <c r="C149" s="4">
        <f>VLOOKUP(B149,'Completar SOFSE'!$A$19:$E$501,2,0)</f>
        <v>0</v>
      </c>
      <c r="D149" s="4">
        <f>VLOOKUP(B149,'Completar SOFSE'!$A$19:$E$501,3,0)</f>
        <v>0</v>
      </c>
      <c r="E149" s="4">
        <f>VLOOKUP(B149,'Completar SOFSE'!$A$19:$E$501,4,0)</f>
        <v>0</v>
      </c>
      <c r="F149" s="6">
        <f>VLOOKUP(B149,'Completar SOFSE'!$A$19:$E$501,5,0)</f>
        <v>0</v>
      </c>
      <c r="G149" s="71">
        <f>VLOOKUP(B149,'Completar SOFSE'!$A$19:$F$501,6,0)</f>
        <v>0</v>
      </c>
      <c r="H149" s="45"/>
      <c r="I149" s="65"/>
      <c r="J149" s="46">
        <f t="shared" si="13"/>
        <v>0</v>
      </c>
      <c r="K149" s="47">
        <f t="shared" si="14"/>
        <v>0</v>
      </c>
    </row>
    <row r="150" spans="2:11" hidden="1">
      <c r="B150" s="3">
        <f>+'Completar SOFSE'!A155</f>
        <v>135</v>
      </c>
      <c r="C150" s="4">
        <f>VLOOKUP(B150,'Completar SOFSE'!$A$19:$E$501,2,0)</f>
        <v>0</v>
      </c>
      <c r="D150" s="4">
        <f>VLOOKUP(B150,'Completar SOFSE'!$A$19:$E$501,3,0)</f>
        <v>0</v>
      </c>
      <c r="E150" s="4">
        <f>VLOOKUP(B150,'Completar SOFSE'!$A$19:$E$501,4,0)</f>
        <v>0</v>
      </c>
      <c r="F150" s="6">
        <f>VLOOKUP(B150,'Completar SOFSE'!$A$19:$E$501,5,0)</f>
        <v>0</v>
      </c>
      <c r="G150" s="71">
        <f>VLOOKUP(B150,'Completar SOFSE'!$A$19:$F$501,6,0)</f>
        <v>0</v>
      </c>
      <c r="H150" s="45"/>
      <c r="I150" s="65"/>
      <c r="J150" s="46">
        <f t="shared" si="13"/>
        <v>0</v>
      </c>
      <c r="K150" s="47">
        <f t="shared" si="14"/>
        <v>0</v>
      </c>
    </row>
    <row r="151" spans="2:11" hidden="1">
      <c r="B151" s="3">
        <f>+'Completar SOFSE'!A156</f>
        <v>136</v>
      </c>
      <c r="C151" s="4">
        <f>VLOOKUP(B151,'Completar SOFSE'!$A$19:$E$501,2,0)</f>
        <v>0</v>
      </c>
      <c r="D151" s="4">
        <f>VLOOKUP(B151,'Completar SOFSE'!$A$19:$E$501,3,0)</f>
        <v>0</v>
      </c>
      <c r="E151" s="4">
        <f>VLOOKUP(B151,'Completar SOFSE'!$A$19:$E$501,4,0)</f>
        <v>0</v>
      </c>
      <c r="F151" s="6">
        <f>VLOOKUP(B151,'Completar SOFSE'!$A$19:$E$501,5,0)</f>
        <v>0</v>
      </c>
      <c r="G151" s="71">
        <f>VLOOKUP(B151,'Completar SOFSE'!$A$19:$F$501,6,0)</f>
        <v>0</v>
      </c>
      <c r="H151" s="45"/>
      <c r="I151" s="65"/>
      <c r="J151" s="46">
        <f t="shared" si="13"/>
        <v>0</v>
      </c>
      <c r="K151" s="47">
        <f t="shared" si="14"/>
        <v>0</v>
      </c>
    </row>
    <row r="152" spans="2:11" hidden="1">
      <c r="B152" s="3">
        <f>+'Completar SOFSE'!A157</f>
        <v>137</v>
      </c>
      <c r="C152" s="4">
        <f>VLOOKUP(B152,'Completar SOFSE'!$A$19:$E$501,2,0)</f>
        <v>0</v>
      </c>
      <c r="D152" s="4">
        <f>VLOOKUP(B152,'Completar SOFSE'!$A$19:$E$501,3,0)</f>
        <v>0</v>
      </c>
      <c r="E152" s="4">
        <f>VLOOKUP(B152,'Completar SOFSE'!$A$19:$E$501,4,0)</f>
        <v>0</v>
      </c>
      <c r="F152" s="6">
        <f>VLOOKUP(B152,'Completar SOFSE'!$A$19:$E$501,5,0)</f>
        <v>0</v>
      </c>
      <c r="G152" s="71">
        <f>VLOOKUP(B152,'Completar SOFSE'!$A$19:$F$501,6,0)</f>
        <v>0</v>
      </c>
      <c r="H152" s="45"/>
      <c r="I152" s="65"/>
      <c r="J152" s="46">
        <f t="shared" si="13"/>
        <v>0</v>
      </c>
      <c r="K152" s="47">
        <f t="shared" si="14"/>
        <v>0</v>
      </c>
    </row>
    <row r="153" spans="2:11" hidden="1">
      <c r="B153" s="3">
        <f>+'Completar SOFSE'!A158</f>
        <v>138</v>
      </c>
      <c r="C153" s="4">
        <f>VLOOKUP(B153,'Completar SOFSE'!$A$19:$E$501,2,0)</f>
        <v>0</v>
      </c>
      <c r="D153" s="4">
        <f>VLOOKUP(B153,'Completar SOFSE'!$A$19:$E$501,3,0)</f>
        <v>0</v>
      </c>
      <c r="E153" s="4">
        <f>VLOOKUP(B153,'Completar SOFSE'!$A$19:$E$501,4,0)</f>
        <v>0</v>
      </c>
      <c r="F153" s="6">
        <f>VLOOKUP(B153,'Completar SOFSE'!$A$19:$E$501,5,0)</f>
        <v>0</v>
      </c>
      <c r="G153" s="71">
        <f>VLOOKUP(B153,'Completar SOFSE'!$A$19:$F$501,6,0)</f>
        <v>0</v>
      </c>
      <c r="H153" s="45"/>
      <c r="I153" s="65"/>
      <c r="J153" s="46">
        <f t="shared" si="13"/>
        <v>0</v>
      </c>
      <c r="K153" s="47">
        <f t="shared" si="14"/>
        <v>0</v>
      </c>
    </row>
    <row r="154" spans="2:11" hidden="1">
      <c r="B154" s="3">
        <f>+'Completar SOFSE'!A159</f>
        <v>139</v>
      </c>
      <c r="C154" s="4">
        <f>VLOOKUP(B154,'Completar SOFSE'!$A$19:$E$501,2,0)</f>
        <v>0</v>
      </c>
      <c r="D154" s="4">
        <f>VLOOKUP(B154,'Completar SOFSE'!$A$19:$E$501,3,0)</f>
        <v>0</v>
      </c>
      <c r="E154" s="4">
        <f>VLOOKUP(B154,'Completar SOFSE'!$A$19:$E$501,4,0)</f>
        <v>0</v>
      </c>
      <c r="F154" s="6">
        <f>VLOOKUP(B154,'Completar SOFSE'!$A$19:$E$501,5,0)</f>
        <v>0</v>
      </c>
      <c r="G154" s="71">
        <f>VLOOKUP(B154,'Completar SOFSE'!$A$19:$F$501,6,0)</f>
        <v>0</v>
      </c>
      <c r="H154" s="45"/>
      <c r="I154" s="65"/>
      <c r="J154" s="46">
        <f t="shared" si="13"/>
        <v>0</v>
      </c>
      <c r="K154" s="47">
        <f t="shared" si="14"/>
        <v>0</v>
      </c>
    </row>
    <row r="155" spans="2:11" hidden="1">
      <c r="B155" s="3">
        <f>+'Completar SOFSE'!A160</f>
        <v>140</v>
      </c>
      <c r="C155" s="4">
        <f>VLOOKUP(B155,'Completar SOFSE'!$A$19:$E$501,2,0)</f>
        <v>0</v>
      </c>
      <c r="D155" s="4">
        <f>VLOOKUP(B155,'Completar SOFSE'!$A$19:$E$501,3,0)</f>
        <v>0</v>
      </c>
      <c r="E155" s="4">
        <f>VLOOKUP(B155,'Completar SOFSE'!$A$19:$E$501,4,0)</f>
        <v>0</v>
      </c>
      <c r="F155" s="6">
        <f>VLOOKUP(B155,'Completar SOFSE'!$A$19:$E$501,5,0)</f>
        <v>0</v>
      </c>
      <c r="G155" s="71">
        <f>VLOOKUP(B155,'Completar SOFSE'!$A$19:$F$501,6,0)</f>
        <v>0</v>
      </c>
      <c r="H155" s="45"/>
      <c r="I155" s="65"/>
      <c r="J155" s="46">
        <f t="shared" si="13"/>
        <v>0</v>
      </c>
      <c r="K155" s="47">
        <f t="shared" si="14"/>
        <v>0</v>
      </c>
    </row>
    <row r="156" spans="2:11" hidden="1">
      <c r="B156" s="3">
        <f>+'Completar SOFSE'!A161</f>
        <v>141</v>
      </c>
      <c r="C156" s="4">
        <f>VLOOKUP(B156,'Completar SOFSE'!$A$19:$E$501,2,0)</f>
        <v>0</v>
      </c>
      <c r="D156" s="4">
        <f>VLOOKUP(B156,'Completar SOFSE'!$A$19:$E$501,3,0)</f>
        <v>0</v>
      </c>
      <c r="E156" s="4">
        <f>VLOOKUP(B156,'Completar SOFSE'!$A$19:$E$501,4,0)</f>
        <v>0</v>
      </c>
      <c r="F156" s="6">
        <f>VLOOKUP(B156,'Completar SOFSE'!$A$19:$E$501,5,0)</f>
        <v>0</v>
      </c>
      <c r="G156" s="71">
        <f>VLOOKUP(B156,'Completar SOFSE'!$A$19:$F$501,6,0)</f>
        <v>0</v>
      </c>
      <c r="H156" s="45"/>
      <c r="I156" s="65"/>
      <c r="J156" s="46">
        <f t="shared" si="13"/>
        <v>0</v>
      </c>
      <c r="K156" s="47">
        <f t="shared" si="14"/>
        <v>0</v>
      </c>
    </row>
    <row r="157" spans="2:11" hidden="1">
      <c r="B157" s="3">
        <f>+'Completar SOFSE'!A162</f>
        <v>142</v>
      </c>
      <c r="C157" s="4">
        <f>VLOOKUP(B157,'Completar SOFSE'!$A$19:$E$501,2,0)</f>
        <v>0</v>
      </c>
      <c r="D157" s="4">
        <f>VLOOKUP(B157,'Completar SOFSE'!$A$19:$E$501,3,0)</f>
        <v>0</v>
      </c>
      <c r="E157" s="4">
        <f>VLOOKUP(B157,'Completar SOFSE'!$A$19:$E$501,4,0)</f>
        <v>0</v>
      </c>
      <c r="F157" s="6">
        <f>VLOOKUP(B157,'Completar SOFSE'!$A$19:$E$501,5,0)</f>
        <v>0</v>
      </c>
      <c r="G157" s="71">
        <f>VLOOKUP(B157,'Completar SOFSE'!$A$19:$F$501,6,0)</f>
        <v>0</v>
      </c>
      <c r="H157" s="45"/>
      <c r="I157" s="65"/>
      <c r="J157" s="46">
        <f t="shared" si="13"/>
        <v>0</v>
      </c>
      <c r="K157" s="47">
        <f t="shared" si="14"/>
        <v>0</v>
      </c>
    </row>
    <row r="158" spans="2:11" hidden="1">
      <c r="B158" s="3">
        <f>+'Completar SOFSE'!A163</f>
        <v>143</v>
      </c>
      <c r="C158" s="4">
        <f>VLOOKUP(B158,'Completar SOFSE'!$A$19:$E$501,2,0)</f>
        <v>0</v>
      </c>
      <c r="D158" s="4">
        <f>VLOOKUP(B158,'Completar SOFSE'!$A$19:$E$501,3,0)</f>
        <v>0</v>
      </c>
      <c r="E158" s="4">
        <f>VLOOKUP(B158,'Completar SOFSE'!$A$19:$E$501,4,0)</f>
        <v>0</v>
      </c>
      <c r="F158" s="6">
        <f>VLOOKUP(B158,'Completar SOFSE'!$A$19:$E$501,5,0)</f>
        <v>0</v>
      </c>
      <c r="G158" s="71">
        <f>VLOOKUP(B158,'Completar SOFSE'!$A$19:$F$501,6,0)</f>
        <v>0</v>
      </c>
      <c r="H158" s="45"/>
      <c r="I158" s="65"/>
      <c r="J158" s="46">
        <f t="shared" si="13"/>
        <v>0</v>
      </c>
      <c r="K158" s="47">
        <f t="shared" si="14"/>
        <v>0</v>
      </c>
    </row>
    <row r="159" spans="2:11" hidden="1">
      <c r="B159" s="3">
        <f>+'Completar SOFSE'!A164</f>
        <v>144</v>
      </c>
      <c r="C159" s="4">
        <f>VLOOKUP(B159,'Completar SOFSE'!$A$19:$E$501,2,0)</f>
        <v>0</v>
      </c>
      <c r="D159" s="4">
        <f>VLOOKUP(B159,'Completar SOFSE'!$A$19:$E$501,3,0)</f>
        <v>0</v>
      </c>
      <c r="E159" s="4">
        <f>VLOOKUP(B159,'Completar SOFSE'!$A$19:$E$501,4,0)</f>
        <v>0</v>
      </c>
      <c r="F159" s="6">
        <f>VLOOKUP(B159,'Completar SOFSE'!$A$19:$E$501,5,0)</f>
        <v>0</v>
      </c>
      <c r="G159" s="71">
        <f>VLOOKUP(B159,'Completar SOFSE'!$A$19:$F$501,6,0)</f>
        <v>0</v>
      </c>
      <c r="H159" s="45"/>
      <c r="I159" s="65"/>
      <c r="J159" s="46">
        <f t="shared" si="13"/>
        <v>0</v>
      </c>
      <c r="K159" s="47">
        <f t="shared" si="14"/>
        <v>0</v>
      </c>
    </row>
    <row r="160" spans="2:11" hidden="1">
      <c r="B160" s="3">
        <f>+'Completar SOFSE'!A165</f>
        <v>145</v>
      </c>
      <c r="C160" s="4">
        <f>VLOOKUP(B160,'Completar SOFSE'!$A$19:$E$501,2,0)</f>
        <v>0</v>
      </c>
      <c r="D160" s="4">
        <f>VLOOKUP(B160,'Completar SOFSE'!$A$19:$E$501,3,0)</f>
        <v>0</v>
      </c>
      <c r="E160" s="4">
        <f>VLOOKUP(B160,'Completar SOFSE'!$A$19:$E$501,4,0)</f>
        <v>0</v>
      </c>
      <c r="F160" s="6">
        <f>VLOOKUP(B160,'Completar SOFSE'!$A$19:$E$501,5,0)</f>
        <v>0</v>
      </c>
      <c r="G160" s="71">
        <f>VLOOKUP(B160,'Completar SOFSE'!$A$19:$F$501,6,0)</f>
        <v>0</v>
      </c>
      <c r="H160" s="45"/>
      <c r="I160" s="65"/>
      <c r="J160" s="46">
        <f t="shared" si="13"/>
        <v>0</v>
      </c>
      <c r="K160" s="47">
        <f t="shared" si="14"/>
        <v>0</v>
      </c>
    </row>
    <row r="161" spans="2:11" hidden="1">
      <c r="B161" s="3">
        <f>+'Completar SOFSE'!A166</f>
        <v>146</v>
      </c>
      <c r="C161" s="4">
        <f>VLOOKUP(B161,'Completar SOFSE'!$A$19:$E$501,2,0)</f>
        <v>0</v>
      </c>
      <c r="D161" s="4">
        <f>VLOOKUP(B161,'Completar SOFSE'!$A$19:$E$501,3,0)</f>
        <v>0</v>
      </c>
      <c r="E161" s="4">
        <f>VLOOKUP(B161,'Completar SOFSE'!$A$19:$E$501,4,0)</f>
        <v>0</v>
      </c>
      <c r="F161" s="6">
        <f>VLOOKUP(B161,'Completar SOFSE'!$A$19:$E$501,5,0)</f>
        <v>0</v>
      </c>
      <c r="G161" s="71">
        <f>VLOOKUP(B161,'Completar SOFSE'!$A$19:$F$501,6,0)</f>
        <v>0</v>
      </c>
      <c r="H161" s="45"/>
      <c r="I161" s="65"/>
      <c r="J161" s="46">
        <f t="shared" si="13"/>
        <v>0</v>
      </c>
      <c r="K161" s="47">
        <f t="shared" si="14"/>
        <v>0</v>
      </c>
    </row>
    <row r="162" spans="2:11" hidden="1">
      <c r="B162" s="3">
        <f>+'Completar SOFSE'!A167</f>
        <v>147</v>
      </c>
      <c r="C162" s="4">
        <f>VLOOKUP(B162,'Completar SOFSE'!$A$19:$E$501,2,0)</f>
        <v>0</v>
      </c>
      <c r="D162" s="4">
        <f>VLOOKUP(B162,'Completar SOFSE'!$A$19:$E$501,3,0)</f>
        <v>0</v>
      </c>
      <c r="E162" s="4">
        <f>VLOOKUP(B162,'Completar SOFSE'!$A$19:$E$501,4,0)</f>
        <v>0</v>
      </c>
      <c r="F162" s="6">
        <f>VLOOKUP(B162,'Completar SOFSE'!$A$19:$E$501,5,0)</f>
        <v>0</v>
      </c>
      <c r="G162" s="71">
        <f>VLOOKUP(B162,'Completar SOFSE'!$A$19:$F$501,6,0)</f>
        <v>0</v>
      </c>
      <c r="H162" s="45"/>
      <c r="I162" s="65"/>
      <c r="J162" s="46">
        <f t="shared" si="13"/>
        <v>0</v>
      </c>
      <c r="K162" s="47">
        <f t="shared" si="14"/>
        <v>0</v>
      </c>
    </row>
    <row r="163" spans="2:11" hidden="1">
      <c r="B163" s="3">
        <f>+'Completar SOFSE'!A168</f>
        <v>148</v>
      </c>
      <c r="C163" s="4">
        <f>VLOOKUP(B163,'Completar SOFSE'!$A$19:$E$501,2,0)</f>
        <v>0</v>
      </c>
      <c r="D163" s="4">
        <f>VLOOKUP(B163,'Completar SOFSE'!$A$19:$E$501,3,0)</f>
        <v>0</v>
      </c>
      <c r="E163" s="4">
        <f>VLOOKUP(B163,'Completar SOFSE'!$A$19:$E$501,4,0)</f>
        <v>0</v>
      </c>
      <c r="F163" s="6">
        <f>VLOOKUP(B163,'Completar SOFSE'!$A$19:$E$501,5,0)</f>
        <v>0</v>
      </c>
      <c r="G163" s="71">
        <f>VLOOKUP(B163,'Completar SOFSE'!$A$19:$F$501,6,0)</f>
        <v>0</v>
      </c>
      <c r="H163" s="45"/>
      <c r="I163" s="65"/>
      <c r="J163" s="46">
        <f t="shared" si="13"/>
        <v>0</v>
      </c>
      <c r="K163" s="47">
        <f t="shared" si="14"/>
        <v>0</v>
      </c>
    </row>
    <row r="164" spans="2:11" hidden="1">
      <c r="B164" s="3">
        <f>+'Completar SOFSE'!A169</f>
        <v>149</v>
      </c>
      <c r="C164" s="4">
        <f>VLOOKUP(B164,'Completar SOFSE'!$A$19:$E$501,2,0)</f>
        <v>0</v>
      </c>
      <c r="D164" s="4">
        <f>VLOOKUP(B164,'Completar SOFSE'!$A$19:$E$501,3,0)</f>
        <v>0</v>
      </c>
      <c r="E164" s="4">
        <f>VLOOKUP(B164,'Completar SOFSE'!$A$19:$E$501,4,0)</f>
        <v>0</v>
      </c>
      <c r="F164" s="6">
        <f>VLOOKUP(B164,'Completar SOFSE'!$A$19:$E$501,5,0)</f>
        <v>0</v>
      </c>
      <c r="G164" s="71">
        <f>VLOOKUP(B164,'Completar SOFSE'!$A$19:$F$501,6,0)</f>
        <v>0</v>
      </c>
      <c r="H164" s="45"/>
      <c r="I164" s="65"/>
      <c r="J164" s="46">
        <f t="shared" si="13"/>
        <v>0</v>
      </c>
      <c r="K164" s="47">
        <f t="shared" si="14"/>
        <v>0</v>
      </c>
    </row>
    <row r="165" spans="2:11" hidden="1">
      <c r="B165" s="3">
        <f>+'Completar SOFSE'!A170</f>
        <v>150</v>
      </c>
      <c r="C165" s="4">
        <f>VLOOKUP(B165,'Completar SOFSE'!$A$19:$E$501,2,0)</f>
        <v>0</v>
      </c>
      <c r="D165" s="4">
        <f>VLOOKUP(B165,'Completar SOFSE'!$A$19:$E$501,3,0)</f>
        <v>0</v>
      </c>
      <c r="E165" s="4">
        <f>VLOOKUP(B165,'Completar SOFSE'!$A$19:$E$501,4,0)</f>
        <v>0</v>
      </c>
      <c r="F165" s="6">
        <f>VLOOKUP(B165,'Completar SOFSE'!$A$19:$E$501,5,0)</f>
        <v>0</v>
      </c>
      <c r="G165" s="71">
        <f>VLOOKUP(B165,'Completar SOFSE'!$A$19:$F$501,6,0)</f>
        <v>0</v>
      </c>
      <c r="H165" s="45"/>
      <c r="I165" s="65"/>
      <c r="J165" s="46">
        <f t="shared" si="13"/>
        <v>0</v>
      </c>
      <c r="K165" s="47">
        <f t="shared" si="14"/>
        <v>0</v>
      </c>
    </row>
    <row r="166" spans="2:11" hidden="1">
      <c r="B166" s="3">
        <f>+'Completar SOFSE'!A171</f>
        <v>151</v>
      </c>
      <c r="C166" s="4">
        <f>VLOOKUP(B166,'Completar SOFSE'!$A$19:$E$501,2,0)</f>
        <v>0</v>
      </c>
      <c r="D166" s="4">
        <f>VLOOKUP(B166,'Completar SOFSE'!$A$19:$E$501,3,0)</f>
        <v>0</v>
      </c>
      <c r="E166" s="4">
        <f>VLOOKUP(B166,'Completar SOFSE'!$A$19:$E$501,4,0)</f>
        <v>0</v>
      </c>
      <c r="F166" s="6">
        <f>VLOOKUP(B166,'Completar SOFSE'!$A$19:$E$501,5,0)</f>
        <v>0</v>
      </c>
      <c r="G166" s="71">
        <f>VLOOKUP(B166,'Completar SOFSE'!$A$19:$F$501,6,0)</f>
        <v>0</v>
      </c>
      <c r="H166" s="45"/>
      <c r="I166" s="65"/>
      <c r="J166" s="46">
        <f t="shared" si="13"/>
        <v>0</v>
      </c>
      <c r="K166" s="47">
        <f t="shared" si="14"/>
        <v>0</v>
      </c>
    </row>
    <row r="167" spans="2:11" hidden="1">
      <c r="B167" s="3">
        <f>+'Completar SOFSE'!A172</f>
        <v>152</v>
      </c>
      <c r="C167" s="4">
        <f>VLOOKUP(B167,'Completar SOFSE'!$A$19:$E$501,2,0)</f>
        <v>0</v>
      </c>
      <c r="D167" s="4">
        <f>VLOOKUP(B167,'Completar SOFSE'!$A$19:$E$501,3,0)</f>
        <v>0</v>
      </c>
      <c r="E167" s="4">
        <f>VLOOKUP(B167,'Completar SOFSE'!$A$19:$E$501,4,0)</f>
        <v>0</v>
      </c>
      <c r="F167" s="6">
        <f>VLOOKUP(B167,'Completar SOFSE'!$A$19:$E$501,5,0)</f>
        <v>0</v>
      </c>
      <c r="G167" s="71">
        <f>VLOOKUP(B167,'Completar SOFSE'!$A$19:$F$501,6,0)</f>
        <v>0</v>
      </c>
      <c r="H167" s="45"/>
      <c r="I167" s="65"/>
      <c r="J167" s="46">
        <f t="shared" si="13"/>
        <v>0</v>
      </c>
      <c r="K167" s="47">
        <f t="shared" si="14"/>
        <v>0</v>
      </c>
    </row>
    <row r="168" spans="2:11" hidden="1">
      <c r="B168" s="3">
        <f>+'Completar SOFSE'!A173</f>
        <v>153</v>
      </c>
      <c r="C168" s="4">
        <f>VLOOKUP(B168,'Completar SOFSE'!$A$19:$E$501,2,0)</f>
        <v>0</v>
      </c>
      <c r="D168" s="4">
        <f>VLOOKUP(B168,'Completar SOFSE'!$A$19:$E$501,3,0)</f>
        <v>0</v>
      </c>
      <c r="E168" s="4">
        <f>VLOOKUP(B168,'Completar SOFSE'!$A$19:$E$501,4,0)</f>
        <v>0</v>
      </c>
      <c r="F168" s="6">
        <f>VLOOKUP(B168,'Completar SOFSE'!$A$19:$E$501,5,0)</f>
        <v>0</v>
      </c>
      <c r="G168" s="71">
        <f>VLOOKUP(B168,'Completar SOFSE'!$A$19:$F$501,6,0)</f>
        <v>0</v>
      </c>
      <c r="H168" s="45"/>
      <c r="I168" s="65"/>
      <c r="J168" s="46">
        <f t="shared" si="13"/>
        <v>0</v>
      </c>
      <c r="K168" s="47">
        <f t="shared" si="14"/>
        <v>0</v>
      </c>
    </row>
    <row r="169" spans="2:11" hidden="1">
      <c r="B169" s="3">
        <f>+'Completar SOFSE'!A174</f>
        <v>154</v>
      </c>
      <c r="C169" s="4">
        <f>VLOOKUP(B169,'Completar SOFSE'!$A$19:$E$501,2,0)</f>
        <v>0</v>
      </c>
      <c r="D169" s="4">
        <f>VLOOKUP(B169,'Completar SOFSE'!$A$19:$E$501,3,0)</f>
        <v>0</v>
      </c>
      <c r="E169" s="4">
        <f>VLOOKUP(B169,'Completar SOFSE'!$A$19:$E$501,4,0)</f>
        <v>0</v>
      </c>
      <c r="F169" s="6">
        <f>VLOOKUP(B169,'Completar SOFSE'!$A$19:$E$501,5,0)</f>
        <v>0</v>
      </c>
      <c r="G169" s="71">
        <f>VLOOKUP(B169,'Completar SOFSE'!$A$19:$F$501,6,0)</f>
        <v>0</v>
      </c>
      <c r="H169" s="45"/>
      <c r="I169" s="65"/>
      <c r="J169" s="46">
        <f t="shared" si="13"/>
        <v>0</v>
      </c>
      <c r="K169" s="47">
        <f t="shared" si="14"/>
        <v>0</v>
      </c>
    </row>
    <row r="170" spans="2:11" hidden="1">
      <c r="B170" s="3">
        <f>+'Completar SOFSE'!A175</f>
        <v>155</v>
      </c>
      <c r="C170" s="4">
        <f>VLOOKUP(B170,'Completar SOFSE'!$A$19:$E$501,2,0)</f>
        <v>0</v>
      </c>
      <c r="D170" s="4">
        <f>VLOOKUP(B170,'Completar SOFSE'!$A$19:$E$501,3,0)</f>
        <v>0</v>
      </c>
      <c r="E170" s="4">
        <f>VLOOKUP(B170,'Completar SOFSE'!$A$19:$E$501,4,0)</f>
        <v>0</v>
      </c>
      <c r="F170" s="6">
        <f>VLOOKUP(B170,'Completar SOFSE'!$A$19:$E$501,5,0)</f>
        <v>0</v>
      </c>
      <c r="G170" s="71">
        <f>VLOOKUP(B170,'Completar SOFSE'!$A$19:$F$501,6,0)</f>
        <v>0</v>
      </c>
      <c r="H170" s="45"/>
      <c r="I170" s="65"/>
      <c r="J170" s="46">
        <f t="shared" ref="J170:J183" si="15">+(C170*H170)*I170</f>
        <v>0</v>
      </c>
      <c r="K170" s="47">
        <f t="shared" ref="K170:K183" si="16">+C170*H170</f>
        <v>0</v>
      </c>
    </row>
    <row r="171" spans="2:11" hidden="1">
      <c r="B171" s="3">
        <f>+'Completar SOFSE'!A176</f>
        <v>156</v>
      </c>
      <c r="C171" s="4">
        <f>VLOOKUP(B171,'Completar SOFSE'!$A$19:$E$501,2,0)</f>
        <v>0</v>
      </c>
      <c r="D171" s="4">
        <f>VLOOKUP(B171,'Completar SOFSE'!$A$19:$E$501,3,0)</f>
        <v>0</v>
      </c>
      <c r="E171" s="4">
        <f>VLOOKUP(B171,'Completar SOFSE'!$A$19:$E$501,4,0)</f>
        <v>0</v>
      </c>
      <c r="F171" s="6">
        <f>VLOOKUP(B171,'Completar SOFSE'!$A$19:$E$501,5,0)</f>
        <v>0</v>
      </c>
      <c r="G171" s="71">
        <f>VLOOKUP(B171,'Completar SOFSE'!$A$19:$F$501,6,0)</f>
        <v>0</v>
      </c>
      <c r="H171" s="45"/>
      <c r="I171" s="65"/>
      <c r="J171" s="46">
        <f t="shared" si="15"/>
        <v>0</v>
      </c>
      <c r="K171" s="47">
        <f t="shared" si="16"/>
        <v>0</v>
      </c>
    </row>
    <row r="172" spans="2:11" hidden="1">
      <c r="B172" s="3">
        <f>+'Completar SOFSE'!A177</f>
        <v>157</v>
      </c>
      <c r="C172" s="4">
        <f>VLOOKUP(B172,'Completar SOFSE'!$A$19:$E$501,2,0)</f>
        <v>0</v>
      </c>
      <c r="D172" s="4">
        <f>VLOOKUP(B172,'Completar SOFSE'!$A$19:$E$501,3,0)</f>
        <v>0</v>
      </c>
      <c r="E172" s="4">
        <f>VLOOKUP(B172,'Completar SOFSE'!$A$19:$E$501,4,0)</f>
        <v>0</v>
      </c>
      <c r="F172" s="6">
        <f>VLOOKUP(B172,'Completar SOFSE'!$A$19:$E$501,5,0)</f>
        <v>0</v>
      </c>
      <c r="G172" s="71">
        <f>VLOOKUP(B172,'Completar SOFSE'!$A$19:$F$501,6,0)</f>
        <v>0</v>
      </c>
      <c r="H172" s="45"/>
      <c r="I172" s="65"/>
      <c r="J172" s="46">
        <f t="shared" si="15"/>
        <v>0</v>
      </c>
      <c r="K172" s="47">
        <f t="shared" si="16"/>
        <v>0</v>
      </c>
    </row>
    <row r="173" spans="2:11" hidden="1">
      <c r="B173" s="3">
        <f>+'Completar SOFSE'!A178</f>
        <v>158</v>
      </c>
      <c r="C173" s="4">
        <f>VLOOKUP(B173,'Completar SOFSE'!$A$19:$E$501,2,0)</f>
        <v>0</v>
      </c>
      <c r="D173" s="4">
        <f>VLOOKUP(B173,'Completar SOFSE'!$A$19:$E$501,3,0)</f>
        <v>0</v>
      </c>
      <c r="E173" s="4">
        <f>VLOOKUP(B173,'Completar SOFSE'!$A$19:$E$501,4,0)</f>
        <v>0</v>
      </c>
      <c r="F173" s="6">
        <f>VLOOKUP(B173,'Completar SOFSE'!$A$19:$E$501,5,0)</f>
        <v>0</v>
      </c>
      <c r="G173" s="71">
        <f>VLOOKUP(B173,'Completar SOFSE'!$A$19:$F$501,6,0)</f>
        <v>0</v>
      </c>
      <c r="H173" s="45"/>
      <c r="I173" s="65"/>
      <c r="J173" s="46">
        <f t="shared" si="15"/>
        <v>0</v>
      </c>
      <c r="K173" s="47">
        <f t="shared" si="16"/>
        <v>0</v>
      </c>
    </row>
    <row r="174" spans="2:11" hidden="1">
      <c r="B174" s="3">
        <f>+'Completar SOFSE'!A179</f>
        <v>159</v>
      </c>
      <c r="C174" s="4">
        <f>VLOOKUP(B174,'Completar SOFSE'!$A$19:$E$501,2,0)</f>
        <v>0</v>
      </c>
      <c r="D174" s="4">
        <f>VLOOKUP(B174,'Completar SOFSE'!$A$19:$E$501,3,0)</f>
        <v>0</v>
      </c>
      <c r="E174" s="4">
        <f>VLOOKUP(B174,'Completar SOFSE'!$A$19:$E$501,4,0)</f>
        <v>0</v>
      </c>
      <c r="F174" s="6">
        <f>VLOOKUP(B174,'Completar SOFSE'!$A$19:$E$501,5,0)</f>
        <v>0</v>
      </c>
      <c r="G174" s="71">
        <f>VLOOKUP(B174,'Completar SOFSE'!$A$19:$F$501,6,0)</f>
        <v>0</v>
      </c>
      <c r="H174" s="45"/>
      <c r="I174" s="65"/>
      <c r="J174" s="46">
        <f t="shared" si="15"/>
        <v>0</v>
      </c>
      <c r="K174" s="47">
        <f t="shared" si="16"/>
        <v>0</v>
      </c>
    </row>
    <row r="175" spans="2:11" hidden="1">
      <c r="B175" s="3">
        <f>+'Completar SOFSE'!A180</f>
        <v>160</v>
      </c>
      <c r="C175" s="4">
        <f>VLOOKUP(B175,'Completar SOFSE'!$A$19:$E$501,2,0)</f>
        <v>0</v>
      </c>
      <c r="D175" s="4">
        <f>VLOOKUP(B175,'Completar SOFSE'!$A$19:$E$501,3,0)</f>
        <v>0</v>
      </c>
      <c r="E175" s="4">
        <f>VLOOKUP(B175,'Completar SOFSE'!$A$19:$E$501,4,0)</f>
        <v>0</v>
      </c>
      <c r="F175" s="6">
        <f>VLOOKUP(B175,'Completar SOFSE'!$A$19:$E$501,5,0)</f>
        <v>0</v>
      </c>
      <c r="G175" s="71">
        <f>VLOOKUP(B175,'Completar SOFSE'!$A$19:$F$501,6,0)</f>
        <v>0</v>
      </c>
      <c r="H175" s="45"/>
      <c r="I175" s="65"/>
      <c r="J175" s="46">
        <f t="shared" si="15"/>
        <v>0</v>
      </c>
      <c r="K175" s="47">
        <f t="shared" si="16"/>
        <v>0</v>
      </c>
    </row>
    <row r="176" spans="2:11" hidden="1">
      <c r="B176" s="3">
        <f>+'Completar SOFSE'!A181</f>
        <v>161</v>
      </c>
      <c r="C176" s="4">
        <f>VLOOKUP(B176,'Completar SOFSE'!$A$19:$E$501,2,0)</f>
        <v>0</v>
      </c>
      <c r="D176" s="4">
        <f>VLOOKUP(B176,'Completar SOFSE'!$A$19:$E$501,3,0)</f>
        <v>0</v>
      </c>
      <c r="E176" s="4">
        <f>VLOOKUP(B176,'Completar SOFSE'!$A$19:$E$501,4,0)</f>
        <v>0</v>
      </c>
      <c r="F176" s="6">
        <f>VLOOKUP(B176,'Completar SOFSE'!$A$19:$E$501,5,0)</f>
        <v>0</v>
      </c>
      <c r="G176" s="71">
        <f>VLOOKUP(B176,'Completar SOFSE'!$A$19:$F$501,6,0)</f>
        <v>0</v>
      </c>
      <c r="H176" s="45"/>
      <c r="I176" s="65"/>
      <c r="J176" s="46">
        <f t="shared" si="15"/>
        <v>0</v>
      </c>
      <c r="K176" s="47">
        <f t="shared" si="16"/>
        <v>0</v>
      </c>
    </row>
    <row r="177" spans="2:11" hidden="1">
      <c r="B177" s="3">
        <f>+'Completar SOFSE'!A182</f>
        <v>162</v>
      </c>
      <c r="C177" s="4">
        <f>VLOOKUP(B177,'Completar SOFSE'!$A$19:$E$501,2,0)</f>
        <v>0</v>
      </c>
      <c r="D177" s="4">
        <f>VLOOKUP(B177,'Completar SOFSE'!$A$19:$E$501,3,0)</f>
        <v>0</v>
      </c>
      <c r="E177" s="4">
        <f>VLOOKUP(B177,'Completar SOFSE'!$A$19:$E$501,4,0)</f>
        <v>0</v>
      </c>
      <c r="F177" s="6">
        <f>VLOOKUP(B177,'Completar SOFSE'!$A$19:$E$501,5,0)</f>
        <v>0</v>
      </c>
      <c r="G177" s="71">
        <f>VLOOKUP(B177,'Completar SOFSE'!$A$19:$F$501,6,0)</f>
        <v>0</v>
      </c>
      <c r="H177" s="45"/>
      <c r="I177" s="65"/>
      <c r="J177" s="46">
        <f t="shared" si="15"/>
        <v>0</v>
      </c>
      <c r="K177" s="47">
        <f t="shared" si="16"/>
        <v>0</v>
      </c>
    </row>
    <row r="178" spans="2:11" hidden="1">
      <c r="B178" s="3">
        <f>+'Completar SOFSE'!A183</f>
        <v>163</v>
      </c>
      <c r="C178" s="4">
        <f>VLOOKUP(B178,'Completar SOFSE'!$A$19:$E$501,2,0)</f>
        <v>0</v>
      </c>
      <c r="D178" s="4">
        <f>VLOOKUP(B178,'Completar SOFSE'!$A$19:$E$501,3,0)</f>
        <v>0</v>
      </c>
      <c r="E178" s="4">
        <f>VLOOKUP(B178,'Completar SOFSE'!$A$19:$E$501,4,0)</f>
        <v>0</v>
      </c>
      <c r="F178" s="6">
        <f>VLOOKUP(B178,'Completar SOFSE'!$A$19:$E$501,5,0)</f>
        <v>0</v>
      </c>
      <c r="G178" s="71">
        <f>VLOOKUP(B178,'Completar SOFSE'!$A$19:$F$501,6,0)</f>
        <v>0</v>
      </c>
      <c r="H178" s="45"/>
      <c r="I178" s="65"/>
      <c r="J178" s="46">
        <f t="shared" si="15"/>
        <v>0</v>
      </c>
      <c r="K178" s="47">
        <f t="shared" si="16"/>
        <v>0</v>
      </c>
    </row>
    <row r="179" spans="2:11" hidden="1">
      <c r="B179" s="3">
        <f>+'Completar SOFSE'!A184</f>
        <v>164</v>
      </c>
      <c r="C179" s="4">
        <f>VLOOKUP(B179,'Completar SOFSE'!$A$19:$E$501,2,0)</f>
        <v>0</v>
      </c>
      <c r="D179" s="4">
        <f>VLOOKUP(B179,'Completar SOFSE'!$A$19:$E$501,3,0)</f>
        <v>0</v>
      </c>
      <c r="E179" s="4">
        <f>VLOOKUP(B179,'Completar SOFSE'!$A$19:$E$501,4,0)</f>
        <v>0</v>
      </c>
      <c r="F179" s="6">
        <f>VLOOKUP(B179,'Completar SOFSE'!$A$19:$E$501,5,0)</f>
        <v>0</v>
      </c>
      <c r="G179" s="71">
        <f>VLOOKUP(B179,'Completar SOFSE'!$A$19:$F$501,6,0)</f>
        <v>0</v>
      </c>
      <c r="H179" s="45"/>
      <c r="I179" s="65"/>
      <c r="J179" s="46">
        <f t="shared" si="15"/>
        <v>0</v>
      </c>
      <c r="K179" s="47">
        <f t="shared" si="16"/>
        <v>0</v>
      </c>
    </row>
    <row r="180" spans="2:11" hidden="1">
      <c r="B180" s="3">
        <f>+'Completar SOFSE'!A185</f>
        <v>165</v>
      </c>
      <c r="C180" s="4">
        <f>VLOOKUP(B180,'Completar SOFSE'!$A$19:$E$501,2,0)</f>
        <v>0</v>
      </c>
      <c r="D180" s="4">
        <f>VLOOKUP(B180,'Completar SOFSE'!$A$19:$E$501,3,0)</f>
        <v>0</v>
      </c>
      <c r="E180" s="4">
        <f>VLOOKUP(B180,'Completar SOFSE'!$A$19:$E$501,4,0)</f>
        <v>0</v>
      </c>
      <c r="F180" s="6">
        <f>VLOOKUP(B180,'Completar SOFSE'!$A$19:$E$501,5,0)</f>
        <v>0</v>
      </c>
      <c r="G180" s="71">
        <f>VLOOKUP(B180,'Completar SOFSE'!$A$19:$F$501,6,0)</f>
        <v>0</v>
      </c>
      <c r="H180" s="45"/>
      <c r="I180" s="65"/>
      <c r="J180" s="46">
        <f t="shared" si="15"/>
        <v>0</v>
      </c>
      <c r="K180" s="47">
        <f t="shared" si="16"/>
        <v>0</v>
      </c>
    </row>
    <row r="181" spans="2:11" hidden="1">
      <c r="B181" s="3">
        <f>+'Completar SOFSE'!A186</f>
        <v>166</v>
      </c>
      <c r="C181" s="4">
        <f>VLOOKUP(B181,'Completar SOFSE'!$A$19:$E$501,2,0)</f>
        <v>0</v>
      </c>
      <c r="D181" s="4">
        <f>VLOOKUP(B181,'Completar SOFSE'!$A$19:$E$501,3,0)</f>
        <v>0</v>
      </c>
      <c r="E181" s="4">
        <f>VLOOKUP(B181,'Completar SOFSE'!$A$19:$E$501,4,0)</f>
        <v>0</v>
      </c>
      <c r="F181" s="6">
        <f>VLOOKUP(B181,'Completar SOFSE'!$A$19:$E$501,5,0)</f>
        <v>0</v>
      </c>
      <c r="G181" s="71">
        <f>VLOOKUP(B181,'Completar SOFSE'!$A$19:$F$501,6,0)</f>
        <v>0</v>
      </c>
      <c r="H181" s="45"/>
      <c r="I181" s="65"/>
      <c r="J181" s="46">
        <f t="shared" si="15"/>
        <v>0</v>
      </c>
      <c r="K181" s="47">
        <f t="shared" si="16"/>
        <v>0</v>
      </c>
    </row>
    <row r="182" spans="2:11" hidden="1">
      <c r="B182" s="3">
        <f>+'Completar SOFSE'!A187</f>
        <v>167</v>
      </c>
      <c r="C182" s="4">
        <f>VLOOKUP(B182,'Completar SOFSE'!$A$19:$E$501,2,0)</f>
        <v>0</v>
      </c>
      <c r="D182" s="4">
        <f>VLOOKUP(B182,'Completar SOFSE'!$A$19:$E$501,3,0)</f>
        <v>0</v>
      </c>
      <c r="E182" s="4">
        <f>VLOOKUP(B182,'Completar SOFSE'!$A$19:$E$501,4,0)</f>
        <v>0</v>
      </c>
      <c r="F182" s="6">
        <f>VLOOKUP(B182,'Completar SOFSE'!$A$19:$E$501,5,0)</f>
        <v>0</v>
      </c>
      <c r="G182" s="71">
        <f>VLOOKUP(B182,'Completar SOFSE'!$A$19:$F$501,6,0)</f>
        <v>0</v>
      </c>
      <c r="H182" s="45"/>
      <c r="I182" s="65"/>
      <c r="J182" s="46">
        <f t="shared" si="15"/>
        <v>0</v>
      </c>
      <c r="K182" s="47">
        <f t="shared" si="16"/>
        <v>0</v>
      </c>
    </row>
    <row r="183" spans="2:11" ht="13.5" hidden="1" thickBot="1">
      <c r="B183" s="7">
        <f>+'Completar SOFSE'!A188</f>
        <v>168</v>
      </c>
      <c r="C183" s="8">
        <f>VLOOKUP(B183,'Completar SOFSE'!$A$19:$E$501,2,0)</f>
        <v>0</v>
      </c>
      <c r="D183" s="8">
        <f>VLOOKUP(B183,'Completar SOFSE'!$A$19:$E$501,3,0)</f>
        <v>0</v>
      </c>
      <c r="E183" s="8">
        <f>VLOOKUP(B183,'Completar SOFSE'!$A$19:$E$501,4,0)</f>
        <v>0</v>
      </c>
      <c r="F183" s="9">
        <f>VLOOKUP(B183,'Completar SOFSE'!$A$19:$E$501,5,0)</f>
        <v>0</v>
      </c>
      <c r="G183" s="72">
        <f>VLOOKUP(B183,'Completar SOFSE'!$A$19:$F$501,6,0)</f>
        <v>0</v>
      </c>
      <c r="H183" s="48"/>
      <c r="I183" s="66"/>
      <c r="J183" s="49">
        <f t="shared" si="15"/>
        <v>0</v>
      </c>
      <c r="K183" s="50">
        <f t="shared" si="16"/>
        <v>0</v>
      </c>
    </row>
    <row r="184" spans="2:11" ht="19.5" customHeight="1" thickBot="1">
      <c r="B184" s="105" t="s">
        <v>18</v>
      </c>
      <c r="C184" s="106"/>
      <c r="D184" s="106"/>
      <c r="E184" s="106"/>
      <c r="F184" s="107"/>
      <c r="G184" s="96"/>
      <c r="H184" s="56"/>
      <c r="I184" s="56"/>
      <c r="J184" s="64">
        <f>SUM(J15:J183)</f>
        <v>0</v>
      </c>
      <c r="K184" s="64">
        <f>SUM(K15:K183)</f>
        <v>0</v>
      </c>
    </row>
    <row r="185" spans="2:11" ht="16.5" customHeight="1" thickBot="1">
      <c r="B185" s="108" t="s">
        <v>19</v>
      </c>
      <c r="C185" s="109"/>
      <c r="D185" s="109"/>
      <c r="E185" s="109"/>
      <c r="F185" s="110"/>
      <c r="G185" s="96"/>
      <c r="H185" s="56"/>
      <c r="I185" s="56"/>
      <c r="J185" s="57"/>
      <c r="K185" s="58">
        <f>J184</f>
        <v>0</v>
      </c>
    </row>
    <row r="186" spans="2:11" ht="18.75" thickBot="1">
      <c r="B186" s="108" t="s">
        <v>0</v>
      </c>
      <c r="C186" s="109"/>
      <c r="D186" s="109"/>
      <c r="E186" s="109"/>
      <c r="F186" s="110"/>
      <c r="G186" s="96"/>
      <c r="H186" s="56"/>
      <c r="I186" s="56"/>
      <c r="J186" s="57"/>
      <c r="K186" s="59">
        <f>+K184+K185</f>
        <v>0</v>
      </c>
    </row>
    <row r="187" spans="2:11" ht="19.5" customHeight="1" thickBot="1">
      <c r="B187" s="111" t="s">
        <v>20</v>
      </c>
      <c r="C187" s="112"/>
      <c r="D187" s="97" t="str">
        <f>+'Completar SOFSE'!B12</f>
        <v>Según Pliego</v>
      </c>
      <c r="E187" s="97"/>
      <c r="F187" s="97"/>
      <c r="G187" s="97"/>
      <c r="H187" s="97"/>
      <c r="I187" s="97"/>
      <c r="J187" s="97"/>
      <c r="K187" s="98"/>
    </row>
    <row r="188" spans="2:11" ht="18" customHeight="1" thickBot="1">
      <c r="B188" s="111" t="s">
        <v>6</v>
      </c>
      <c r="C188" s="112"/>
      <c r="D188" s="97" t="str">
        <f>+'Completar SOFSE'!B13</f>
        <v>Según Pliego</v>
      </c>
      <c r="E188" s="97"/>
      <c r="F188" s="97"/>
      <c r="G188" s="97"/>
      <c r="H188" s="97"/>
      <c r="I188" s="97"/>
      <c r="J188" s="97"/>
      <c r="K188" s="98"/>
    </row>
    <row r="189" spans="2:11" ht="18" customHeight="1" thickBot="1">
      <c r="B189" s="111" t="s">
        <v>37</v>
      </c>
      <c r="C189" s="112"/>
      <c r="D189" s="97" t="str">
        <f>+'Completar SOFSE'!B14</f>
        <v>Según Pliego</v>
      </c>
      <c r="E189" s="97"/>
      <c r="F189" s="97"/>
      <c r="G189" s="97"/>
      <c r="H189" s="97"/>
      <c r="I189" s="97"/>
      <c r="J189" s="97"/>
      <c r="K189" s="98"/>
    </row>
    <row r="190" spans="2:11" ht="24" customHeight="1" thickBot="1">
      <c r="B190" s="111" t="s">
        <v>7</v>
      </c>
      <c r="C190" s="112"/>
      <c r="D190" s="97" t="str">
        <f>+'Completar SOFSE'!B15</f>
        <v>Según Pliego</v>
      </c>
      <c r="E190" s="97"/>
      <c r="F190" s="97"/>
      <c r="G190" s="97"/>
      <c r="H190" s="97"/>
      <c r="I190" s="97"/>
      <c r="J190" s="97"/>
      <c r="K190" s="98"/>
    </row>
    <row r="191" spans="2:11">
      <c r="B191" s="23"/>
      <c r="C191" s="24"/>
      <c r="D191" s="24"/>
      <c r="E191" s="24"/>
      <c r="F191" s="25"/>
      <c r="G191" s="25"/>
      <c r="H191" s="25"/>
      <c r="I191" s="25"/>
      <c r="J191" s="25"/>
      <c r="K191" s="26"/>
    </row>
    <row r="192" spans="2:11">
      <c r="B192" s="23"/>
      <c r="C192" s="24"/>
      <c r="D192" s="24"/>
      <c r="E192" s="24"/>
      <c r="F192" s="25"/>
      <c r="G192" s="25"/>
      <c r="H192" s="25"/>
      <c r="I192" s="25"/>
      <c r="J192" s="25"/>
      <c r="K192" s="26"/>
    </row>
    <row r="193" spans="2:11">
      <c r="B193" s="23"/>
      <c r="C193" s="24"/>
      <c r="D193" s="24"/>
      <c r="E193" s="24"/>
      <c r="F193" s="25"/>
      <c r="G193" s="25"/>
      <c r="H193" s="25"/>
      <c r="I193" s="25"/>
      <c r="J193" s="25"/>
      <c r="K193" s="26"/>
    </row>
    <row r="194" spans="2:11" ht="13.5" thickBot="1">
      <c r="B194" s="27"/>
      <c r="C194" s="28"/>
      <c r="D194" s="28"/>
      <c r="E194" s="28"/>
      <c r="F194" s="29"/>
      <c r="G194" s="29"/>
      <c r="H194" s="29"/>
      <c r="I194" s="29"/>
      <c r="J194" s="29"/>
      <c r="K194" s="30"/>
    </row>
  </sheetData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190:C190"/>
    <mergeCell ref="B187:C187"/>
    <mergeCell ref="B188:C188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87:K187"/>
    <mergeCell ref="D188:K188"/>
    <mergeCell ref="D190:K190"/>
    <mergeCell ref="J13:J14"/>
    <mergeCell ref="K13:K14"/>
    <mergeCell ref="G13:G14"/>
    <mergeCell ref="B184:F184"/>
    <mergeCell ref="B185:F185"/>
    <mergeCell ref="B186:F186"/>
    <mergeCell ref="B189:C189"/>
    <mergeCell ref="D189:K189"/>
  </mergeCells>
  <dataValidations count="4">
    <dataValidation allowBlank="1" showInputMessage="1" showErrorMessage="1" promptTitle="Completar por el oferente" prompt="Completar por el oferente" sqref="K22:K77 J15:J77 J78:K78 J80:K183 H22:H78 H80:H183 K79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4" manualBreakCount="4">
    <brk id="56" max="16383" man="1"/>
    <brk id="92" max="16383" man="1"/>
    <brk id="126" max="16383" man="1"/>
    <brk id="162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I22:I78 I80:I183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61" zoomScaleNormal="100" workbookViewId="0">
      <selection activeCell="D85" sqref="D85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47.7109375" style="32" customWidth="1"/>
    <col min="6" max="6" width="19.4257812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61" t="s">
        <v>22</v>
      </c>
      <c r="B3" s="31"/>
    </row>
    <row r="4" spans="1:12">
      <c r="A4" s="33"/>
    </row>
    <row r="5" spans="1:12">
      <c r="A5" s="51" t="s">
        <v>9</v>
      </c>
      <c r="B5" s="73" t="s">
        <v>104</v>
      </c>
      <c r="H5" s="34" t="s">
        <v>13</v>
      </c>
      <c r="I5" s="35" t="s">
        <v>14</v>
      </c>
      <c r="J5" s="35"/>
      <c r="K5" s="34" t="s">
        <v>19</v>
      </c>
      <c r="L5" s="36">
        <v>0.105</v>
      </c>
    </row>
    <row r="6" spans="1:12">
      <c r="A6" s="51" t="s">
        <v>25</v>
      </c>
      <c r="B6" s="32" t="s">
        <v>105</v>
      </c>
      <c r="H6" s="37"/>
      <c r="I6" s="38" t="s">
        <v>15</v>
      </c>
      <c r="J6" s="38"/>
      <c r="K6" s="37"/>
      <c r="L6" s="39">
        <v>0.21</v>
      </c>
    </row>
    <row r="7" spans="1:12">
      <c r="A7" s="51" t="s">
        <v>26</v>
      </c>
      <c r="B7" s="32" t="s">
        <v>106</v>
      </c>
      <c r="H7" s="37"/>
      <c r="I7" s="38" t="s">
        <v>16</v>
      </c>
      <c r="J7" s="38"/>
      <c r="K7" s="37"/>
      <c r="L7" s="39">
        <v>0.27</v>
      </c>
    </row>
    <row r="8" spans="1:12">
      <c r="A8" s="51" t="s">
        <v>10</v>
      </c>
      <c r="B8" s="32" t="s">
        <v>107</v>
      </c>
      <c r="H8" s="37"/>
      <c r="I8" s="38" t="s">
        <v>17</v>
      </c>
      <c r="J8" s="38"/>
      <c r="K8" s="37"/>
      <c r="L8" s="40"/>
    </row>
    <row r="9" spans="1:12">
      <c r="A9" s="51"/>
      <c r="H9" s="41"/>
      <c r="I9" s="42"/>
      <c r="J9" s="43"/>
      <c r="K9" s="41"/>
      <c r="L9" s="43"/>
    </row>
    <row r="10" spans="1:12">
      <c r="A10" s="62" t="s">
        <v>23</v>
      </c>
      <c r="H10" s="38"/>
      <c r="I10" s="38"/>
      <c r="J10" s="38"/>
    </row>
    <row r="11" spans="1:12">
      <c r="A11" s="51"/>
      <c r="H11" s="38"/>
      <c r="I11" s="38"/>
      <c r="J11" s="38"/>
    </row>
    <row r="12" spans="1:12">
      <c r="A12" s="63" t="s">
        <v>20</v>
      </c>
      <c r="B12" s="38" t="s">
        <v>38</v>
      </c>
      <c r="G12" s="38"/>
      <c r="H12" s="38"/>
      <c r="I12" s="38"/>
      <c r="J12" s="38"/>
      <c r="K12" s="38"/>
    </row>
    <row r="13" spans="1:12">
      <c r="A13" s="63" t="s">
        <v>6</v>
      </c>
      <c r="B13" s="38" t="s">
        <v>38</v>
      </c>
      <c r="G13" s="38"/>
      <c r="H13" s="38"/>
      <c r="I13" s="38"/>
      <c r="J13" s="38"/>
      <c r="K13" s="38"/>
    </row>
    <row r="14" spans="1:12">
      <c r="A14" s="63" t="s">
        <v>37</v>
      </c>
      <c r="B14" s="38" t="s">
        <v>38</v>
      </c>
      <c r="G14" s="38"/>
      <c r="H14" s="38"/>
      <c r="I14" s="38"/>
      <c r="J14" s="38"/>
      <c r="K14" s="38"/>
    </row>
    <row r="15" spans="1:12">
      <c r="A15" s="63" t="s">
        <v>7</v>
      </c>
      <c r="B15" s="38" t="s">
        <v>38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61" t="s">
        <v>33</v>
      </c>
      <c r="B17" s="51"/>
    </row>
    <row r="19" spans="1:6">
      <c r="A19" s="162" t="s">
        <v>24</v>
      </c>
      <c r="B19" s="162" t="s">
        <v>11</v>
      </c>
      <c r="C19" s="162" t="s">
        <v>3</v>
      </c>
      <c r="D19" s="162" t="s">
        <v>39</v>
      </c>
      <c r="E19" s="162" t="s">
        <v>28</v>
      </c>
      <c r="F19" s="162" t="s">
        <v>34</v>
      </c>
    </row>
    <row r="20" spans="1:6">
      <c r="A20" s="162"/>
      <c r="B20" s="162"/>
      <c r="C20" s="162"/>
      <c r="D20" s="162"/>
      <c r="E20" s="162"/>
      <c r="F20" s="162"/>
    </row>
    <row r="21" spans="1:6">
      <c r="A21" s="60">
        <v>1</v>
      </c>
      <c r="B21" s="79">
        <v>352</v>
      </c>
      <c r="C21" s="5" t="s">
        <v>40</v>
      </c>
      <c r="D21" s="79">
        <v>3000004539</v>
      </c>
      <c r="E21" s="90" t="s">
        <v>41</v>
      </c>
      <c r="F21" s="79"/>
    </row>
    <row r="22" spans="1:6" ht="33.75">
      <c r="A22" s="60">
        <f>+A21+1</f>
        <v>2</v>
      </c>
      <c r="B22" s="79">
        <v>438</v>
      </c>
      <c r="C22" s="5" t="s">
        <v>40</v>
      </c>
      <c r="D22" s="79">
        <v>3000008458</v>
      </c>
      <c r="E22" s="90" t="s">
        <v>42</v>
      </c>
      <c r="F22" s="79"/>
    </row>
    <row r="23" spans="1:6">
      <c r="A23" s="60">
        <f t="shared" ref="A23:A86" si="0">+A22+1</f>
        <v>3</v>
      </c>
      <c r="B23" s="86">
        <v>165</v>
      </c>
      <c r="C23" s="5" t="s">
        <v>40</v>
      </c>
      <c r="D23" s="86">
        <v>3000011472</v>
      </c>
      <c r="E23" s="77" t="s">
        <v>43</v>
      </c>
      <c r="F23" s="76"/>
    </row>
    <row r="24" spans="1:6" ht="17.25" customHeight="1">
      <c r="A24" s="60">
        <f t="shared" si="0"/>
        <v>4</v>
      </c>
      <c r="B24" s="86">
        <v>129</v>
      </c>
      <c r="C24" s="5" t="s">
        <v>40</v>
      </c>
      <c r="D24" s="86">
        <v>3000011476</v>
      </c>
      <c r="E24" s="77" t="s">
        <v>44</v>
      </c>
      <c r="F24" s="76"/>
    </row>
    <row r="25" spans="1:6">
      <c r="A25" s="60">
        <f t="shared" si="0"/>
        <v>5</v>
      </c>
      <c r="B25" s="86">
        <v>211</v>
      </c>
      <c r="C25" s="5" t="s">
        <v>40</v>
      </c>
      <c r="D25" s="86">
        <v>3000016005</v>
      </c>
      <c r="E25" s="77" t="s">
        <v>45</v>
      </c>
      <c r="F25" s="76"/>
    </row>
    <row r="26" spans="1:6">
      <c r="A26" s="60">
        <f t="shared" si="0"/>
        <v>6</v>
      </c>
      <c r="B26" s="86">
        <v>187</v>
      </c>
      <c r="C26" s="5" t="s">
        <v>40</v>
      </c>
      <c r="D26" s="86">
        <v>3000016014</v>
      </c>
      <c r="E26" s="77" t="s">
        <v>46</v>
      </c>
      <c r="F26" s="76"/>
    </row>
    <row r="27" spans="1:6">
      <c r="A27" s="60">
        <f t="shared" si="0"/>
        <v>7</v>
      </c>
      <c r="B27" s="86">
        <v>194</v>
      </c>
      <c r="C27" s="5" t="s">
        <v>40</v>
      </c>
      <c r="D27" s="86">
        <v>3000016026</v>
      </c>
      <c r="E27" s="77" t="s">
        <v>47</v>
      </c>
      <c r="F27" s="78"/>
    </row>
    <row r="28" spans="1:6">
      <c r="A28" s="60">
        <f t="shared" si="0"/>
        <v>8</v>
      </c>
      <c r="B28" s="86">
        <v>274</v>
      </c>
      <c r="C28" s="5" t="s">
        <v>40</v>
      </c>
      <c r="D28" s="86">
        <v>3000016030</v>
      </c>
      <c r="E28" s="77" t="s">
        <v>48</v>
      </c>
      <c r="F28" s="78"/>
    </row>
    <row r="29" spans="1:6">
      <c r="A29" s="60">
        <f t="shared" si="0"/>
        <v>9</v>
      </c>
      <c r="B29" s="86">
        <v>163</v>
      </c>
      <c r="C29" s="5" t="s">
        <v>40</v>
      </c>
      <c r="D29" s="86">
        <v>3000016046</v>
      </c>
      <c r="E29" s="77" t="s">
        <v>49</v>
      </c>
      <c r="F29" s="78"/>
    </row>
    <row r="30" spans="1:6">
      <c r="A30" s="60">
        <f t="shared" si="0"/>
        <v>10</v>
      </c>
      <c r="B30" s="86">
        <v>224</v>
      </c>
      <c r="C30" s="5" t="s">
        <v>40</v>
      </c>
      <c r="D30" s="86">
        <v>3000016074</v>
      </c>
      <c r="E30" s="77" t="s">
        <v>50</v>
      </c>
      <c r="F30" s="78"/>
    </row>
    <row r="31" spans="1:6">
      <c r="A31" s="60">
        <f t="shared" si="0"/>
        <v>11</v>
      </c>
      <c r="B31" s="82">
        <v>173</v>
      </c>
      <c r="C31" s="5" t="s">
        <v>40</v>
      </c>
      <c r="D31" s="82">
        <v>3000016076</v>
      </c>
      <c r="E31" s="81" t="s">
        <v>51</v>
      </c>
      <c r="F31" s="80"/>
    </row>
    <row r="32" spans="1:6">
      <c r="A32" s="60">
        <f t="shared" si="0"/>
        <v>12</v>
      </c>
      <c r="B32" s="82">
        <v>219</v>
      </c>
      <c r="C32" s="5" t="s">
        <v>40</v>
      </c>
      <c r="D32" s="82">
        <v>3000016078</v>
      </c>
      <c r="E32" s="81" t="s">
        <v>52</v>
      </c>
      <c r="F32" s="80"/>
    </row>
    <row r="33" spans="1:6">
      <c r="A33" s="60">
        <f t="shared" si="0"/>
        <v>13</v>
      </c>
      <c r="B33" s="82">
        <v>254</v>
      </c>
      <c r="C33" s="5" t="s">
        <v>40</v>
      </c>
      <c r="D33" s="82">
        <v>3000016079</v>
      </c>
      <c r="E33" s="81" t="s">
        <v>53</v>
      </c>
      <c r="F33" s="80"/>
    </row>
    <row r="34" spans="1:6">
      <c r="A34" s="60">
        <f t="shared" si="0"/>
        <v>14</v>
      </c>
      <c r="B34" s="82">
        <v>190</v>
      </c>
      <c r="C34" s="5" t="s">
        <v>40</v>
      </c>
      <c r="D34" s="82">
        <v>3000016104</v>
      </c>
      <c r="E34" s="81" t="s">
        <v>54</v>
      </c>
      <c r="F34" s="80"/>
    </row>
    <row r="35" spans="1:6">
      <c r="A35" s="60">
        <f t="shared" si="0"/>
        <v>15</v>
      </c>
      <c r="B35" s="82">
        <v>208</v>
      </c>
      <c r="C35" s="5" t="s">
        <v>40</v>
      </c>
      <c r="D35" s="82">
        <v>3000016107</v>
      </c>
      <c r="E35" s="81" t="s">
        <v>55</v>
      </c>
      <c r="F35" s="80"/>
    </row>
    <row r="36" spans="1:6">
      <c r="A36" s="60">
        <f t="shared" si="0"/>
        <v>16</v>
      </c>
      <c r="B36" s="82">
        <v>167</v>
      </c>
      <c r="C36" s="5" t="s">
        <v>40</v>
      </c>
      <c r="D36" s="82">
        <v>3000016108</v>
      </c>
      <c r="E36" s="81" t="s">
        <v>56</v>
      </c>
      <c r="F36" s="80"/>
    </row>
    <row r="37" spans="1:6">
      <c r="A37" s="60">
        <f t="shared" si="0"/>
        <v>17</v>
      </c>
      <c r="B37" s="82">
        <v>399</v>
      </c>
      <c r="C37" s="5" t="s">
        <v>40</v>
      </c>
      <c r="D37" s="82">
        <v>3000016132</v>
      </c>
      <c r="E37" s="81" t="s">
        <v>57</v>
      </c>
      <c r="F37" s="83"/>
    </row>
    <row r="38" spans="1:6" ht="29.25" customHeight="1">
      <c r="A38" s="60">
        <f t="shared" si="0"/>
        <v>18</v>
      </c>
      <c r="B38" s="82">
        <v>420</v>
      </c>
      <c r="C38" s="5" t="s">
        <v>40</v>
      </c>
      <c r="D38" s="82">
        <v>3000016139</v>
      </c>
      <c r="E38" s="81" t="s">
        <v>58</v>
      </c>
      <c r="F38" s="83"/>
    </row>
    <row r="39" spans="1:6">
      <c r="A39" s="60">
        <f t="shared" si="0"/>
        <v>19</v>
      </c>
      <c r="B39" s="82">
        <v>326</v>
      </c>
      <c r="C39" s="5" t="s">
        <v>40</v>
      </c>
      <c r="D39" s="82">
        <v>3000016149</v>
      </c>
      <c r="E39" s="81" t="s">
        <v>59</v>
      </c>
      <c r="F39" s="83"/>
    </row>
    <row r="40" spans="1:6">
      <c r="A40" s="60">
        <f t="shared" si="0"/>
        <v>20</v>
      </c>
      <c r="B40" s="89">
        <v>225</v>
      </c>
      <c r="C40" s="5" t="s">
        <v>40</v>
      </c>
      <c r="D40" s="87">
        <v>3000016242</v>
      </c>
      <c r="E40" s="84" t="s">
        <v>60</v>
      </c>
      <c r="F40" s="74"/>
    </row>
    <row r="41" spans="1:6">
      <c r="A41" s="60">
        <f t="shared" si="0"/>
        <v>21</v>
      </c>
      <c r="B41" s="89">
        <v>283</v>
      </c>
      <c r="C41" s="5" t="s">
        <v>40</v>
      </c>
      <c r="D41" s="87">
        <v>3000016333</v>
      </c>
      <c r="E41" s="84" t="s">
        <v>61</v>
      </c>
      <c r="F41" s="74"/>
    </row>
    <row r="42" spans="1:6">
      <c r="A42" s="60">
        <f t="shared" si="0"/>
        <v>22</v>
      </c>
      <c r="B42" s="89">
        <v>215</v>
      </c>
      <c r="C42" s="5" t="s">
        <v>40</v>
      </c>
      <c r="D42" s="87">
        <v>3000016353</v>
      </c>
      <c r="E42" s="84" t="s">
        <v>62</v>
      </c>
      <c r="F42" s="74"/>
    </row>
    <row r="43" spans="1:6">
      <c r="A43" s="60">
        <f t="shared" si="0"/>
        <v>23</v>
      </c>
      <c r="B43" s="89">
        <v>237</v>
      </c>
      <c r="C43" s="5" t="s">
        <v>40</v>
      </c>
      <c r="D43" s="87">
        <v>3000016870</v>
      </c>
      <c r="E43" s="84" t="s">
        <v>63</v>
      </c>
      <c r="F43" s="74"/>
    </row>
    <row r="44" spans="1:6">
      <c r="A44" s="60">
        <f t="shared" si="0"/>
        <v>24</v>
      </c>
      <c r="B44" s="89">
        <v>206</v>
      </c>
      <c r="C44" s="5" t="s">
        <v>40</v>
      </c>
      <c r="D44" s="87">
        <v>3000016887</v>
      </c>
      <c r="E44" s="84" t="s">
        <v>64</v>
      </c>
      <c r="F44" s="74"/>
    </row>
    <row r="45" spans="1:6">
      <c r="A45" s="60">
        <f t="shared" si="0"/>
        <v>25</v>
      </c>
      <c r="B45" s="89">
        <v>142</v>
      </c>
      <c r="C45" s="5" t="s">
        <v>40</v>
      </c>
      <c r="D45" s="87">
        <v>3000017030</v>
      </c>
      <c r="E45" s="84" t="s">
        <v>65</v>
      </c>
      <c r="F45" s="74"/>
    </row>
    <row r="46" spans="1:6">
      <c r="A46" s="60">
        <f t="shared" si="0"/>
        <v>26</v>
      </c>
      <c r="B46" s="89">
        <v>342</v>
      </c>
      <c r="C46" s="5" t="s">
        <v>40</v>
      </c>
      <c r="D46" s="87">
        <v>3000017032</v>
      </c>
      <c r="E46" s="84" t="s">
        <v>66</v>
      </c>
      <c r="F46" s="74"/>
    </row>
    <row r="47" spans="1:6">
      <c r="A47" s="60">
        <f t="shared" si="0"/>
        <v>27</v>
      </c>
      <c r="B47" s="89">
        <v>267</v>
      </c>
      <c r="C47" s="5" t="s">
        <v>40</v>
      </c>
      <c r="D47" s="87">
        <v>3000017039</v>
      </c>
      <c r="E47" s="84" t="s">
        <v>67</v>
      </c>
      <c r="F47" s="74"/>
    </row>
    <row r="48" spans="1:6">
      <c r="A48" s="60">
        <f t="shared" si="0"/>
        <v>28</v>
      </c>
      <c r="B48" s="89">
        <v>414</v>
      </c>
      <c r="C48" s="5" t="s">
        <v>40</v>
      </c>
      <c r="D48" s="87">
        <v>3000017061</v>
      </c>
      <c r="E48" s="84" t="s">
        <v>68</v>
      </c>
      <c r="F48" s="74"/>
    </row>
    <row r="49" spans="1:6">
      <c r="A49" s="60">
        <f t="shared" si="0"/>
        <v>29</v>
      </c>
      <c r="B49" s="89">
        <v>418</v>
      </c>
      <c r="C49" s="5" t="s">
        <v>40</v>
      </c>
      <c r="D49" s="87">
        <v>3000017062</v>
      </c>
      <c r="E49" s="84" t="s">
        <v>69</v>
      </c>
      <c r="F49" s="74"/>
    </row>
    <row r="50" spans="1:6">
      <c r="A50" s="60">
        <f t="shared" si="0"/>
        <v>30</v>
      </c>
      <c r="B50" s="89">
        <v>418</v>
      </c>
      <c r="C50" s="5" t="s">
        <v>40</v>
      </c>
      <c r="D50" s="87">
        <v>3000017063</v>
      </c>
      <c r="E50" s="84" t="s">
        <v>70</v>
      </c>
      <c r="F50" s="74"/>
    </row>
    <row r="51" spans="1:6">
      <c r="A51" s="60">
        <f t="shared" si="0"/>
        <v>31</v>
      </c>
      <c r="B51" s="88">
        <v>418</v>
      </c>
      <c r="C51" s="5" t="s">
        <v>40</v>
      </c>
      <c r="D51" s="88">
        <v>3000017064</v>
      </c>
      <c r="E51" s="85" t="s">
        <v>71</v>
      </c>
      <c r="F51" s="74"/>
    </row>
    <row r="52" spans="1:6">
      <c r="A52" s="60">
        <f t="shared" si="0"/>
        <v>32</v>
      </c>
      <c r="B52" s="88">
        <v>284</v>
      </c>
      <c r="C52" s="5" t="s">
        <v>40</v>
      </c>
      <c r="D52" s="88">
        <v>3000017079</v>
      </c>
      <c r="E52" s="85" t="s">
        <v>72</v>
      </c>
      <c r="F52" s="74"/>
    </row>
    <row r="53" spans="1:6">
      <c r="A53" s="60">
        <f t="shared" si="0"/>
        <v>33</v>
      </c>
      <c r="B53" s="88">
        <v>27</v>
      </c>
      <c r="C53" s="5" t="s">
        <v>40</v>
      </c>
      <c r="D53" s="88">
        <v>3000017087</v>
      </c>
      <c r="E53" s="85" t="s">
        <v>73</v>
      </c>
      <c r="F53" s="74"/>
    </row>
    <row r="54" spans="1:6" ht="18" customHeight="1">
      <c r="A54" s="60">
        <f t="shared" si="0"/>
        <v>34</v>
      </c>
      <c r="B54" s="88">
        <v>418</v>
      </c>
      <c r="C54" s="5" t="s">
        <v>40</v>
      </c>
      <c r="D54" s="88">
        <v>3000017094</v>
      </c>
      <c r="E54" s="85" t="s">
        <v>68</v>
      </c>
      <c r="F54" s="75"/>
    </row>
    <row r="55" spans="1:6">
      <c r="A55" s="60">
        <f t="shared" si="0"/>
        <v>35</v>
      </c>
      <c r="B55" s="88">
        <v>418</v>
      </c>
      <c r="C55" s="5" t="s">
        <v>40</v>
      </c>
      <c r="D55" s="88">
        <v>3000017095</v>
      </c>
      <c r="E55" s="85" t="s">
        <v>74</v>
      </c>
      <c r="F55" s="74"/>
    </row>
    <row r="56" spans="1:6">
      <c r="A56" s="60">
        <f t="shared" si="0"/>
        <v>36</v>
      </c>
      <c r="B56" s="88">
        <v>418</v>
      </c>
      <c r="C56" s="5" t="s">
        <v>40</v>
      </c>
      <c r="D56" s="88">
        <v>3000017096</v>
      </c>
      <c r="E56" s="85" t="s">
        <v>75</v>
      </c>
      <c r="F56" s="74"/>
    </row>
    <row r="57" spans="1:6">
      <c r="A57" s="60">
        <f t="shared" si="0"/>
        <v>37</v>
      </c>
      <c r="B57" s="88">
        <v>418</v>
      </c>
      <c r="C57" s="5" t="s">
        <v>40</v>
      </c>
      <c r="D57" s="88">
        <v>3000017124</v>
      </c>
      <c r="E57" s="85" t="s">
        <v>76</v>
      </c>
      <c r="F57" s="74"/>
    </row>
    <row r="58" spans="1:6">
      <c r="A58" s="60">
        <f t="shared" si="0"/>
        <v>38</v>
      </c>
      <c r="B58" s="88">
        <v>418</v>
      </c>
      <c r="C58" s="5" t="s">
        <v>40</v>
      </c>
      <c r="D58" s="88">
        <v>3000017138</v>
      </c>
      <c r="E58" s="85" t="s">
        <v>77</v>
      </c>
      <c r="F58" s="74"/>
    </row>
    <row r="59" spans="1:6">
      <c r="A59" s="60">
        <f t="shared" si="0"/>
        <v>39</v>
      </c>
      <c r="B59" s="88">
        <v>418</v>
      </c>
      <c r="C59" s="5" t="s">
        <v>40</v>
      </c>
      <c r="D59" s="88">
        <v>3000017139</v>
      </c>
      <c r="E59" s="85" t="s">
        <v>78</v>
      </c>
      <c r="F59" s="74"/>
    </row>
    <row r="60" spans="1:6">
      <c r="A60" s="60">
        <f t="shared" si="0"/>
        <v>40</v>
      </c>
      <c r="B60" s="88">
        <v>418</v>
      </c>
      <c r="C60" s="5" t="s">
        <v>40</v>
      </c>
      <c r="D60" s="88">
        <v>3000017140</v>
      </c>
      <c r="E60" s="85" t="s">
        <v>79</v>
      </c>
      <c r="F60" s="74"/>
    </row>
    <row r="61" spans="1:6" ht="15" customHeight="1">
      <c r="A61" s="60">
        <f t="shared" si="0"/>
        <v>41</v>
      </c>
      <c r="B61" s="88">
        <v>418</v>
      </c>
      <c r="C61" s="5" t="s">
        <v>40</v>
      </c>
      <c r="D61" s="88">
        <v>3000017177</v>
      </c>
      <c r="E61" s="85" t="s">
        <v>80</v>
      </c>
      <c r="F61" s="74"/>
    </row>
    <row r="62" spans="1:6">
      <c r="A62" s="60">
        <f t="shared" si="0"/>
        <v>42</v>
      </c>
      <c r="B62" s="88">
        <v>418</v>
      </c>
      <c r="C62" s="5" t="s">
        <v>40</v>
      </c>
      <c r="D62" s="88">
        <v>3000017183</v>
      </c>
      <c r="E62" s="85" t="s">
        <v>81</v>
      </c>
      <c r="F62" s="74"/>
    </row>
    <row r="63" spans="1:6">
      <c r="A63" s="60">
        <f t="shared" si="0"/>
        <v>43</v>
      </c>
      <c r="B63" s="88">
        <v>197</v>
      </c>
      <c r="C63" s="5" t="s">
        <v>40</v>
      </c>
      <c r="D63" s="88">
        <v>3000017328</v>
      </c>
      <c r="E63" s="85" t="s">
        <v>83</v>
      </c>
      <c r="F63" s="74"/>
    </row>
    <row r="64" spans="1:6">
      <c r="A64" s="60">
        <f t="shared" si="0"/>
        <v>44</v>
      </c>
      <c r="B64" s="88">
        <v>170</v>
      </c>
      <c r="C64" s="5" t="s">
        <v>40</v>
      </c>
      <c r="D64" s="88">
        <v>3000017328</v>
      </c>
      <c r="E64" s="85" t="s">
        <v>82</v>
      </c>
      <c r="F64" s="74"/>
    </row>
    <row r="65" spans="1:6">
      <c r="A65" s="60">
        <f t="shared" si="0"/>
        <v>45</v>
      </c>
      <c r="B65" s="88">
        <v>268</v>
      </c>
      <c r="C65" s="5" t="s">
        <v>40</v>
      </c>
      <c r="D65" s="88">
        <v>3000017357</v>
      </c>
      <c r="E65" s="85" t="s">
        <v>84</v>
      </c>
      <c r="F65" s="74"/>
    </row>
    <row r="66" spans="1:6" ht="22.5">
      <c r="A66" s="60">
        <f t="shared" si="0"/>
        <v>46</v>
      </c>
      <c r="B66" s="88">
        <v>418</v>
      </c>
      <c r="C66" s="5" t="s">
        <v>40</v>
      </c>
      <c r="D66" s="88">
        <v>3000017419</v>
      </c>
      <c r="E66" s="85" t="s">
        <v>85</v>
      </c>
      <c r="F66" s="74"/>
    </row>
    <row r="67" spans="1:6" ht="21.75" customHeight="1">
      <c r="A67" s="60">
        <f t="shared" si="0"/>
        <v>47</v>
      </c>
      <c r="B67" s="88">
        <v>418</v>
      </c>
      <c r="C67" s="5" t="s">
        <v>40</v>
      </c>
      <c r="D67" s="88">
        <v>3000017426</v>
      </c>
      <c r="E67" s="85" t="s">
        <v>86</v>
      </c>
      <c r="F67" s="74"/>
    </row>
    <row r="68" spans="1:6">
      <c r="A68" s="60">
        <f t="shared" si="0"/>
        <v>48</v>
      </c>
      <c r="B68" s="88">
        <v>418</v>
      </c>
      <c r="C68" s="5" t="s">
        <v>40</v>
      </c>
      <c r="D68" s="88">
        <v>3000017448</v>
      </c>
      <c r="E68" s="85" t="s">
        <v>87</v>
      </c>
      <c r="F68" s="74"/>
    </row>
    <row r="69" spans="1:6" ht="22.5" customHeight="1">
      <c r="A69" s="60">
        <f t="shared" si="0"/>
        <v>49</v>
      </c>
      <c r="B69" s="88">
        <v>245</v>
      </c>
      <c r="C69" s="5" t="s">
        <v>40</v>
      </c>
      <c r="D69" s="88">
        <v>3000017450</v>
      </c>
      <c r="E69" s="85" t="s">
        <v>88</v>
      </c>
      <c r="F69" s="75"/>
    </row>
    <row r="70" spans="1:6">
      <c r="A70" s="60">
        <f t="shared" si="0"/>
        <v>50</v>
      </c>
      <c r="B70" s="88">
        <v>27</v>
      </c>
      <c r="C70" s="5" t="s">
        <v>40</v>
      </c>
      <c r="D70" s="88">
        <v>3000017470</v>
      </c>
      <c r="E70" s="85" t="s">
        <v>89</v>
      </c>
      <c r="F70" s="74"/>
    </row>
    <row r="71" spans="1:6">
      <c r="A71" s="60">
        <f t="shared" si="0"/>
        <v>51</v>
      </c>
      <c r="B71" s="88">
        <v>418</v>
      </c>
      <c r="C71" s="5" t="s">
        <v>40</v>
      </c>
      <c r="D71" s="88">
        <v>3000017471</v>
      </c>
      <c r="E71" s="85" t="s">
        <v>90</v>
      </c>
      <c r="F71" s="74"/>
    </row>
    <row r="72" spans="1:6">
      <c r="A72" s="60">
        <f t="shared" si="0"/>
        <v>52</v>
      </c>
      <c r="B72" s="88">
        <v>279</v>
      </c>
      <c r="C72" s="5" t="s">
        <v>40</v>
      </c>
      <c r="D72" s="88">
        <v>3000017495</v>
      </c>
      <c r="E72" s="85" t="s">
        <v>91</v>
      </c>
      <c r="F72" s="74"/>
    </row>
    <row r="73" spans="1:6">
      <c r="A73" s="60">
        <f t="shared" si="0"/>
        <v>53</v>
      </c>
      <c r="B73" s="88">
        <v>418</v>
      </c>
      <c r="C73" s="5" t="s">
        <v>40</v>
      </c>
      <c r="D73" s="88">
        <v>3000017505</v>
      </c>
      <c r="E73" s="85" t="s">
        <v>92</v>
      </c>
      <c r="F73" s="74"/>
    </row>
    <row r="74" spans="1:6">
      <c r="A74" s="60">
        <f t="shared" si="0"/>
        <v>54</v>
      </c>
      <c r="B74" s="88">
        <v>252</v>
      </c>
      <c r="C74" s="5" t="s">
        <v>40</v>
      </c>
      <c r="D74" s="88">
        <v>3000018241</v>
      </c>
      <c r="E74" s="85" t="s">
        <v>93</v>
      </c>
      <c r="F74" s="74"/>
    </row>
    <row r="75" spans="1:6">
      <c r="A75" s="60">
        <f t="shared" si="0"/>
        <v>55</v>
      </c>
      <c r="B75" s="88">
        <v>254</v>
      </c>
      <c r="C75" s="5" t="s">
        <v>40</v>
      </c>
      <c r="D75" s="88">
        <v>3000018268</v>
      </c>
      <c r="E75" s="85" t="s">
        <v>94</v>
      </c>
      <c r="F75" s="75"/>
    </row>
    <row r="76" spans="1:6">
      <c r="A76" s="60">
        <f t="shared" si="0"/>
        <v>56</v>
      </c>
      <c r="B76" s="88">
        <v>328</v>
      </c>
      <c r="C76" s="5" t="s">
        <v>40</v>
      </c>
      <c r="D76" s="88">
        <v>3000018271</v>
      </c>
      <c r="E76" s="85" t="s">
        <v>95</v>
      </c>
      <c r="F76" s="74"/>
    </row>
    <row r="77" spans="1:6">
      <c r="A77" s="60">
        <f t="shared" si="0"/>
        <v>57</v>
      </c>
      <c r="B77" s="88">
        <v>418</v>
      </c>
      <c r="C77" s="5" t="s">
        <v>40</v>
      </c>
      <c r="D77" s="88">
        <v>3000018414</v>
      </c>
      <c r="E77" s="85" t="s">
        <v>96</v>
      </c>
      <c r="F77" s="74"/>
    </row>
    <row r="78" spans="1:6">
      <c r="A78" s="60">
        <f t="shared" si="0"/>
        <v>58</v>
      </c>
      <c r="B78" s="88">
        <v>27</v>
      </c>
      <c r="C78" s="5" t="s">
        <v>40</v>
      </c>
      <c r="D78" s="88">
        <v>3000018415</v>
      </c>
      <c r="E78" s="85" t="s">
        <v>97</v>
      </c>
      <c r="F78" s="74"/>
    </row>
    <row r="79" spans="1:6">
      <c r="A79" s="60">
        <f t="shared" si="0"/>
        <v>59</v>
      </c>
      <c r="B79" s="88">
        <v>27</v>
      </c>
      <c r="C79" s="5" t="s">
        <v>40</v>
      </c>
      <c r="D79" s="88">
        <v>3000018436</v>
      </c>
      <c r="E79" s="85" t="s">
        <v>98</v>
      </c>
      <c r="F79" s="74"/>
    </row>
    <row r="80" spans="1:6">
      <c r="A80" s="60">
        <f t="shared" si="0"/>
        <v>60</v>
      </c>
      <c r="B80" s="88">
        <v>329</v>
      </c>
      <c r="C80" s="5" t="s">
        <v>40</v>
      </c>
      <c r="D80" s="88">
        <v>3000019297</v>
      </c>
      <c r="E80" s="85" t="s">
        <v>99</v>
      </c>
      <c r="F80" s="74"/>
    </row>
    <row r="81" spans="1:6">
      <c r="A81" s="60">
        <f t="shared" si="0"/>
        <v>61</v>
      </c>
      <c r="B81" s="88">
        <v>215</v>
      </c>
      <c r="C81" s="5" t="s">
        <v>40</v>
      </c>
      <c r="D81" s="88">
        <v>3000019996</v>
      </c>
      <c r="E81" s="85" t="s">
        <v>100</v>
      </c>
      <c r="F81" s="74"/>
    </row>
    <row r="82" spans="1:6">
      <c r="A82" s="60">
        <f t="shared" si="0"/>
        <v>62</v>
      </c>
      <c r="B82" s="88">
        <v>255</v>
      </c>
      <c r="C82" s="5" t="s">
        <v>40</v>
      </c>
      <c r="D82" s="88">
        <v>3000020078</v>
      </c>
      <c r="E82" s="85" t="s">
        <v>101</v>
      </c>
      <c r="F82" s="75"/>
    </row>
    <row r="83" spans="1:6">
      <c r="A83" s="60">
        <f t="shared" si="0"/>
        <v>63</v>
      </c>
      <c r="B83" s="88">
        <v>418</v>
      </c>
      <c r="C83" s="5" t="s">
        <v>40</v>
      </c>
      <c r="D83" s="88">
        <v>3000021384</v>
      </c>
      <c r="E83" s="85" t="s">
        <v>102</v>
      </c>
      <c r="F83" s="74"/>
    </row>
    <row r="84" spans="1:6">
      <c r="A84" s="60">
        <f t="shared" si="0"/>
        <v>64</v>
      </c>
      <c r="B84" s="88">
        <v>218</v>
      </c>
      <c r="C84" s="5" t="s">
        <v>40</v>
      </c>
      <c r="D84" s="88">
        <v>7000000209</v>
      </c>
      <c r="E84" s="85" t="s">
        <v>103</v>
      </c>
      <c r="F84" s="74"/>
    </row>
    <row r="85" spans="1:6" ht="15">
      <c r="A85" s="60">
        <f t="shared" si="0"/>
        <v>65</v>
      </c>
      <c r="B85" s="67">
        <v>277</v>
      </c>
      <c r="C85" s="5" t="s">
        <v>40</v>
      </c>
      <c r="D85" s="67">
        <v>3000016018</v>
      </c>
      <c r="E85" s="85" t="s">
        <v>109</v>
      </c>
      <c r="F85" s="74"/>
    </row>
    <row r="86" spans="1:6" ht="15">
      <c r="A86" s="60">
        <f t="shared" si="0"/>
        <v>66</v>
      </c>
      <c r="B86" s="67"/>
      <c r="C86" s="5"/>
      <c r="D86" s="67"/>
      <c r="E86" s="91"/>
      <c r="F86" s="74"/>
    </row>
    <row r="87" spans="1:6" ht="15">
      <c r="A87" s="60">
        <f t="shared" ref="A87:A150" si="1">+A86+1</f>
        <v>67</v>
      </c>
      <c r="B87" s="67"/>
      <c r="C87" s="5"/>
      <c r="D87" s="67"/>
      <c r="E87" s="91"/>
      <c r="F87" s="74"/>
    </row>
    <row r="88" spans="1:6" ht="15">
      <c r="A88" s="60">
        <f t="shared" si="1"/>
        <v>68</v>
      </c>
      <c r="B88" s="67"/>
      <c r="C88" s="5"/>
      <c r="D88" s="67"/>
      <c r="E88" s="67"/>
      <c r="F88" s="74"/>
    </row>
    <row r="89" spans="1:6" ht="15">
      <c r="A89" s="60">
        <f t="shared" si="1"/>
        <v>69</v>
      </c>
      <c r="B89" s="67"/>
      <c r="C89" s="5"/>
      <c r="D89" s="67"/>
      <c r="E89" s="67"/>
      <c r="F89" s="74"/>
    </row>
    <row r="90" spans="1:6" ht="15">
      <c r="A90" s="60">
        <f t="shared" si="1"/>
        <v>70</v>
      </c>
      <c r="B90" s="67"/>
      <c r="C90" s="5"/>
      <c r="D90" s="67"/>
      <c r="E90" s="67"/>
      <c r="F90" s="74"/>
    </row>
    <row r="91" spans="1:6" ht="15">
      <c r="A91" s="60">
        <f t="shared" si="1"/>
        <v>71</v>
      </c>
      <c r="B91" s="67"/>
      <c r="C91" s="5"/>
      <c r="D91" s="67"/>
      <c r="E91" s="67"/>
      <c r="F91" s="74"/>
    </row>
    <row r="92" spans="1:6" ht="15">
      <c r="A92" s="60">
        <f t="shared" si="1"/>
        <v>72</v>
      </c>
      <c r="B92" s="67"/>
      <c r="C92" s="5"/>
      <c r="D92" s="67"/>
      <c r="E92" s="67"/>
      <c r="F92" s="74"/>
    </row>
    <row r="93" spans="1:6" ht="15">
      <c r="A93" s="60">
        <f t="shared" si="1"/>
        <v>73</v>
      </c>
      <c r="B93" s="67"/>
      <c r="C93" s="5"/>
      <c r="D93" s="67"/>
      <c r="E93" s="67"/>
      <c r="F93" s="74"/>
    </row>
    <row r="94" spans="1:6" ht="15">
      <c r="A94" s="60">
        <f t="shared" si="1"/>
        <v>74</v>
      </c>
      <c r="B94" s="67"/>
      <c r="C94" s="5"/>
      <c r="D94" s="67"/>
      <c r="E94" s="67"/>
      <c r="F94" s="74"/>
    </row>
    <row r="95" spans="1:6" ht="15">
      <c r="A95" s="60">
        <f t="shared" si="1"/>
        <v>75</v>
      </c>
      <c r="B95" s="67"/>
      <c r="C95" s="5"/>
      <c r="D95" s="67"/>
      <c r="E95" s="67"/>
      <c r="F95" s="54"/>
    </row>
    <row r="96" spans="1:6" ht="15">
      <c r="A96" s="60">
        <f t="shared" si="1"/>
        <v>76</v>
      </c>
      <c r="B96" s="67"/>
      <c r="C96" s="5"/>
      <c r="D96" s="67"/>
      <c r="E96" s="67"/>
      <c r="F96" s="54"/>
    </row>
    <row r="97" spans="1:6" ht="15">
      <c r="A97" s="60">
        <f t="shared" si="1"/>
        <v>77</v>
      </c>
      <c r="B97" s="67"/>
      <c r="C97" s="5"/>
      <c r="D97" s="67"/>
      <c r="E97" s="67"/>
      <c r="F97" s="54"/>
    </row>
    <row r="98" spans="1:6" ht="15">
      <c r="A98" s="60">
        <f t="shared" si="1"/>
        <v>78</v>
      </c>
      <c r="B98" s="67"/>
      <c r="C98" s="5"/>
      <c r="D98" s="67"/>
      <c r="E98" s="67"/>
      <c r="F98" s="54"/>
    </row>
    <row r="99" spans="1:6" ht="15">
      <c r="A99" s="60">
        <f t="shared" si="1"/>
        <v>79</v>
      </c>
      <c r="B99" s="67"/>
      <c r="C99" s="5"/>
      <c r="D99" s="67"/>
      <c r="E99" s="67"/>
      <c r="F99" s="54"/>
    </row>
    <row r="100" spans="1:6" ht="15">
      <c r="A100" s="60">
        <f t="shared" si="1"/>
        <v>80</v>
      </c>
      <c r="B100" s="67"/>
      <c r="C100" s="5"/>
      <c r="D100" s="67"/>
      <c r="E100" s="67"/>
      <c r="F100" s="54"/>
    </row>
    <row r="101" spans="1:6" ht="15">
      <c r="A101" s="60">
        <f t="shared" si="1"/>
        <v>81</v>
      </c>
      <c r="B101" s="67"/>
      <c r="C101" s="5"/>
      <c r="D101" s="67"/>
      <c r="E101" s="67"/>
      <c r="F101" s="54"/>
    </row>
    <row r="102" spans="1:6" ht="15">
      <c r="A102" s="60">
        <f t="shared" si="1"/>
        <v>82</v>
      </c>
      <c r="B102" s="67"/>
      <c r="C102" s="5"/>
      <c r="D102" s="67"/>
      <c r="E102" s="67"/>
      <c r="F102" s="54"/>
    </row>
    <row r="103" spans="1:6" ht="15">
      <c r="A103" s="60">
        <f t="shared" si="1"/>
        <v>83</v>
      </c>
      <c r="B103" s="67"/>
      <c r="C103" s="5"/>
      <c r="D103" s="67"/>
      <c r="E103" s="67"/>
      <c r="F103" s="54"/>
    </row>
    <row r="104" spans="1:6" ht="15">
      <c r="A104" s="60">
        <f t="shared" si="1"/>
        <v>84</v>
      </c>
      <c r="B104" s="67"/>
      <c r="C104" s="5"/>
      <c r="D104" s="67"/>
      <c r="E104" s="67"/>
      <c r="F104" s="54"/>
    </row>
    <row r="105" spans="1:6" ht="15">
      <c r="A105" s="60">
        <f t="shared" si="1"/>
        <v>85</v>
      </c>
      <c r="B105" s="67"/>
      <c r="C105" s="5"/>
      <c r="D105" s="67"/>
      <c r="E105" s="67"/>
      <c r="F105" s="54"/>
    </row>
    <row r="106" spans="1:6" ht="15">
      <c r="A106" s="60">
        <f t="shared" si="1"/>
        <v>86</v>
      </c>
      <c r="B106" s="67"/>
      <c r="C106" s="5"/>
      <c r="D106" s="67"/>
      <c r="E106" s="67"/>
      <c r="F106" s="54"/>
    </row>
    <row r="107" spans="1:6" ht="15">
      <c r="A107" s="60">
        <f t="shared" si="1"/>
        <v>87</v>
      </c>
      <c r="B107" s="67"/>
      <c r="C107" s="5"/>
      <c r="D107" s="67"/>
      <c r="E107" s="67"/>
      <c r="F107" s="54"/>
    </row>
    <row r="108" spans="1:6" ht="15">
      <c r="A108" s="60">
        <f t="shared" si="1"/>
        <v>88</v>
      </c>
      <c r="B108" s="67"/>
      <c r="C108" s="5"/>
      <c r="D108" s="67"/>
      <c r="E108" s="67"/>
      <c r="F108" s="54"/>
    </row>
    <row r="109" spans="1:6" ht="16.5" customHeight="1">
      <c r="A109" s="60">
        <f t="shared" si="1"/>
        <v>89</v>
      </c>
      <c r="B109" s="67"/>
      <c r="C109" s="5"/>
      <c r="D109" s="67"/>
      <c r="E109" s="68"/>
      <c r="F109" s="54"/>
    </row>
    <row r="110" spans="1:6" ht="15">
      <c r="A110" s="60">
        <f t="shared" si="1"/>
        <v>90</v>
      </c>
      <c r="B110" s="67"/>
      <c r="C110" s="5"/>
      <c r="D110" s="67"/>
      <c r="E110" s="67"/>
      <c r="F110" s="54"/>
    </row>
    <row r="111" spans="1:6" ht="15">
      <c r="A111" s="60">
        <f t="shared" si="1"/>
        <v>91</v>
      </c>
      <c r="B111" s="67"/>
      <c r="C111" s="5"/>
      <c r="D111" s="67"/>
      <c r="E111" s="67"/>
      <c r="F111" s="54"/>
    </row>
    <row r="112" spans="1:6" ht="15">
      <c r="A112" s="60">
        <f t="shared" si="1"/>
        <v>92</v>
      </c>
      <c r="B112" s="67"/>
      <c r="C112" s="5"/>
      <c r="D112" s="67"/>
      <c r="E112" s="67"/>
      <c r="F112" s="54"/>
    </row>
    <row r="113" spans="1:6" ht="15">
      <c r="A113" s="60">
        <f t="shared" si="1"/>
        <v>93</v>
      </c>
      <c r="B113" s="67"/>
      <c r="C113" s="5"/>
      <c r="D113" s="67"/>
      <c r="E113" s="67"/>
      <c r="F113" s="54"/>
    </row>
    <row r="114" spans="1:6" ht="15">
      <c r="A114" s="60">
        <f t="shared" si="1"/>
        <v>94</v>
      </c>
      <c r="B114" s="67"/>
      <c r="C114" s="5"/>
      <c r="D114" s="67"/>
      <c r="E114" s="67"/>
      <c r="F114" s="54"/>
    </row>
    <row r="115" spans="1:6" ht="15">
      <c r="A115" s="60">
        <f t="shared" si="1"/>
        <v>95</v>
      </c>
      <c r="B115" s="67"/>
      <c r="C115" s="5"/>
      <c r="D115" s="67"/>
      <c r="E115" s="67"/>
      <c r="F115" s="54"/>
    </row>
    <row r="116" spans="1:6" ht="15">
      <c r="A116" s="60">
        <f t="shared" si="1"/>
        <v>96</v>
      </c>
      <c r="B116" s="67"/>
      <c r="C116" s="5"/>
      <c r="D116" s="67"/>
      <c r="E116" s="67"/>
      <c r="F116" s="54"/>
    </row>
    <row r="117" spans="1:6" ht="15">
      <c r="A117" s="60">
        <f t="shared" si="1"/>
        <v>97</v>
      </c>
      <c r="B117" s="67"/>
      <c r="C117" s="5"/>
      <c r="D117" s="67"/>
      <c r="E117" s="67"/>
      <c r="F117" s="54"/>
    </row>
    <row r="118" spans="1:6" ht="15">
      <c r="A118" s="60">
        <f t="shared" si="1"/>
        <v>98</v>
      </c>
      <c r="B118" s="67"/>
      <c r="C118" s="5"/>
      <c r="D118" s="67"/>
      <c r="E118" s="67"/>
      <c r="F118" s="54"/>
    </row>
    <row r="119" spans="1:6" ht="15">
      <c r="A119" s="60">
        <f t="shared" si="1"/>
        <v>99</v>
      </c>
      <c r="B119" s="67"/>
      <c r="C119" s="5"/>
      <c r="D119" s="67"/>
      <c r="E119" s="67"/>
      <c r="F119" s="54"/>
    </row>
    <row r="120" spans="1:6" ht="15">
      <c r="A120" s="60">
        <f t="shared" si="1"/>
        <v>100</v>
      </c>
      <c r="B120" s="67"/>
      <c r="C120" s="5"/>
      <c r="D120" s="67"/>
      <c r="E120" s="67"/>
      <c r="F120" s="54"/>
    </row>
    <row r="121" spans="1:6" ht="15">
      <c r="A121" s="60">
        <f t="shared" si="1"/>
        <v>101</v>
      </c>
      <c r="B121" s="67"/>
      <c r="C121" s="5"/>
      <c r="D121" s="67"/>
      <c r="E121" s="67"/>
      <c r="F121" s="54"/>
    </row>
    <row r="122" spans="1:6" ht="15">
      <c r="A122" s="60">
        <f t="shared" si="1"/>
        <v>102</v>
      </c>
      <c r="B122" s="67"/>
      <c r="C122" s="5"/>
      <c r="D122" s="67"/>
      <c r="E122" s="67"/>
      <c r="F122" s="54"/>
    </row>
    <row r="123" spans="1:6" ht="15">
      <c r="A123" s="60">
        <f t="shared" si="1"/>
        <v>103</v>
      </c>
      <c r="B123" s="67"/>
      <c r="C123" s="5"/>
      <c r="D123" s="67"/>
      <c r="E123" s="67"/>
      <c r="F123" s="54"/>
    </row>
    <row r="124" spans="1:6" ht="15">
      <c r="A124" s="60">
        <f t="shared" si="1"/>
        <v>104</v>
      </c>
      <c r="B124" s="67"/>
      <c r="C124" s="5"/>
      <c r="D124" s="67"/>
      <c r="E124" s="67"/>
      <c r="F124" s="54"/>
    </row>
    <row r="125" spans="1:6" ht="15">
      <c r="A125" s="60">
        <f t="shared" si="1"/>
        <v>105</v>
      </c>
      <c r="B125" s="67"/>
      <c r="C125" s="5"/>
      <c r="D125" s="67"/>
      <c r="E125" s="67"/>
      <c r="F125" s="54"/>
    </row>
    <row r="126" spans="1:6" ht="15">
      <c r="A126" s="60">
        <f t="shared" si="1"/>
        <v>106</v>
      </c>
      <c r="B126" s="67"/>
      <c r="C126" s="5"/>
      <c r="D126" s="67"/>
      <c r="E126" s="67"/>
      <c r="F126" s="54"/>
    </row>
    <row r="127" spans="1:6" ht="15">
      <c r="A127" s="60">
        <f t="shared" si="1"/>
        <v>107</v>
      </c>
      <c r="B127" s="67"/>
      <c r="C127" s="5"/>
      <c r="D127" s="67"/>
      <c r="E127" s="67"/>
      <c r="F127" s="54"/>
    </row>
    <row r="128" spans="1:6" ht="15">
      <c r="A128" s="60">
        <f t="shared" si="1"/>
        <v>108</v>
      </c>
      <c r="B128" s="67"/>
      <c r="C128" s="5"/>
      <c r="D128" s="67"/>
      <c r="E128" s="67"/>
      <c r="F128" s="54"/>
    </row>
    <row r="129" spans="1:6" ht="15">
      <c r="A129" s="60">
        <f t="shared" si="1"/>
        <v>109</v>
      </c>
      <c r="B129" s="67"/>
      <c r="C129" s="5"/>
      <c r="D129" s="67"/>
      <c r="E129" s="67"/>
      <c r="F129" s="54"/>
    </row>
    <row r="130" spans="1:6" ht="15">
      <c r="A130" s="60">
        <f t="shared" si="1"/>
        <v>110</v>
      </c>
      <c r="B130" s="67"/>
      <c r="C130" s="5"/>
      <c r="D130" s="67"/>
      <c r="E130" s="67"/>
      <c r="F130" s="54"/>
    </row>
    <row r="131" spans="1:6" ht="15">
      <c r="A131" s="60">
        <f t="shared" si="1"/>
        <v>111</v>
      </c>
      <c r="B131" s="67"/>
      <c r="C131" s="5"/>
      <c r="D131" s="67"/>
      <c r="E131" s="67"/>
      <c r="F131" s="54"/>
    </row>
    <row r="132" spans="1:6" ht="15">
      <c r="A132" s="60">
        <f t="shared" si="1"/>
        <v>112</v>
      </c>
      <c r="B132" s="67"/>
      <c r="C132" s="5"/>
      <c r="D132" s="67"/>
      <c r="E132" s="67"/>
      <c r="F132" s="54"/>
    </row>
    <row r="133" spans="1:6" ht="15">
      <c r="A133" s="60">
        <f t="shared" si="1"/>
        <v>113</v>
      </c>
      <c r="B133" s="67"/>
      <c r="C133" s="5"/>
      <c r="D133" s="67"/>
      <c r="E133" s="67"/>
      <c r="F133" s="54"/>
    </row>
    <row r="134" spans="1:6" ht="15">
      <c r="A134" s="60">
        <f t="shared" si="1"/>
        <v>114</v>
      </c>
      <c r="B134" s="67"/>
      <c r="C134" s="5"/>
      <c r="D134" s="67"/>
      <c r="E134" s="67"/>
      <c r="F134" s="54"/>
    </row>
    <row r="135" spans="1:6" ht="15">
      <c r="A135" s="60">
        <f t="shared" si="1"/>
        <v>115</v>
      </c>
      <c r="B135" s="67"/>
      <c r="C135" s="5"/>
      <c r="D135" s="67"/>
      <c r="E135" s="67"/>
      <c r="F135" s="54"/>
    </row>
    <row r="136" spans="1:6" ht="15">
      <c r="A136" s="60">
        <f t="shared" si="1"/>
        <v>116</v>
      </c>
      <c r="B136" s="67"/>
      <c r="C136" s="5"/>
      <c r="D136" s="67"/>
      <c r="E136" s="67"/>
      <c r="F136" s="54"/>
    </row>
    <row r="137" spans="1:6" ht="15">
      <c r="A137" s="60">
        <f t="shared" si="1"/>
        <v>117</v>
      </c>
      <c r="B137" s="67"/>
      <c r="C137" s="5"/>
      <c r="D137" s="67"/>
      <c r="E137" s="67"/>
      <c r="F137" s="54"/>
    </row>
    <row r="138" spans="1:6" ht="15">
      <c r="A138" s="60">
        <f t="shared" si="1"/>
        <v>118</v>
      </c>
      <c r="B138" s="67"/>
      <c r="C138" s="5"/>
      <c r="D138" s="67"/>
      <c r="E138" s="67"/>
      <c r="F138" s="54"/>
    </row>
    <row r="139" spans="1:6" ht="15">
      <c r="A139" s="60">
        <f t="shared" si="1"/>
        <v>119</v>
      </c>
      <c r="B139" s="67"/>
      <c r="C139" s="5"/>
      <c r="D139" s="67"/>
      <c r="E139" s="67"/>
      <c r="F139" s="54"/>
    </row>
    <row r="140" spans="1:6" ht="15">
      <c r="A140" s="60">
        <f t="shared" si="1"/>
        <v>120</v>
      </c>
      <c r="B140" s="67"/>
      <c r="C140" s="5"/>
      <c r="D140" s="67"/>
      <c r="E140" s="67"/>
      <c r="F140" s="54"/>
    </row>
    <row r="141" spans="1:6" ht="15">
      <c r="A141" s="60">
        <f t="shared" si="1"/>
        <v>121</v>
      </c>
      <c r="B141" s="67"/>
      <c r="C141" s="5"/>
      <c r="D141" s="67"/>
      <c r="E141" s="67"/>
      <c r="F141" s="54"/>
    </row>
    <row r="142" spans="1:6" ht="15">
      <c r="A142" s="60">
        <f t="shared" si="1"/>
        <v>122</v>
      </c>
      <c r="B142" s="67"/>
      <c r="C142" s="5"/>
      <c r="D142" s="67"/>
      <c r="E142" s="67"/>
      <c r="F142" s="54"/>
    </row>
    <row r="143" spans="1:6" ht="15">
      <c r="A143" s="60">
        <f t="shared" si="1"/>
        <v>123</v>
      </c>
      <c r="B143" s="67"/>
      <c r="C143" s="5"/>
      <c r="D143" s="67"/>
      <c r="E143" s="67"/>
      <c r="F143" s="54"/>
    </row>
    <row r="144" spans="1:6" ht="15">
      <c r="A144" s="60">
        <f t="shared" si="1"/>
        <v>124</v>
      </c>
      <c r="B144" s="67"/>
      <c r="C144" s="5"/>
      <c r="D144" s="67"/>
      <c r="E144" s="67"/>
      <c r="F144" s="54"/>
    </row>
    <row r="145" spans="1:6" ht="15">
      <c r="A145" s="60">
        <f t="shared" si="1"/>
        <v>125</v>
      </c>
      <c r="B145" s="67"/>
      <c r="C145" s="5"/>
      <c r="D145" s="67"/>
      <c r="E145" s="67"/>
      <c r="F145" s="54"/>
    </row>
    <row r="146" spans="1:6" ht="15">
      <c r="A146" s="60">
        <f t="shared" si="1"/>
        <v>126</v>
      </c>
      <c r="B146" s="67"/>
      <c r="C146" s="5"/>
      <c r="D146" s="67"/>
      <c r="E146" s="67"/>
      <c r="F146" s="54"/>
    </row>
    <row r="147" spans="1:6" ht="15">
      <c r="A147" s="60">
        <f t="shared" si="1"/>
        <v>127</v>
      </c>
      <c r="B147" s="67"/>
      <c r="C147" s="5"/>
      <c r="D147" s="67"/>
      <c r="E147" s="67"/>
      <c r="F147" s="54"/>
    </row>
    <row r="148" spans="1:6" ht="15">
      <c r="A148" s="60">
        <f t="shared" si="1"/>
        <v>128</v>
      </c>
      <c r="B148" s="67"/>
      <c r="C148" s="5"/>
      <c r="D148" s="67"/>
      <c r="E148" s="67"/>
      <c r="F148" s="54"/>
    </row>
    <row r="149" spans="1:6" ht="15">
      <c r="A149" s="60">
        <f t="shared" si="1"/>
        <v>129</v>
      </c>
      <c r="B149" s="67"/>
      <c r="C149" s="5"/>
      <c r="D149" s="67"/>
      <c r="E149" s="67"/>
      <c r="F149" s="54"/>
    </row>
    <row r="150" spans="1:6" ht="15">
      <c r="A150" s="60">
        <f t="shared" si="1"/>
        <v>130</v>
      </c>
      <c r="B150" s="67"/>
      <c r="C150" s="5"/>
      <c r="D150" s="67"/>
      <c r="E150" s="67"/>
      <c r="F150" s="54"/>
    </row>
    <row r="151" spans="1:6" ht="15">
      <c r="A151" s="60">
        <f t="shared" ref="A151:A200" si="2">+A150+1</f>
        <v>131</v>
      </c>
      <c r="B151" s="67"/>
      <c r="C151" s="5"/>
      <c r="D151" s="67"/>
      <c r="E151" s="67"/>
      <c r="F151" s="54"/>
    </row>
    <row r="152" spans="1:6" ht="15">
      <c r="A152" s="60">
        <f t="shared" si="2"/>
        <v>132</v>
      </c>
      <c r="B152" s="67"/>
      <c r="C152" s="5"/>
      <c r="D152" s="67"/>
      <c r="E152" s="67"/>
      <c r="F152" s="54"/>
    </row>
    <row r="153" spans="1:6" ht="15">
      <c r="A153" s="60">
        <f t="shared" si="2"/>
        <v>133</v>
      </c>
      <c r="B153" s="67"/>
      <c r="C153" s="5"/>
      <c r="D153" s="67"/>
      <c r="E153" s="67"/>
      <c r="F153" s="54"/>
    </row>
    <row r="154" spans="1:6" ht="15">
      <c r="A154" s="60">
        <f t="shared" si="2"/>
        <v>134</v>
      </c>
      <c r="B154" s="67"/>
      <c r="C154" s="5"/>
      <c r="D154" s="67"/>
      <c r="E154" s="67"/>
      <c r="F154" s="54"/>
    </row>
    <row r="155" spans="1:6" ht="15">
      <c r="A155" s="60">
        <f t="shared" si="2"/>
        <v>135</v>
      </c>
      <c r="B155" s="67"/>
      <c r="C155" s="5"/>
      <c r="D155" s="67"/>
      <c r="E155" s="67"/>
      <c r="F155" s="54"/>
    </row>
    <row r="156" spans="1:6" ht="15">
      <c r="A156" s="60">
        <f t="shared" si="2"/>
        <v>136</v>
      </c>
      <c r="B156" s="67"/>
      <c r="C156" s="5"/>
      <c r="D156" s="67"/>
      <c r="E156" s="67"/>
      <c r="F156" s="54"/>
    </row>
    <row r="157" spans="1:6" ht="15">
      <c r="A157" s="60">
        <f t="shared" si="2"/>
        <v>137</v>
      </c>
      <c r="B157" s="67"/>
      <c r="C157" s="5"/>
      <c r="D157" s="67"/>
      <c r="E157" s="67"/>
      <c r="F157" s="54"/>
    </row>
    <row r="158" spans="1:6" ht="15">
      <c r="A158" s="60">
        <f t="shared" si="2"/>
        <v>138</v>
      </c>
      <c r="B158" s="67"/>
      <c r="C158" s="5"/>
      <c r="D158" s="67"/>
      <c r="E158" s="67"/>
      <c r="F158" s="54"/>
    </row>
    <row r="159" spans="1:6" ht="15">
      <c r="A159" s="60">
        <f t="shared" si="2"/>
        <v>139</v>
      </c>
      <c r="B159" s="67"/>
      <c r="C159" s="5"/>
      <c r="D159" s="67"/>
      <c r="E159" s="67"/>
      <c r="F159" s="54"/>
    </row>
    <row r="160" spans="1:6" ht="15">
      <c r="A160" s="60">
        <f t="shared" si="2"/>
        <v>140</v>
      </c>
      <c r="B160" s="67"/>
      <c r="C160" s="5"/>
      <c r="D160" s="67"/>
      <c r="E160" s="67"/>
      <c r="F160" s="54"/>
    </row>
    <row r="161" spans="1:6" ht="15">
      <c r="A161" s="60">
        <f t="shared" si="2"/>
        <v>141</v>
      </c>
      <c r="B161" s="67"/>
      <c r="C161" s="5"/>
      <c r="D161" s="67"/>
      <c r="E161" s="67"/>
      <c r="F161" s="54"/>
    </row>
    <row r="162" spans="1:6" ht="15">
      <c r="A162" s="60">
        <f t="shared" si="2"/>
        <v>142</v>
      </c>
      <c r="B162" s="67"/>
      <c r="C162" s="5"/>
      <c r="D162" s="67"/>
      <c r="E162" s="67"/>
      <c r="F162" s="54"/>
    </row>
    <row r="163" spans="1:6" ht="15">
      <c r="A163" s="60">
        <f t="shared" si="2"/>
        <v>143</v>
      </c>
      <c r="B163" s="67"/>
      <c r="C163" s="5"/>
      <c r="D163" s="67"/>
      <c r="E163" s="67"/>
      <c r="F163" s="54"/>
    </row>
    <row r="164" spans="1:6" ht="15">
      <c r="A164" s="60">
        <f t="shared" si="2"/>
        <v>144</v>
      </c>
      <c r="B164" s="67"/>
      <c r="C164" s="5"/>
      <c r="D164" s="67"/>
      <c r="E164" s="67"/>
      <c r="F164" s="54"/>
    </row>
    <row r="165" spans="1:6" ht="15">
      <c r="A165" s="60">
        <f t="shared" si="2"/>
        <v>145</v>
      </c>
      <c r="B165" s="67"/>
      <c r="C165" s="5"/>
      <c r="D165" s="67"/>
      <c r="E165" s="67"/>
      <c r="F165" s="54"/>
    </row>
    <row r="166" spans="1:6" ht="15">
      <c r="A166" s="60">
        <f t="shared" si="2"/>
        <v>146</v>
      </c>
      <c r="B166" s="67"/>
      <c r="C166" s="5"/>
      <c r="D166" s="67"/>
      <c r="E166" s="67"/>
      <c r="F166" s="54"/>
    </row>
    <row r="167" spans="1:6" ht="15">
      <c r="A167" s="60">
        <f t="shared" si="2"/>
        <v>147</v>
      </c>
      <c r="B167" s="67"/>
      <c r="C167" s="5"/>
      <c r="D167" s="67"/>
      <c r="E167" s="67"/>
      <c r="F167" s="54"/>
    </row>
    <row r="168" spans="1:6" ht="15">
      <c r="A168" s="60">
        <f t="shared" si="2"/>
        <v>148</v>
      </c>
      <c r="B168" s="67"/>
      <c r="C168" s="5"/>
      <c r="D168" s="67"/>
      <c r="E168" s="67"/>
      <c r="F168" s="54"/>
    </row>
    <row r="169" spans="1:6" ht="15">
      <c r="A169" s="60">
        <f t="shared" si="2"/>
        <v>149</v>
      </c>
      <c r="B169" s="67"/>
      <c r="C169" s="5"/>
      <c r="D169" s="67"/>
      <c r="E169" s="67"/>
      <c r="F169" s="54"/>
    </row>
    <row r="170" spans="1:6" ht="15">
      <c r="A170" s="60">
        <f t="shared" si="2"/>
        <v>150</v>
      </c>
      <c r="B170" s="67"/>
      <c r="C170" s="5"/>
      <c r="D170" s="67"/>
      <c r="E170" s="67"/>
      <c r="F170" s="54"/>
    </row>
    <row r="171" spans="1:6" ht="15">
      <c r="A171" s="60">
        <f t="shared" si="2"/>
        <v>151</v>
      </c>
      <c r="B171" s="67"/>
      <c r="C171" s="5"/>
      <c r="D171" s="67"/>
      <c r="E171" s="67"/>
      <c r="F171" s="54"/>
    </row>
    <row r="172" spans="1:6" ht="15">
      <c r="A172" s="60">
        <f t="shared" si="2"/>
        <v>152</v>
      </c>
      <c r="B172" s="67"/>
      <c r="C172" s="5"/>
      <c r="D172" s="67"/>
      <c r="E172" s="67"/>
      <c r="F172" s="54"/>
    </row>
    <row r="173" spans="1:6" ht="15">
      <c r="A173" s="60">
        <f t="shared" si="2"/>
        <v>153</v>
      </c>
      <c r="B173" s="67"/>
      <c r="C173" s="5"/>
      <c r="D173" s="67"/>
      <c r="E173" s="67"/>
      <c r="F173" s="54"/>
    </row>
    <row r="174" spans="1:6" ht="15">
      <c r="A174" s="60">
        <f t="shared" si="2"/>
        <v>154</v>
      </c>
      <c r="B174" s="67"/>
      <c r="C174" s="5"/>
      <c r="D174" s="67"/>
      <c r="E174" s="67"/>
      <c r="F174" s="54"/>
    </row>
    <row r="175" spans="1:6" ht="15">
      <c r="A175" s="60">
        <f t="shared" si="2"/>
        <v>155</v>
      </c>
      <c r="B175" s="67"/>
      <c r="C175" s="5"/>
      <c r="D175" s="67"/>
      <c r="E175" s="67"/>
      <c r="F175" s="54"/>
    </row>
    <row r="176" spans="1:6" ht="15">
      <c r="A176" s="60">
        <f t="shared" si="2"/>
        <v>156</v>
      </c>
      <c r="B176" s="67"/>
      <c r="C176" s="5"/>
      <c r="D176" s="67"/>
      <c r="E176" s="67"/>
      <c r="F176" s="54"/>
    </row>
    <row r="177" spans="1:6" ht="15">
      <c r="A177" s="60">
        <f t="shared" si="2"/>
        <v>157</v>
      </c>
      <c r="B177" s="67"/>
      <c r="C177" s="5"/>
      <c r="D177" s="67"/>
      <c r="E177" s="67"/>
      <c r="F177" s="54"/>
    </row>
    <row r="178" spans="1:6" ht="15">
      <c r="A178" s="60">
        <f t="shared" si="2"/>
        <v>158</v>
      </c>
      <c r="B178" s="67"/>
      <c r="C178" s="5"/>
      <c r="D178" s="67"/>
      <c r="E178" s="67"/>
      <c r="F178" s="54"/>
    </row>
    <row r="179" spans="1:6" ht="15">
      <c r="A179" s="60">
        <f t="shared" si="2"/>
        <v>159</v>
      </c>
      <c r="B179" s="67"/>
      <c r="C179" s="5"/>
      <c r="D179" s="67"/>
      <c r="E179" s="67"/>
      <c r="F179" s="54"/>
    </row>
    <row r="180" spans="1:6" ht="15">
      <c r="A180" s="60">
        <f t="shared" si="2"/>
        <v>160</v>
      </c>
      <c r="B180" s="67"/>
      <c r="C180" s="5"/>
      <c r="D180" s="67"/>
      <c r="E180" s="67"/>
      <c r="F180" s="54"/>
    </row>
    <row r="181" spans="1:6" ht="15">
      <c r="A181" s="60">
        <f t="shared" si="2"/>
        <v>161</v>
      </c>
      <c r="B181" s="67"/>
      <c r="C181" s="5"/>
      <c r="D181" s="67"/>
      <c r="E181" s="67"/>
      <c r="F181" s="54"/>
    </row>
    <row r="182" spans="1:6" ht="15">
      <c r="A182" s="60">
        <f t="shared" si="2"/>
        <v>162</v>
      </c>
      <c r="B182" s="67"/>
      <c r="C182" s="5"/>
      <c r="D182" s="67"/>
      <c r="E182" s="67"/>
      <c r="F182" s="54"/>
    </row>
    <row r="183" spans="1:6" ht="15">
      <c r="A183" s="60">
        <f t="shared" si="2"/>
        <v>163</v>
      </c>
      <c r="B183" s="67"/>
      <c r="C183" s="5"/>
      <c r="D183" s="67"/>
      <c r="E183" s="67"/>
      <c r="F183" s="54"/>
    </row>
    <row r="184" spans="1:6" ht="15">
      <c r="A184" s="60">
        <f t="shared" si="2"/>
        <v>164</v>
      </c>
      <c r="B184" s="67"/>
      <c r="C184" s="5"/>
      <c r="D184" s="67"/>
      <c r="E184" s="67"/>
      <c r="F184" s="54"/>
    </row>
    <row r="185" spans="1:6" ht="15">
      <c r="A185" s="60">
        <f t="shared" si="2"/>
        <v>165</v>
      </c>
      <c r="B185" s="67"/>
      <c r="C185" s="5"/>
      <c r="D185" s="67"/>
      <c r="E185" s="67"/>
      <c r="F185" s="54"/>
    </row>
    <row r="186" spans="1:6" ht="15">
      <c r="A186" s="60">
        <f t="shared" si="2"/>
        <v>166</v>
      </c>
      <c r="B186" s="67"/>
      <c r="C186" s="5"/>
      <c r="D186" s="67"/>
      <c r="E186" s="67"/>
      <c r="F186" s="54"/>
    </row>
    <row r="187" spans="1:6" ht="15">
      <c r="A187" s="60">
        <f t="shared" si="2"/>
        <v>167</v>
      </c>
      <c r="B187" s="67"/>
      <c r="C187" s="5"/>
      <c r="D187" s="67"/>
      <c r="E187" s="67"/>
      <c r="F187" s="54"/>
    </row>
    <row r="188" spans="1:6" ht="15">
      <c r="A188" s="60">
        <f t="shared" si="2"/>
        <v>168</v>
      </c>
      <c r="B188" s="67"/>
      <c r="C188" s="5"/>
      <c r="D188" s="67"/>
      <c r="E188" s="67"/>
      <c r="F188" s="54"/>
    </row>
    <row r="189" spans="1:6">
      <c r="A189" s="60">
        <f t="shared" si="2"/>
        <v>169</v>
      </c>
      <c r="B189" s="4"/>
      <c r="C189" s="5"/>
      <c r="D189" s="6"/>
      <c r="E189" s="54"/>
      <c r="F189" s="54"/>
    </row>
    <row r="190" spans="1:6">
      <c r="A190" s="60">
        <f t="shared" si="2"/>
        <v>170</v>
      </c>
      <c r="B190" s="4"/>
      <c r="C190" s="5"/>
      <c r="D190" s="6"/>
      <c r="E190" s="6"/>
      <c r="F190" s="54"/>
    </row>
    <row r="191" spans="1:6">
      <c r="A191" s="60">
        <f t="shared" si="2"/>
        <v>171</v>
      </c>
      <c r="B191" s="4"/>
      <c r="C191" s="5"/>
      <c r="D191" s="6"/>
      <c r="E191" s="6"/>
      <c r="F191" s="54"/>
    </row>
    <row r="192" spans="1:6">
      <c r="A192" s="60">
        <f t="shared" si="2"/>
        <v>172</v>
      </c>
      <c r="B192" s="4"/>
      <c r="C192" s="5"/>
      <c r="D192" s="6"/>
      <c r="E192" s="6"/>
      <c r="F192" s="54"/>
    </row>
    <row r="193" spans="1:6">
      <c r="A193" s="60">
        <f t="shared" si="2"/>
        <v>173</v>
      </c>
      <c r="B193" s="4"/>
      <c r="C193" s="5"/>
      <c r="D193" s="6"/>
      <c r="E193" s="6"/>
      <c r="F193" s="54"/>
    </row>
    <row r="194" spans="1:6">
      <c r="A194" s="60">
        <f t="shared" si="2"/>
        <v>174</v>
      </c>
      <c r="B194" s="4"/>
      <c r="C194" s="5"/>
      <c r="D194" s="6"/>
      <c r="E194" s="6"/>
      <c r="F194" s="54"/>
    </row>
    <row r="195" spans="1:6">
      <c r="A195" s="60">
        <f t="shared" si="2"/>
        <v>175</v>
      </c>
      <c r="B195" s="4"/>
      <c r="C195" s="5"/>
      <c r="D195" s="6"/>
      <c r="E195" s="6"/>
      <c r="F195" s="54"/>
    </row>
    <row r="196" spans="1:6">
      <c r="A196" s="60">
        <f t="shared" si="2"/>
        <v>176</v>
      </c>
      <c r="B196" s="4"/>
      <c r="C196" s="5"/>
      <c r="D196" s="6"/>
      <c r="E196" s="6"/>
      <c r="F196" s="54"/>
    </row>
    <row r="197" spans="1:6">
      <c r="A197" s="60">
        <f t="shared" si="2"/>
        <v>177</v>
      </c>
      <c r="B197" s="4"/>
      <c r="C197" s="5"/>
      <c r="D197" s="6"/>
      <c r="E197" s="6"/>
      <c r="F197" s="54"/>
    </row>
    <row r="198" spans="1:6">
      <c r="A198" s="60">
        <f t="shared" si="2"/>
        <v>178</v>
      </c>
      <c r="B198" s="4"/>
      <c r="C198" s="5"/>
      <c r="D198" s="6"/>
      <c r="E198" s="6"/>
      <c r="F198" s="54"/>
    </row>
    <row r="199" spans="1:6">
      <c r="A199" s="60">
        <f t="shared" si="2"/>
        <v>179</v>
      </c>
      <c r="B199" s="4"/>
      <c r="C199" s="5"/>
      <c r="D199" s="6"/>
      <c r="E199" s="6"/>
      <c r="F199" s="54"/>
    </row>
    <row r="200" spans="1:6">
      <c r="A200" s="60">
        <f t="shared" si="2"/>
        <v>180</v>
      </c>
      <c r="B200" s="4"/>
      <c r="C200" s="5"/>
      <c r="D200" s="6"/>
      <c r="E200" s="6"/>
      <c r="F200" s="54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Nacional</vt:lpstr>
      <vt:lpstr>Completar SOFSE</vt:lpstr>
      <vt:lpstr>'Planilla Nacional'!Área_de_impresión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2022-04-22T17:52:10Z</dcterms:modified>
</cp:coreProperties>
</file>