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40" yWindow="105" windowWidth="14805" windowHeight="8010" activeTab="1"/>
  </bookViews>
  <sheets>
    <sheet name="Planilla Nacional" sheetId="2" r:id="rId1"/>
    <sheet name="Planilla Extranjero" sheetId="6" r:id="rId2"/>
    <sheet name="Completar SOFSE" sheetId="4" r:id="rId3"/>
  </sheets>
  <definedNames>
    <definedName name="_xlnm.Print_Area" localSheetId="1">'Planilla Extranjero'!$B$720:$L$729</definedName>
    <definedName name="_xlnm.Print_Area" localSheetId="0">'Planilla Nacional'!$B$2:$K$166</definedName>
  </definedNames>
  <calcPr calcId="152511"/>
</workbook>
</file>

<file path=xl/calcChain.xml><?xml version="1.0" encoding="utf-8"?>
<calcChain xmlns="http://schemas.openxmlformats.org/spreadsheetml/2006/main">
  <c r="D722" i="6" l="1"/>
  <c r="D723" i="6"/>
  <c r="D724" i="6"/>
  <c r="D161" i="2" l="1"/>
  <c r="C15" i="6" l="1"/>
  <c r="D15" i="6" s="1"/>
  <c r="D11" i="6"/>
  <c r="D8" i="6"/>
  <c r="D7" i="6"/>
  <c r="D6" i="6"/>
  <c r="D5" i="6"/>
  <c r="C20" i="6" l="1"/>
  <c r="H15" i="6"/>
  <c r="G15" i="6"/>
  <c r="F15" i="6"/>
  <c r="E15" i="6"/>
  <c r="C25" i="6" l="1"/>
  <c r="L19" i="6"/>
  <c r="L17" i="6"/>
  <c r="L15" i="6"/>
  <c r="L18" i="6"/>
  <c r="L16" i="6"/>
  <c r="C30" i="6" l="1"/>
  <c r="C35" i="6"/>
  <c r="C40" i="6" l="1"/>
  <c r="D11" i="2"/>
  <c r="C45" i="6" l="1"/>
  <c r="D6" i="2"/>
  <c r="C50" i="6" l="1"/>
  <c r="C55" i="6"/>
  <c r="D162" i="2"/>
  <c r="D160" i="2"/>
  <c r="D159" i="2"/>
  <c r="C60" i="6" l="1"/>
  <c r="D5" i="2"/>
  <c r="B15" i="2"/>
  <c r="A22" i="4"/>
  <c r="D8" i="2"/>
  <c r="D7" i="2"/>
  <c r="G15" i="2" l="1"/>
  <c r="C15" i="2"/>
  <c r="D15" i="2"/>
  <c r="E15" i="2"/>
  <c r="F15" i="2"/>
  <c r="G20" i="6"/>
  <c r="H20" i="6"/>
  <c r="E20" i="6"/>
  <c r="F20" i="6"/>
  <c r="D20" i="6"/>
  <c r="C65" i="6"/>
  <c r="C70" i="6" s="1"/>
  <c r="C75" i="6" s="1"/>
  <c r="B16" i="2"/>
  <c r="A23" i="4"/>
  <c r="F25" i="6" l="1"/>
  <c r="E25" i="6"/>
  <c r="H25" i="6"/>
  <c r="G30" i="6"/>
  <c r="G16" i="2"/>
  <c r="C16" i="2"/>
  <c r="D16" i="2"/>
  <c r="E16" i="2"/>
  <c r="F16" i="2"/>
  <c r="L23" i="6"/>
  <c r="L22" i="6"/>
  <c r="L24" i="6"/>
  <c r="L20" i="6"/>
  <c r="L21" i="6"/>
  <c r="D25" i="6"/>
  <c r="A24" i="4"/>
  <c r="G25" i="6"/>
  <c r="C80" i="6"/>
  <c r="B17" i="2"/>
  <c r="K15" i="2"/>
  <c r="J15" i="2"/>
  <c r="A25" i="4"/>
  <c r="C17" i="2" l="1"/>
  <c r="D17" i="2"/>
  <c r="E17" i="2"/>
  <c r="F17" i="2"/>
  <c r="F35" i="6"/>
  <c r="F30" i="6"/>
  <c r="D35" i="6"/>
  <c r="H35" i="6"/>
  <c r="L29" i="6"/>
  <c r="L28" i="6"/>
  <c r="L27" i="6"/>
  <c r="L26" i="6"/>
  <c r="L25" i="6"/>
  <c r="E35" i="6"/>
  <c r="G35" i="6"/>
  <c r="H30" i="6"/>
  <c r="F40" i="6"/>
  <c r="E30" i="6"/>
  <c r="E40" i="6"/>
  <c r="D30" i="6"/>
  <c r="C85" i="6"/>
  <c r="G17" i="2"/>
  <c r="B18" i="2"/>
  <c r="J16" i="2"/>
  <c r="K16" i="2"/>
  <c r="A26" i="4"/>
  <c r="L37" i="6" l="1"/>
  <c r="L36" i="6"/>
  <c r="L39" i="6"/>
  <c r="L35" i="6"/>
  <c r="L38" i="6"/>
  <c r="C18" i="2"/>
  <c r="D18" i="2"/>
  <c r="E18" i="2"/>
  <c r="F18" i="2"/>
  <c r="G40" i="6"/>
  <c r="H40" i="6"/>
  <c r="F45" i="6"/>
  <c r="L31" i="6"/>
  <c r="L33" i="6"/>
  <c r="L34" i="6"/>
  <c r="L30" i="6"/>
  <c r="L32" i="6"/>
  <c r="E45" i="6"/>
  <c r="D40" i="6"/>
  <c r="D45" i="6"/>
  <c r="C90" i="6"/>
  <c r="G18" i="2"/>
  <c r="K17" i="2"/>
  <c r="J17" i="2"/>
  <c r="B19" i="2"/>
  <c r="A27" i="4"/>
  <c r="E50" i="6" l="1"/>
  <c r="C19" i="2"/>
  <c r="D19" i="2"/>
  <c r="E19" i="2"/>
  <c r="F19" i="2"/>
  <c r="L45" i="6"/>
  <c r="L47" i="6"/>
  <c r="L48" i="6"/>
  <c r="L49" i="6"/>
  <c r="L46" i="6"/>
  <c r="L41" i="6"/>
  <c r="L44" i="6"/>
  <c r="L40" i="6"/>
  <c r="L42" i="6"/>
  <c r="L43" i="6"/>
  <c r="A28" i="4"/>
  <c r="G45" i="6"/>
  <c r="G50" i="6"/>
  <c r="C95" i="6"/>
  <c r="C100" i="6" s="1"/>
  <c r="C105" i="6" s="1"/>
  <c r="C110" i="6" s="1"/>
  <c r="G19" i="2"/>
  <c r="J18" i="2"/>
  <c r="K18" i="2"/>
  <c r="B20" i="2"/>
  <c r="A29" i="4" l="1"/>
  <c r="B22" i="2"/>
  <c r="D55" i="6"/>
  <c r="F50" i="6"/>
  <c r="D50" i="6"/>
  <c r="C20" i="2"/>
  <c r="D20" i="2"/>
  <c r="E20" i="2"/>
  <c r="F20" i="2"/>
  <c r="C115" i="6"/>
  <c r="G20" i="2"/>
  <c r="K19" i="2"/>
  <c r="J19" i="2"/>
  <c r="B21" i="2"/>
  <c r="L55" i="6" l="1"/>
  <c r="L58" i="6"/>
  <c r="L56" i="6"/>
  <c r="L59" i="6"/>
  <c r="L57" i="6"/>
  <c r="L51" i="6"/>
  <c r="L50" i="6"/>
  <c r="L52" i="6"/>
  <c r="L54" i="6"/>
  <c r="L53" i="6"/>
  <c r="C22" i="2"/>
  <c r="D22" i="2"/>
  <c r="E22" i="2"/>
  <c r="F22" i="2"/>
  <c r="G22" i="2"/>
  <c r="A30" i="4"/>
  <c r="B23" i="2"/>
  <c r="G55" i="6"/>
  <c r="D60" i="6"/>
  <c r="E55" i="6"/>
  <c r="F60" i="6"/>
  <c r="C21" i="2"/>
  <c r="D21" i="2"/>
  <c r="E21" i="2"/>
  <c r="F21" i="2"/>
  <c r="C120" i="6"/>
  <c r="G21" i="2"/>
  <c r="J20" i="2"/>
  <c r="K20" i="2"/>
  <c r="A31" i="4" l="1"/>
  <c r="B24" i="2"/>
  <c r="E65" i="6"/>
  <c r="H65" i="6"/>
  <c r="H60" i="6"/>
  <c r="G60" i="6"/>
  <c r="K22" i="2"/>
  <c r="J22" i="2"/>
  <c r="L428" i="6"/>
  <c r="L436" i="6"/>
  <c r="L444" i="6"/>
  <c r="L452" i="6"/>
  <c r="L460" i="6"/>
  <c r="L468" i="6"/>
  <c r="L427" i="6"/>
  <c r="L445" i="6"/>
  <c r="L461" i="6"/>
  <c r="L473" i="6"/>
  <c r="L481" i="6"/>
  <c r="L489" i="6"/>
  <c r="L497" i="6"/>
  <c r="L505" i="6"/>
  <c r="L513" i="6"/>
  <c r="L521" i="6"/>
  <c r="L529" i="6"/>
  <c r="L537" i="6"/>
  <c r="L545" i="6"/>
  <c r="L553" i="6"/>
  <c r="L561" i="6"/>
  <c r="L569" i="6"/>
  <c r="L577" i="6"/>
  <c r="L585" i="6"/>
  <c r="L593" i="6"/>
  <c r="L601" i="6"/>
  <c r="L609" i="6"/>
  <c r="L617" i="6"/>
  <c r="L625" i="6"/>
  <c r="L633" i="6"/>
  <c r="L641" i="6"/>
  <c r="L649" i="6"/>
  <c r="L657" i="6"/>
  <c r="L665" i="6"/>
  <c r="L673" i="6"/>
  <c r="L681" i="6"/>
  <c r="L689" i="6"/>
  <c r="L697" i="6"/>
  <c r="L705" i="6"/>
  <c r="L713" i="6"/>
  <c r="L435" i="6"/>
  <c r="L451" i="6"/>
  <c r="L467" i="6"/>
  <c r="L476" i="6"/>
  <c r="L484" i="6"/>
  <c r="L492" i="6"/>
  <c r="L500" i="6"/>
  <c r="L508" i="6"/>
  <c r="L516" i="6"/>
  <c r="L524" i="6"/>
  <c r="L532" i="6"/>
  <c r="L546" i="6"/>
  <c r="L562" i="6"/>
  <c r="L578" i="6"/>
  <c r="L594" i="6"/>
  <c r="L610" i="6"/>
  <c r="L626" i="6"/>
  <c r="L642" i="6"/>
  <c r="L658" i="6"/>
  <c r="L430" i="6"/>
  <c r="L438" i="6"/>
  <c r="L446" i="6"/>
  <c r="L454" i="6"/>
  <c r="L462" i="6"/>
  <c r="L433" i="6"/>
  <c r="L449" i="6"/>
  <c r="L465" i="6"/>
  <c r="L475" i="6"/>
  <c r="L483" i="6"/>
  <c r="L491" i="6"/>
  <c r="L499" i="6"/>
  <c r="L507" i="6"/>
  <c r="L515" i="6"/>
  <c r="L523" i="6"/>
  <c r="L531" i="6"/>
  <c r="L539" i="6"/>
  <c r="L547" i="6"/>
  <c r="L555" i="6"/>
  <c r="L563" i="6"/>
  <c r="L571" i="6"/>
  <c r="L579" i="6"/>
  <c r="L587" i="6"/>
  <c r="L595" i="6"/>
  <c r="L603" i="6"/>
  <c r="L611" i="6"/>
  <c r="L619" i="6"/>
  <c r="L627" i="6"/>
  <c r="L635" i="6"/>
  <c r="L643" i="6"/>
  <c r="L651" i="6"/>
  <c r="L659" i="6"/>
  <c r="L667" i="6"/>
  <c r="L675" i="6"/>
  <c r="L683" i="6"/>
  <c r="L691" i="6"/>
  <c r="L699" i="6"/>
  <c r="L707" i="6"/>
  <c r="L715" i="6"/>
  <c r="L425" i="6"/>
  <c r="L439" i="6"/>
  <c r="L455" i="6"/>
  <c r="L470" i="6"/>
  <c r="L478" i="6"/>
  <c r="L486" i="6"/>
  <c r="L494" i="6"/>
  <c r="L502" i="6"/>
  <c r="L510" i="6"/>
  <c r="L518" i="6"/>
  <c r="L526" i="6"/>
  <c r="L534" i="6"/>
  <c r="L550" i="6"/>
  <c r="L566" i="6"/>
  <c r="L582" i="6"/>
  <c r="L598" i="6"/>
  <c r="L614" i="6"/>
  <c r="L630" i="6"/>
  <c r="L646" i="6"/>
  <c r="L662" i="6"/>
  <c r="L432" i="6"/>
  <c r="L440" i="6"/>
  <c r="L448" i="6"/>
  <c r="L456" i="6"/>
  <c r="L464" i="6"/>
  <c r="L437" i="6"/>
  <c r="L453" i="6"/>
  <c r="L469" i="6"/>
  <c r="L477" i="6"/>
  <c r="L485" i="6"/>
  <c r="L493" i="6"/>
  <c r="L501" i="6"/>
  <c r="L509" i="6"/>
  <c r="L517" i="6"/>
  <c r="L525" i="6"/>
  <c r="L533" i="6"/>
  <c r="L541" i="6"/>
  <c r="L549" i="6"/>
  <c r="L557" i="6"/>
  <c r="L565" i="6"/>
  <c r="L573" i="6"/>
  <c r="L581" i="6"/>
  <c r="L589" i="6"/>
  <c r="L597" i="6"/>
  <c r="L605" i="6"/>
  <c r="L613" i="6"/>
  <c r="L621" i="6"/>
  <c r="L629" i="6"/>
  <c r="L637" i="6"/>
  <c r="L645" i="6"/>
  <c r="L653" i="6"/>
  <c r="L661" i="6"/>
  <c r="L669" i="6"/>
  <c r="L677" i="6"/>
  <c r="L685" i="6"/>
  <c r="L693" i="6"/>
  <c r="L701" i="6"/>
  <c r="L709" i="6"/>
  <c r="L717" i="6"/>
  <c r="L429" i="6"/>
  <c r="L443" i="6"/>
  <c r="L459" i="6"/>
  <c r="L472" i="6"/>
  <c r="L480" i="6"/>
  <c r="L488" i="6"/>
  <c r="L496" i="6"/>
  <c r="L504" i="6"/>
  <c r="L512" i="6"/>
  <c r="L426" i="6"/>
  <c r="L458" i="6"/>
  <c r="L479" i="6"/>
  <c r="L511" i="6"/>
  <c r="L543" i="6"/>
  <c r="L575" i="6"/>
  <c r="L607" i="6"/>
  <c r="L639" i="6"/>
  <c r="L671" i="6"/>
  <c r="L703" i="6"/>
  <c r="L463" i="6"/>
  <c r="L498" i="6"/>
  <c r="L522" i="6"/>
  <c r="L542" i="6"/>
  <c r="L574" i="6"/>
  <c r="L606" i="6"/>
  <c r="L638" i="6"/>
  <c r="L670" i="6"/>
  <c r="L686" i="6"/>
  <c r="L702" i="6"/>
  <c r="L718" i="6"/>
  <c r="L265" i="6"/>
  <c r="L273" i="6"/>
  <c r="L281" i="6"/>
  <c r="L289" i="6"/>
  <c r="L297" i="6"/>
  <c r="L305" i="6"/>
  <c r="L313" i="6"/>
  <c r="L321" i="6"/>
  <c r="L329" i="6"/>
  <c r="L337" i="6"/>
  <c r="L345" i="6"/>
  <c r="L353" i="6"/>
  <c r="L361" i="6"/>
  <c r="L369" i="6"/>
  <c r="L377" i="6"/>
  <c r="L385" i="6"/>
  <c r="L393" i="6"/>
  <c r="L401" i="6"/>
  <c r="L409" i="6"/>
  <c r="L417" i="6"/>
  <c r="L186" i="6"/>
  <c r="L194" i="6"/>
  <c r="L201" i="6"/>
  <c r="L209" i="6"/>
  <c r="L217" i="6"/>
  <c r="L225" i="6"/>
  <c r="L233" i="6"/>
  <c r="L241" i="6"/>
  <c r="L249" i="6"/>
  <c r="L257" i="6"/>
  <c r="L145" i="6"/>
  <c r="L152" i="6"/>
  <c r="L160" i="6"/>
  <c r="L168" i="6"/>
  <c r="L176" i="6"/>
  <c r="L184" i="6"/>
  <c r="L133" i="6"/>
  <c r="L141" i="6"/>
  <c r="L115" i="6"/>
  <c r="L122" i="6"/>
  <c r="L544" i="6"/>
  <c r="L560" i="6"/>
  <c r="L576" i="6"/>
  <c r="L592" i="6"/>
  <c r="L608" i="6"/>
  <c r="L624" i="6"/>
  <c r="L640" i="6"/>
  <c r="L656" i="6"/>
  <c r="L672" i="6"/>
  <c r="L688" i="6"/>
  <c r="L704" i="6"/>
  <c r="L266" i="6"/>
  <c r="L274" i="6"/>
  <c r="L282" i="6"/>
  <c r="L290" i="6"/>
  <c r="L298" i="6"/>
  <c r="L306" i="6"/>
  <c r="L314" i="6"/>
  <c r="L322" i="6"/>
  <c r="L330" i="6"/>
  <c r="L338" i="6"/>
  <c r="L350" i="6"/>
  <c r="L366" i="6"/>
  <c r="L382" i="6"/>
  <c r="L398" i="6"/>
  <c r="L414" i="6"/>
  <c r="L193" i="6"/>
  <c r="L210" i="6"/>
  <c r="L226" i="6"/>
  <c r="L242" i="6"/>
  <c r="L258" i="6"/>
  <c r="L157" i="6"/>
  <c r="L173" i="6"/>
  <c r="L132" i="6"/>
  <c r="L110" i="6"/>
  <c r="L344" i="6"/>
  <c r="L360" i="6"/>
  <c r="L376" i="6"/>
  <c r="L392" i="6"/>
  <c r="L408" i="6"/>
  <c r="L424" i="6"/>
  <c r="L196" i="6"/>
  <c r="L212" i="6"/>
  <c r="L228" i="6"/>
  <c r="L244" i="6"/>
  <c r="L260" i="6"/>
  <c r="L155" i="6"/>
  <c r="L171" i="6"/>
  <c r="L125" i="6"/>
  <c r="L138" i="6"/>
  <c r="L123" i="6"/>
  <c r="L108" i="6"/>
  <c r="L100" i="6"/>
  <c r="L97" i="6"/>
  <c r="L89" i="6"/>
  <c r="L82" i="6"/>
  <c r="L98" i="6"/>
  <c r="L90" i="6"/>
  <c r="L81" i="6"/>
  <c r="L72" i="6"/>
  <c r="L67" i="6"/>
  <c r="L62" i="6"/>
  <c r="L61" i="6"/>
  <c r="L450" i="6"/>
  <c r="L471" i="6"/>
  <c r="L535" i="6"/>
  <c r="L599" i="6"/>
  <c r="L663" i="6"/>
  <c r="L695" i="6"/>
  <c r="L447" i="6"/>
  <c r="L520" i="6"/>
  <c r="L570" i="6"/>
  <c r="L666" i="6"/>
  <c r="L698" i="6"/>
  <c r="L279" i="6"/>
  <c r="L303" i="6"/>
  <c r="L319" i="6"/>
  <c r="L343" i="6"/>
  <c r="L375" i="6"/>
  <c r="L399" i="6"/>
  <c r="L415" i="6"/>
  <c r="L199" i="6"/>
  <c r="L215" i="6"/>
  <c r="L239" i="6"/>
  <c r="L434" i="6"/>
  <c r="L466" i="6"/>
  <c r="L441" i="6"/>
  <c r="L487" i="6"/>
  <c r="L519" i="6"/>
  <c r="L551" i="6"/>
  <c r="L583" i="6"/>
  <c r="L615" i="6"/>
  <c r="L647" i="6"/>
  <c r="L679" i="6"/>
  <c r="L711" i="6"/>
  <c r="L474" i="6"/>
  <c r="L506" i="6"/>
  <c r="L528" i="6"/>
  <c r="L554" i="6"/>
  <c r="L586" i="6"/>
  <c r="L618" i="6"/>
  <c r="L650" i="6"/>
  <c r="L674" i="6"/>
  <c r="L690" i="6"/>
  <c r="L706" i="6"/>
  <c r="L267" i="6"/>
  <c r="L275" i="6"/>
  <c r="L283" i="6"/>
  <c r="L291" i="6"/>
  <c r="L299" i="6"/>
  <c r="L307" i="6"/>
  <c r="L315" i="6"/>
  <c r="L323" i="6"/>
  <c r="L331" i="6"/>
  <c r="L339" i="6"/>
  <c r="L347" i="6"/>
  <c r="L355" i="6"/>
  <c r="L363" i="6"/>
  <c r="L371" i="6"/>
  <c r="L379" i="6"/>
  <c r="L387" i="6"/>
  <c r="L395" i="6"/>
  <c r="L403" i="6"/>
  <c r="L411" i="6"/>
  <c r="L419" i="6"/>
  <c r="L188" i="6"/>
  <c r="L195" i="6"/>
  <c r="L203" i="6"/>
  <c r="L211" i="6"/>
  <c r="L219" i="6"/>
  <c r="L227" i="6"/>
  <c r="L235" i="6"/>
  <c r="L243" i="6"/>
  <c r="L251" i="6"/>
  <c r="L259" i="6"/>
  <c r="L147" i="6"/>
  <c r="L154" i="6"/>
  <c r="L162" i="6"/>
  <c r="L170" i="6"/>
  <c r="L178" i="6"/>
  <c r="L126" i="6"/>
  <c r="L135" i="6"/>
  <c r="L143" i="6"/>
  <c r="L117" i="6"/>
  <c r="L124" i="6"/>
  <c r="L548" i="6"/>
  <c r="L564" i="6"/>
  <c r="L580" i="6"/>
  <c r="L596" i="6"/>
  <c r="L612" i="6"/>
  <c r="L628" i="6"/>
  <c r="L644" i="6"/>
  <c r="L660" i="6"/>
  <c r="L676" i="6"/>
  <c r="L692" i="6"/>
  <c r="L708" i="6"/>
  <c r="L268" i="6"/>
  <c r="L276" i="6"/>
  <c r="L284" i="6"/>
  <c r="L292" i="6"/>
  <c r="L300" i="6"/>
  <c r="L308" i="6"/>
  <c r="L316" i="6"/>
  <c r="L324" i="6"/>
  <c r="L332" i="6"/>
  <c r="L340" i="6"/>
  <c r="L354" i="6"/>
  <c r="L370" i="6"/>
  <c r="L386" i="6"/>
  <c r="L402" i="6"/>
  <c r="L418" i="6"/>
  <c r="L198" i="6"/>
  <c r="L214" i="6"/>
  <c r="L230" i="6"/>
  <c r="L246" i="6"/>
  <c r="L262" i="6"/>
  <c r="L161" i="6"/>
  <c r="L177" i="6"/>
  <c r="L136" i="6"/>
  <c r="L114" i="6"/>
  <c r="L348" i="6"/>
  <c r="L364" i="6"/>
  <c r="L380" i="6"/>
  <c r="L396" i="6"/>
  <c r="L412" i="6"/>
  <c r="L185" i="6"/>
  <c r="L200" i="6"/>
  <c r="L216" i="6"/>
  <c r="L232" i="6"/>
  <c r="L248" i="6"/>
  <c r="L264" i="6"/>
  <c r="L159" i="6"/>
  <c r="L175" i="6"/>
  <c r="L129" i="6"/>
  <c r="L142" i="6"/>
  <c r="L109" i="6"/>
  <c r="L106" i="6"/>
  <c r="L103" i="6"/>
  <c r="L95" i="6"/>
  <c r="L87" i="6"/>
  <c r="L80" i="6"/>
  <c r="L96" i="6"/>
  <c r="L88" i="6"/>
  <c r="L79" i="6"/>
  <c r="L70" i="6"/>
  <c r="L69" i="6"/>
  <c r="L66" i="6"/>
  <c r="L64" i="6"/>
  <c r="L634" i="6"/>
  <c r="L714" i="6"/>
  <c r="L287" i="6"/>
  <c r="L311" i="6"/>
  <c r="L335" i="6"/>
  <c r="L359" i="6"/>
  <c r="L383" i="6"/>
  <c r="L407" i="6"/>
  <c r="L192" i="6"/>
  <c r="L231" i="6"/>
  <c r="L442" i="6"/>
  <c r="L457" i="6"/>
  <c r="L495" i="6"/>
  <c r="L527" i="6"/>
  <c r="L559" i="6"/>
  <c r="L591" i="6"/>
  <c r="L623" i="6"/>
  <c r="L655" i="6"/>
  <c r="L687" i="6"/>
  <c r="L719" i="6"/>
  <c r="L431" i="6"/>
  <c r="L482" i="6"/>
  <c r="L514" i="6"/>
  <c r="L530" i="6"/>
  <c r="L558" i="6"/>
  <c r="L590" i="6"/>
  <c r="L622" i="6"/>
  <c r="L654" i="6"/>
  <c r="L678" i="6"/>
  <c r="L694" i="6"/>
  <c r="L710" i="6"/>
  <c r="L269" i="6"/>
  <c r="L277" i="6"/>
  <c r="L285" i="6"/>
  <c r="L293" i="6"/>
  <c r="L301" i="6"/>
  <c r="L309" i="6"/>
  <c r="L317" i="6"/>
  <c r="L325" i="6"/>
  <c r="L333" i="6"/>
  <c r="L341" i="6"/>
  <c r="L349" i="6"/>
  <c r="L357" i="6"/>
  <c r="L365" i="6"/>
  <c r="L373" i="6"/>
  <c r="L381" i="6"/>
  <c r="L389" i="6"/>
  <c r="L397" i="6"/>
  <c r="L405" i="6"/>
  <c r="L413" i="6"/>
  <c r="L421" i="6"/>
  <c r="L190" i="6"/>
  <c r="L197" i="6"/>
  <c r="L205" i="6"/>
  <c r="L213" i="6"/>
  <c r="L221" i="6"/>
  <c r="L229" i="6"/>
  <c r="L237" i="6"/>
  <c r="L245" i="6"/>
  <c r="L253" i="6"/>
  <c r="L261" i="6"/>
  <c r="L149" i="6"/>
  <c r="L156" i="6"/>
  <c r="L164" i="6"/>
  <c r="L172" i="6"/>
  <c r="L180" i="6"/>
  <c r="L128" i="6"/>
  <c r="L137" i="6"/>
  <c r="L111" i="6"/>
  <c r="L119" i="6"/>
  <c r="L536" i="6"/>
  <c r="L552" i="6"/>
  <c r="L568" i="6"/>
  <c r="L584" i="6"/>
  <c r="L600" i="6"/>
  <c r="L616" i="6"/>
  <c r="L632" i="6"/>
  <c r="L648" i="6"/>
  <c r="L664" i="6"/>
  <c r="L680" i="6"/>
  <c r="L696" i="6"/>
  <c r="L712" i="6"/>
  <c r="L270" i="6"/>
  <c r="L278" i="6"/>
  <c r="L286" i="6"/>
  <c r="L294" i="6"/>
  <c r="L302" i="6"/>
  <c r="L310" i="6"/>
  <c r="L318" i="6"/>
  <c r="L326" i="6"/>
  <c r="L334" i="6"/>
  <c r="L342" i="6"/>
  <c r="L358" i="6"/>
  <c r="L374" i="6"/>
  <c r="L390" i="6"/>
  <c r="L406" i="6"/>
  <c r="L422" i="6"/>
  <c r="L202" i="6"/>
  <c r="L218" i="6"/>
  <c r="L234" i="6"/>
  <c r="L250" i="6"/>
  <c r="L148" i="6"/>
  <c r="L165" i="6"/>
  <c r="L181" i="6"/>
  <c r="L140" i="6"/>
  <c r="L116" i="6"/>
  <c r="L352" i="6"/>
  <c r="L368" i="6"/>
  <c r="L384" i="6"/>
  <c r="L400" i="6"/>
  <c r="L416" i="6"/>
  <c r="L189" i="6"/>
  <c r="L204" i="6"/>
  <c r="L220" i="6"/>
  <c r="L236" i="6"/>
  <c r="L252" i="6"/>
  <c r="L146" i="6"/>
  <c r="L163" i="6"/>
  <c r="L179" i="6"/>
  <c r="L130" i="6"/>
  <c r="L112" i="6"/>
  <c r="L107" i="6"/>
  <c r="L104" i="6"/>
  <c r="L101" i="6"/>
  <c r="L93" i="6"/>
  <c r="L85" i="6"/>
  <c r="L78" i="6"/>
  <c r="L94" i="6"/>
  <c r="L86" i="6"/>
  <c r="L77" i="6"/>
  <c r="L73" i="6"/>
  <c r="L65" i="6"/>
  <c r="L60" i="6"/>
  <c r="L503" i="6"/>
  <c r="L567" i="6"/>
  <c r="L631" i="6"/>
  <c r="L490" i="6"/>
  <c r="L538" i="6"/>
  <c r="L602" i="6"/>
  <c r="L682" i="6"/>
  <c r="L271" i="6"/>
  <c r="L295" i="6"/>
  <c r="L327" i="6"/>
  <c r="L351" i="6"/>
  <c r="L367" i="6"/>
  <c r="L391" i="6"/>
  <c r="L423" i="6"/>
  <c r="L207" i="6"/>
  <c r="L223" i="6"/>
  <c r="L247" i="6"/>
  <c r="L263" i="6"/>
  <c r="L150" i="6"/>
  <c r="L182" i="6"/>
  <c r="L120" i="6"/>
  <c r="L588" i="6"/>
  <c r="L652" i="6"/>
  <c r="L716" i="6"/>
  <c r="L272" i="6"/>
  <c r="L304" i="6"/>
  <c r="L336" i="6"/>
  <c r="L394" i="6"/>
  <c r="L222" i="6"/>
  <c r="L169" i="6"/>
  <c r="L356" i="6"/>
  <c r="L420" i="6"/>
  <c r="L240" i="6"/>
  <c r="L183" i="6"/>
  <c r="L102" i="6"/>
  <c r="L76" i="6"/>
  <c r="L71" i="6"/>
  <c r="L410" i="6"/>
  <c r="L127" i="6"/>
  <c r="L191" i="6"/>
  <c r="L256" i="6"/>
  <c r="L134" i="6"/>
  <c r="L92" i="6"/>
  <c r="L63" i="6"/>
  <c r="L174" i="6"/>
  <c r="L572" i="6"/>
  <c r="L700" i="6"/>
  <c r="L296" i="6"/>
  <c r="L378" i="6"/>
  <c r="L121" i="6"/>
  <c r="L224" i="6"/>
  <c r="L105" i="6"/>
  <c r="L75" i="6"/>
  <c r="L158" i="6"/>
  <c r="L131" i="6"/>
  <c r="L540" i="6"/>
  <c r="L604" i="6"/>
  <c r="L668" i="6"/>
  <c r="L280" i="6"/>
  <c r="L312" i="6"/>
  <c r="L346" i="6"/>
  <c r="L238" i="6"/>
  <c r="L372" i="6"/>
  <c r="L99" i="6"/>
  <c r="L153" i="6"/>
  <c r="L74" i="6"/>
  <c r="L166" i="6"/>
  <c r="L139" i="6"/>
  <c r="L556" i="6"/>
  <c r="L620" i="6"/>
  <c r="L684" i="6"/>
  <c r="L288" i="6"/>
  <c r="L320" i="6"/>
  <c r="L362" i="6"/>
  <c r="L187" i="6"/>
  <c r="L254" i="6"/>
  <c r="L144" i="6"/>
  <c r="L388" i="6"/>
  <c r="L208" i="6"/>
  <c r="L151" i="6"/>
  <c r="L118" i="6"/>
  <c r="L91" i="6"/>
  <c r="L83" i="6"/>
  <c r="L68" i="6"/>
  <c r="L255" i="6"/>
  <c r="L113" i="6"/>
  <c r="L636" i="6"/>
  <c r="L328" i="6"/>
  <c r="L206" i="6"/>
  <c r="L404" i="6"/>
  <c r="L167" i="6"/>
  <c r="L84" i="6"/>
  <c r="C23" i="2"/>
  <c r="D23" i="2"/>
  <c r="E23" i="2"/>
  <c r="F23" i="2"/>
  <c r="G23" i="2"/>
  <c r="C125" i="6"/>
  <c r="K21" i="2"/>
  <c r="J21" i="2"/>
  <c r="I720" i="6" l="1"/>
  <c r="C24" i="2"/>
  <c r="D24" i="2"/>
  <c r="E24" i="2"/>
  <c r="F24" i="2"/>
  <c r="G24" i="2"/>
  <c r="J23" i="2"/>
  <c r="K23" i="2"/>
  <c r="A32" i="4"/>
  <c r="B25" i="2"/>
  <c r="F65" i="6"/>
  <c r="E70" i="6"/>
  <c r="G65" i="6"/>
  <c r="F70" i="6"/>
  <c r="G70" i="6"/>
  <c r="H70" i="6"/>
  <c r="D65" i="6"/>
  <c r="C130" i="6"/>
  <c r="C25" i="2" l="1"/>
  <c r="D25" i="2"/>
  <c r="E25" i="2"/>
  <c r="F25" i="2"/>
  <c r="G25" i="2"/>
  <c r="K24" i="2"/>
  <c r="J24" i="2"/>
  <c r="A33" i="4"/>
  <c r="B26" i="2"/>
  <c r="C135" i="6"/>
  <c r="A34" i="4" l="1"/>
  <c r="B27" i="2"/>
  <c r="E80" i="6"/>
  <c r="F80" i="6"/>
  <c r="C26" i="2"/>
  <c r="D26" i="2"/>
  <c r="E26" i="2"/>
  <c r="F26" i="2"/>
  <c r="G26" i="2"/>
  <c r="J25" i="2"/>
  <c r="K25" i="2"/>
  <c r="C140" i="6"/>
  <c r="K26" i="2" l="1"/>
  <c r="J26" i="2"/>
  <c r="A35" i="4"/>
  <c r="B28" i="2"/>
  <c r="F85" i="6"/>
  <c r="C27" i="2"/>
  <c r="D27" i="2"/>
  <c r="E27" i="2"/>
  <c r="F27" i="2"/>
  <c r="G27" i="2"/>
  <c r="C145" i="6"/>
  <c r="A36" i="4" l="1"/>
  <c r="B29" i="2"/>
  <c r="D85" i="6"/>
  <c r="G85" i="6"/>
  <c r="E85" i="6"/>
  <c r="H85" i="6"/>
  <c r="C28" i="2"/>
  <c r="D28" i="2"/>
  <c r="E28" i="2"/>
  <c r="F28" i="2"/>
  <c r="G28" i="2"/>
  <c r="J27" i="2"/>
  <c r="K27" i="2"/>
  <c r="C150" i="6"/>
  <c r="K28" i="2" l="1"/>
  <c r="J28" i="2"/>
  <c r="C29" i="2"/>
  <c r="D29" i="2"/>
  <c r="E29" i="2"/>
  <c r="F29" i="2"/>
  <c r="G29" i="2"/>
  <c r="A37" i="4"/>
  <c r="B30" i="2"/>
  <c r="G90" i="6"/>
  <c r="E90" i="6"/>
  <c r="H90" i="6"/>
  <c r="F90" i="6"/>
  <c r="H95" i="6"/>
  <c r="G95" i="6"/>
  <c r="C155" i="6"/>
  <c r="A38" i="4" l="1"/>
  <c r="B31" i="2"/>
  <c r="D100" i="6"/>
  <c r="F100" i="6"/>
  <c r="F95" i="6"/>
  <c r="J29" i="2"/>
  <c r="K29" i="2"/>
  <c r="H100" i="6"/>
  <c r="E95" i="6"/>
  <c r="C30" i="2"/>
  <c r="D30" i="2"/>
  <c r="E30" i="2"/>
  <c r="F30" i="2"/>
  <c r="G30" i="2"/>
  <c r="C160" i="6"/>
  <c r="C31" i="2" l="1"/>
  <c r="D31" i="2"/>
  <c r="E31" i="2"/>
  <c r="F31" i="2"/>
  <c r="G31" i="2"/>
  <c r="K30" i="2"/>
  <c r="J30" i="2"/>
  <c r="A39" i="4"/>
  <c r="B32" i="2"/>
  <c r="C165" i="6"/>
  <c r="A40" i="4" l="1"/>
  <c r="B33" i="2"/>
  <c r="C32" i="2"/>
  <c r="D32" i="2"/>
  <c r="E32" i="2"/>
  <c r="F32" i="2"/>
  <c r="G32" i="2"/>
  <c r="J31" i="2"/>
  <c r="K31" i="2"/>
  <c r="C170" i="6"/>
  <c r="K32" i="2" l="1"/>
  <c r="J32" i="2"/>
  <c r="C33" i="2"/>
  <c r="D33" i="2"/>
  <c r="E33" i="2"/>
  <c r="F33" i="2"/>
  <c r="G33" i="2"/>
  <c r="A41" i="4"/>
  <c r="B34" i="2"/>
  <c r="C175" i="6"/>
  <c r="A42" i="4" l="1"/>
  <c r="B35" i="2"/>
  <c r="J33" i="2"/>
  <c r="K33" i="2"/>
  <c r="C34" i="2"/>
  <c r="D34" i="2"/>
  <c r="E34" i="2"/>
  <c r="F34" i="2"/>
  <c r="G34" i="2"/>
  <c r="C180" i="6"/>
  <c r="C35" i="2" l="1"/>
  <c r="D35" i="2"/>
  <c r="E35" i="2"/>
  <c r="F35" i="2"/>
  <c r="G35" i="2"/>
  <c r="K34" i="2"/>
  <c r="J34" i="2"/>
  <c r="A43" i="4"/>
  <c r="B36" i="2"/>
  <c r="C185" i="6"/>
  <c r="A44" i="4" l="1"/>
  <c r="B37" i="2"/>
  <c r="C36" i="2"/>
  <c r="D36" i="2"/>
  <c r="E36" i="2"/>
  <c r="F36" i="2"/>
  <c r="G36" i="2"/>
  <c r="J35" i="2"/>
  <c r="K35" i="2"/>
  <c r="C190" i="6"/>
  <c r="K36" i="2" l="1"/>
  <c r="J36" i="2"/>
  <c r="C37" i="2"/>
  <c r="K37" i="2" s="1"/>
  <c r="D37" i="2"/>
  <c r="E37" i="2"/>
  <c r="F37" i="2"/>
  <c r="G37" i="2"/>
  <c r="B38" i="2"/>
  <c r="A45" i="4"/>
  <c r="C195" i="6"/>
  <c r="J37" i="2" l="1"/>
  <c r="A46" i="4"/>
  <c r="B39" i="2"/>
  <c r="G38" i="2"/>
  <c r="C38" i="2"/>
  <c r="D38" i="2"/>
  <c r="E38" i="2"/>
  <c r="F38" i="2"/>
  <c r="C200" i="6"/>
  <c r="G39" i="2" l="1"/>
  <c r="C39" i="2"/>
  <c r="D39" i="2"/>
  <c r="E39" i="2"/>
  <c r="F39" i="2"/>
  <c r="K38" i="2"/>
  <c r="J38" i="2"/>
  <c r="A47" i="4"/>
  <c r="B40" i="2"/>
  <c r="C205" i="6"/>
  <c r="A48" i="4" l="1"/>
  <c r="B41" i="2"/>
  <c r="K39" i="2"/>
  <c r="J39" i="2"/>
  <c r="G40" i="2"/>
  <c r="C40" i="2"/>
  <c r="D40" i="2"/>
  <c r="E40" i="2"/>
  <c r="F40" i="2"/>
  <c r="C210" i="6"/>
  <c r="A49" i="4" l="1"/>
  <c r="B42" i="2"/>
  <c r="J40" i="2"/>
  <c r="K40" i="2"/>
  <c r="G41" i="2"/>
  <c r="C41" i="2"/>
  <c r="D41" i="2"/>
  <c r="E41" i="2"/>
  <c r="F41" i="2"/>
  <c r="C215" i="6"/>
  <c r="K41" i="2" l="1"/>
  <c r="J41" i="2"/>
  <c r="G42" i="2"/>
  <c r="C42" i="2"/>
  <c r="D42" i="2"/>
  <c r="E42" i="2"/>
  <c r="F42" i="2"/>
  <c r="A50" i="4"/>
  <c r="B43" i="2"/>
  <c r="C220" i="6"/>
  <c r="A51" i="4" l="1"/>
  <c r="B44" i="2"/>
  <c r="K42" i="2"/>
  <c r="J42" i="2"/>
  <c r="G43" i="2"/>
  <c r="C43" i="2"/>
  <c r="D43" i="2"/>
  <c r="E43" i="2"/>
  <c r="F43" i="2"/>
  <c r="C225" i="6"/>
  <c r="K43" i="2" l="1"/>
  <c r="J43" i="2"/>
  <c r="C44" i="2"/>
  <c r="D44" i="2"/>
  <c r="E44" i="2"/>
  <c r="F44" i="2"/>
  <c r="G44" i="2"/>
  <c r="A52" i="4"/>
  <c r="B45" i="2"/>
  <c r="C230" i="6"/>
  <c r="A53" i="4" l="1"/>
  <c r="B46" i="2"/>
  <c r="K44" i="2"/>
  <c r="J44" i="2"/>
  <c r="C45" i="2"/>
  <c r="D45" i="2"/>
  <c r="E45" i="2"/>
  <c r="F45" i="2"/>
  <c r="G45" i="2"/>
  <c r="C235" i="6"/>
  <c r="J45" i="2" l="1"/>
  <c r="K45" i="2"/>
  <c r="C46" i="2"/>
  <c r="D46" i="2"/>
  <c r="E46" i="2"/>
  <c r="F46" i="2"/>
  <c r="G46" i="2"/>
  <c r="A54" i="4"/>
  <c r="B47" i="2"/>
  <c r="C240" i="6"/>
  <c r="C47" i="2" l="1"/>
  <c r="D47" i="2"/>
  <c r="E47" i="2"/>
  <c r="F47" i="2"/>
  <c r="G47" i="2"/>
  <c r="A55" i="4"/>
  <c r="B48" i="2"/>
  <c r="J46" i="2"/>
  <c r="K46" i="2"/>
  <c r="C245" i="6"/>
  <c r="A56" i="4" l="1"/>
  <c r="B49" i="2"/>
  <c r="J47" i="2"/>
  <c r="K47" i="2"/>
  <c r="C48" i="2"/>
  <c r="D48" i="2"/>
  <c r="E48" i="2"/>
  <c r="F48" i="2"/>
  <c r="G48" i="2"/>
  <c r="C250" i="6"/>
  <c r="J48" i="2" l="1"/>
  <c r="K48" i="2"/>
  <c r="C49" i="2"/>
  <c r="D49" i="2"/>
  <c r="E49" i="2"/>
  <c r="F49" i="2"/>
  <c r="G49" i="2"/>
  <c r="A57" i="4"/>
  <c r="B50" i="2"/>
  <c r="C255" i="6"/>
  <c r="A58" i="4" l="1"/>
  <c r="B51" i="2"/>
  <c r="J49" i="2"/>
  <c r="K49" i="2"/>
  <c r="C50" i="2"/>
  <c r="D50" i="2"/>
  <c r="E50" i="2"/>
  <c r="F50" i="2"/>
  <c r="G50" i="2"/>
  <c r="C260" i="6"/>
  <c r="K50" i="2" l="1"/>
  <c r="J50" i="2"/>
  <c r="C51" i="2"/>
  <c r="D51" i="2"/>
  <c r="E51" i="2"/>
  <c r="F51" i="2"/>
  <c r="G51" i="2"/>
  <c r="A59" i="4"/>
  <c r="B52" i="2"/>
  <c r="C265" i="6"/>
  <c r="A60" i="4" l="1"/>
  <c r="B53" i="2"/>
  <c r="K51" i="2"/>
  <c r="J51" i="2"/>
  <c r="C52" i="2"/>
  <c r="D52" i="2"/>
  <c r="E52" i="2"/>
  <c r="F52" i="2"/>
  <c r="G52" i="2"/>
  <c r="C270" i="6"/>
  <c r="J52" i="2" l="1"/>
  <c r="K52" i="2"/>
  <c r="C53" i="2"/>
  <c r="D53" i="2"/>
  <c r="E53" i="2"/>
  <c r="F53" i="2"/>
  <c r="G53" i="2"/>
  <c r="A61" i="4"/>
  <c r="B54" i="2"/>
  <c r="C275" i="6"/>
  <c r="A62" i="4" l="1"/>
  <c r="B55" i="2"/>
  <c r="K53" i="2"/>
  <c r="J53" i="2"/>
  <c r="C54" i="2"/>
  <c r="D54" i="2"/>
  <c r="E54" i="2"/>
  <c r="F54" i="2"/>
  <c r="G54" i="2"/>
  <c r="C280" i="6"/>
  <c r="C55" i="2" l="1"/>
  <c r="D55" i="2"/>
  <c r="E55" i="2"/>
  <c r="F55" i="2"/>
  <c r="G55" i="2"/>
  <c r="J54" i="2"/>
  <c r="K54" i="2"/>
  <c r="A63" i="4"/>
  <c r="B56" i="2"/>
  <c r="C285" i="6"/>
  <c r="A64" i="4" l="1"/>
  <c r="B57" i="2"/>
  <c r="C56" i="2"/>
  <c r="D56" i="2"/>
  <c r="E56" i="2"/>
  <c r="F56" i="2"/>
  <c r="G56" i="2"/>
  <c r="J55" i="2"/>
  <c r="K55" i="2"/>
  <c r="C290" i="6"/>
  <c r="K56" i="2" l="1"/>
  <c r="J56" i="2"/>
  <c r="C57" i="2"/>
  <c r="D57" i="2"/>
  <c r="E57" i="2"/>
  <c r="F57" i="2"/>
  <c r="G57" i="2"/>
  <c r="A65" i="4"/>
  <c r="B58" i="2"/>
  <c r="C295" i="6"/>
  <c r="A66" i="4" l="1"/>
  <c r="B59" i="2"/>
  <c r="J57" i="2"/>
  <c r="K57" i="2"/>
  <c r="C58" i="2"/>
  <c r="D58" i="2"/>
  <c r="E58" i="2"/>
  <c r="F58" i="2"/>
  <c r="G58" i="2"/>
  <c r="C300" i="6"/>
  <c r="K58" i="2" l="1"/>
  <c r="J58" i="2"/>
  <c r="C59" i="2"/>
  <c r="D59" i="2"/>
  <c r="E59" i="2"/>
  <c r="F59" i="2"/>
  <c r="G59" i="2"/>
  <c r="A67" i="4"/>
  <c r="B60" i="2"/>
  <c r="C305" i="6"/>
  <c r="J59" i="2" l="1"/>
  <c r="K59" i="2"/>
  <c r="A68" i="4"/>
  <c r="B61" i="2"/>
  <c r="C60" i="2"/>
  <c r="D60" i="2"/>
  <c r="E60" i="2"/>
  <c r="F60" i="2"/>
  <c r="G60" i="2"/>
  <c r="C310" i="6"/>
  <c r="C61" i="2" l="1"/>
  <c r="D61" i="2"/>
  <c r="E61" i="2"/>
  <c r="F61" i="2"/>
  <c r="G61" i="2"/>
  <c r="J60" i="2"/>
  <c r="K60" i="2"/>
  <c r="A69" i="4"/>
  <c r="B62" i="2"/>
  <c r="C315" i="6"/>
  <c r="A70" i="4" l="1"/>
  <c r="B63" i="2"/>
  <c r="C62" i="2"/>
  <c r="D62" i="2"/>
  <c r="E62" i="2"/>
  <c r="F62" i="2"/>
  <c r="G62" i="2"/>
  <c r="J61" i="2"/>
  <c r="K61" i="2"/>
  <c r="C320" i="6"/>
  <c r="C63" i="2" l="1"/>
  <c r="D63" i="2"/>
  <c r="E63" i="2"/>
  <c r="F63" i="2"/>
  <c r="G63" i="2"/>
  <c r="K62" i="2"/>
  <c r="J62" i="2"/>
  <c r="A71" i="4"/>
  <c r="B64" i="2"/>
  <c r="C325" i="6"/>
  <c r="A72" i="4" l="1"/>
  <c r="B65" i="2"/>
  <c r="C64" i="2"/>
  <c r="D64" i="2"/>
  <c r="E64" i="2"/>
  <c r="F64" i="2"/>
  <c r="G64" i="2"/>
  <c r="J63" i="2"/>
  <c r="K63" i="2"/>
  <c r="C330" i="6"/>
  <c r="C65" i="2" l="1"/>
  <c r="D65" i="2"/>
  <c r="E65" i="2"/>
  <c r="F65" i="2"/>
  <c r="G65" i="2"/>
  <c r="K64" i="2"/>
  <c r="J64" i="2"/>
  <c r="A73" i="4"/>
  <c r="B66" i="2"/>
  <c r="C335" i="6"/>
  <c r="A74" i="4" l="1"/>
  <c r="B67" i="2"/>
  <c r="C66" i="2"/>
  <c r="D66" i="2"/>
  <c r="E66" i="2"/>
  <c r="F66" i="2"/>
  <c r="G66" i="2"/>
  <c r="J65" i="2"/>
  <c r="K65" i="2"/>
  <c r="C340" i="6"/>
  <c r="C67" i="2" l="1"/>
  <c r="D67" i="2"/>
  <c r="E67" i="2"/>
  <c r="F67" i="2"/>
  <c r="G67" i="2"/>
  <c r="A75" i="4"/>
  <c r="B68" i="2"/>
  <c r="K66" i="2"/>
  <c r="J66" i="2"/>
  <c r="C345" i="6"/>
  <c r="C68" i="2" l="1"/>
  <c r="D68" i="2"/>
  <c r="E68" i="2"/>
  <c r="F68" i="2"/>
  <c r="G68" i="2"/>
  <c r="A76" i="4"/>
  <c r="B69" i="2"/>
  <c r="J67" i="2"/>
  <c r="K67" i="2"/>
  <c r="C350" i="6"/>
  <c r="C69" i="2" l="1"/>
  <c r="D69" i="2"/>
  <c r="E69" i="2"/>
  <c r="F69" i="2"/>
  <c r="G69" i="2"/>
  <c r="A77" i="4"/>
  <c r="B70" i="2"/>
  <c r="J68" i="2"/>
  <c r="K68" i="2"/>
  <c r="C355" i="6"/>
  <c r="J69" i="2" l="1"/>
  <c r="K69" i="2"/>
  <c r="C70" i="2"/>
  <c r="D70" i="2"/>
  <c r="E70" i="2"/>
  <c r="F70" i="2"/>
  <c r="G70" i="2"/>
  <c r="A78" i="4"/>
  <c r="B71" i="2"/>
  <c r="C360" i="6"/>
  <c r="A79" i="4" l="1"/>
  <c r="B72" i="2"/>
  <c r="K70" i="2"/>
  <c r="J70" i="2"/>
  <c r="C71" i="2"/>
  <c r="D71" i="2"/>
  <c r="E71" i="2"/>
  <c r="F71" i="2"/>
  <c r="G71" i="2"/>
  <c r="C365" i="6"/>
  <c r="C72" i="2" l="1"/>
  <c r="D72" i="2"/>
  <c r="E72" i="2"/>
  <c r="F72" i="2"/>
  <c r="G72" i="2"/>
  <c r="K71" i="2"/>
  <c r="J71" i="2"/>
  <c r="A80" i="4"/>
  <c r="B73" i="2"/>
  <c r="C370" i="6"/>
  <c r="A81" i="4" l="1"/>
  <c r="B74" i="2"/>
  <c r="C73" i="2"/>
  <c r="D73" i="2"/>
  <c r="E73" i="2"/>
  <c r="F73" i="2"/>
  <c r="G73" i="2"/>
  <c r="K72" i="2"/>
  <c r="J72" i="2"/>
  <c r="C375" i="6"/>
  <c r="K73" i="2" l="1"/>
  <c r="J73" i="2"/>
  <c r="C74" i="2"/>
  <c r="D74" i="2"/>
  <c r="E74" i="2"/>
  <c r="F74" i="2"/>
  <c r="G74" i="2"/>
  <c r="A82" i="4"/>
  <c r="B75" i="2"/>
  <c r="C380" i="6"/>
  <c r="A83" i="4" l="1"/>
  <c r="B76" i="2"/>
  <c r="K74" i="2"/>
  <c r="J74" i="2"/>
  <c r="C75" i="2"/>
  <c r="D75" i="2"/>
  <c r="E75" i="2"/>
  <c r="F75" i="2"/>
  <c r="G75" i="2"/>
  <c r="C385" i="6"/>
  <c r="C76" i="2" l="1"/>
  <c r="D76" i="2"/>
  <c r="E76" i="2"/>
  <c r="F76" i="2"/>
  <c r="G76" i="2"/>
  <c r="J75" i="2"/>
  <c r="K75" i="2"/>
  <c r="A84" i="4"/>
  <c r="B77" i="2"/>
  <c r="C390" i="6"/>
  <c r="A85" i="4" l="1"/>
  <c r="B78" i="2"/>
  <c r="C77" i="2"/>
  <c r="D77" i="2"/>
  <c r="E77" i="2"/>
  <c r="F77" i="2"/>
  <c r="G77" i="2"/>
  <c r="K76" i="2"/>
  <c r="J76" i="2"/>
  <c r="C395" i="6"/>
  <c r="C78" i="2" l="1"/>
  <c r="D78" i="2"/>
  <c r="E78" i="2"/>
  <c r="F78" i="2"/>
  <c r="G78" i="2"/>
  <c r="A86" i="4"/>
  <c r="B79" i="2"/>
  <c r="J77" i="2"/>
  <c r="K77" i="2"/>
  <c r="C400" i="6"/>
  <c r="C79" i="2" l="1"/>
  <c r="D79" i="2"/>
  <c r="E79" i="2"/>
  <c r="F79" i="2"/>
  <c r="G79" i="2"/>
  <c r="A87" i="4"/>
  <c r="B80" i="2"/>
  <c r="J78" i="2"/>
  <c r="K78" i="2"/>
  <c r="C405" i="6"/>
  <c r="C80" i="2" l="1"/>
  <c r="D80" i="2"/>
  <c r="E80" i="2"/>
  <c r="F80" i="2"/>
  <c r="G80" i="2"/>
  <c r="A88" i="4"/>
  <c r="B81" i="2"/>
  <c r="K79" i="2"/>
  <c r="J79" i="2"/>
  <c r="C410" i="6"/>
  <c r="C81" i="2" l="1"/>
  <c r="D81" i="2"/>
  <c r="E81" i="2"/>
  <c r="F81" i="2"/>
  <c r="G81" i="2"/>
  <c r="A89" i="4"/>
  <c r="B82" i="2"/>
  <c r="J80" i="2"/>
  <c r="K80" i="2"/>
  <c r="C415" i="6"/>
  <c r="C82" i="2" l="1"/>
  <c r="D82" i="2"/>
  <c r="E82" i="2"/>
  <c r="F82" i="2"/>
  <c r="G82" i="2"/>
  <c r="A90" i="4"/>
  <c r="B83" i="2"/>
  <c r="K81" i="2"/>
  <c r="J81" i="2"/>
  <c r="C420" i="6"/>
  <c r="C83" i="2" l="1"/>
  <c r="D83" i="2"/>
  <c r="E83" i="2"/>
  <c r="F83" i="2"/>
  <c r="G83" i="2"/>
  <c r="A91" i="4"/>
  <c r="B84" i="2"/>
  <c r="J82" i="2"/>
  <c r="K82" i="2"/>
  <c r="C425" i="6"/>
  <c r="A92" i="4" l="1"/>
  <c r="B85" i="2"/>
  <c r="C84" i="2"/>
  <c r="D84" i="2"/>
  <c r="E84" i="2"/>
  <c r="F84" i="2"/>
  <c r="G84" i="2"/>
  <c r="J83" i="2"/>
  <c r="K83" i="2"/>
  <c r="C430" i="6"/>
  <c r="C85" i="2" l="1"/>
  <c r="D85" i="2"/>
  <c r="E85" i="2"/>
  <c r="F85" i="2"/>
  <c r="G85" i="2"/>
  <c r="J84" i="2"/>
  <c r="K84" i="2"/>
  <c r="A93" i="4"/>
  <c r="B86" i="2"/>
  <c r="C435" i="6"/>
  <c r="A94" i="4" l="1"/>
  <c r="B87" i="2"/>
  <c r="C86" i="2"/>
  <c r="D86" i="2"/>
  <c r="E86" i="2"/>
  <c r="F86" i="2"/>
  <c r="G86" i="2"/>
  <c r="K85" i="2"/>
  <c r="J85" i="2"/>
  <c r="C440" i="6"/>
  <c r="J86" i="2" l="1"/>
  <c r="K86" i="2"/>
  <c r="C87" i="2"/>
  <c r="D87" i="2"/>
  <c r="E87" i="2"/>
  <c r="F87" i="2"/>
  <c r="G87" i="2"/>
  <c r="A95" i="4"/>
  <c r="B88" i="2"/>
  <c r="C445" i="6"/>
  <c r="A96" i="4" l="1"/>
  <c r="B89" i="2"/>
  <c r="J87" i="2"/>
  <c r="K87" i="2"/>
  <c r="C88" i="2"/>
  <c r="D88" i="2"/>
  <c r="E88" i="2"/>
  <c r="F88" i="2"/>
  <c r="G88" i="2"/>
  <c r="C450" i="6"/>
  <c r="C89" i="2" l="1"/>
  <c r="D89" i="2"/>
  <c r="E89" i="2"/>
  <c r="F89" i="2"/>
  <c r="G89" i="2"/>
  <c r="K88" i="2"/>
  <c r="J88" i="2"/>
  <c r="A97" i="4"/>
  <c r="B90" i="2"/>
  <c r="C455" i="6"/>
  <c r="A98" i="4" l="1"/>
  <c r="B91" i="2"/>
  <c r="C90" i="2"/>
  <c r="D90" i="2"/>
  <c r="E90" i="2"/>
  <c r="F90" i="2"/>
  <c r="G90" i="2"/>
  <c r="J89" i="2"/>
  <c r="K89" i="2"/>
  <c r="C460" i="6"/>
  <c r="C91" i="2" l="1"/>
  <c r="D91" i="2"/>
  <c r="E91" i="2"/>
  <c r="F91" i="2"/>
  <c r="G91" i="2"/>
  <c r="K90" i="2"/>
  <c r="J90" i="2"/>
  <c r="A99" i="4"/>
  <c r="B92" i="2"/>
  <c r="C465" i="6"/>
  <c r="A100" i="4" l="1"/>
  <c r="B93" i="2"/>
  <c r="C92" i="2"/>
  <c r="D92" i="2"/>
  <c r="E92" i="2"/>
  <c r="F92" i="2"/>
  <c r="G92" i="2"/>
  <c r="J91" i="2"/>
  <c r="K91" i="2"/>
  <c r="C470" i="6"/>
  <c r="J92" i="2" l="1"/>
  <c r="K92" i="2"/>
  <c r="C93" i="2"/>
  <c r="D93" i="2"/>
  <c r="E93" i="2"/>
  <c r="F93" i="2"/>
  <c r="G93" i="2"/>
  <c r="A101" i="4"/>
  <c r="B94" i="2"/>
  <c r="C475" i="6"/>
  <c r="J93" i="2" l="1"/>
  <c r="K93" i="2"/>
  <c r="A102" i="4"/>
  <c r="B95" i="2"/>
  <c r="C94" i="2"/>
  <c r="D94" i="2"/>
  <c r="E94" i="2"/>
  <c r="F94" i="2"/>
  <c r="G94" i="2"/>
  <c r="C480" i="6"/>
  <c r="C95" i="2" l="1"/>
  <c r="D95" i="2"/>
  <c r="E95" i="2"/>
  <c r="F95" i="2"/>
  <c r="G95" i="2"/>
  <c r="J94" i="2"/>
  <c r="K94" i="2"/>
  <c r="A103" i="4"/>
  <c r="B96" i="2"/>
  <c r="C485" i="6"/>
  <c r="A104" i="4" l="1"/>
  <c r="B97" i="2"/>
  <c r="C96" i="2"/>
  <c r="D96" i="2"/>
  <c r="E96" i="2"/>
  <c r="F96" i="2"/>
  <c r="G96" i="2"/>
  <c r="J95" i="2"/>
  <c r="K95" i="2"/>
  <c r="C490" i="6"/>
  <c r="C97" i="2" l="1"/>
  <c r="D97" i="2"/>
  <c r="E97" i="2"/>
  <c r="F97" i="2"/>
  <c r="G97" i="2"/>
  <c r="A105" i="4"/>
  <c r="B98" i="2"/>
  <c r="K96" i="2"/>
  <c r="J96" i="2"/>
  <c r="C495" i="6"/>
  <c r="C98" i="2" l="1"/>
  <c r="D98" i="2"/>
  <c r="E98" i="2"/>
  <c r="F98" i="2"/>
  <c r="G98" i="2"/>
  <c r="A106" i="4"/>
  <c r="B99" i="2"/>
  <c r="K97" i="2"/>
  <c r="J97" i="2"/>
  <c r="C500" i="6"/>
  <c r="C99" i="2" l="1"/>
  <c r="D99" i="2"/>
  <c r="E99" i="2"/>
  <c r="F99" i="2"/>
  <c r="G99" i="2"/>
  <c r="A107" i="4"/>
  <c r="B100" i="2"/>
  <c r="J98" i="2"/>
  <c r="K98" i="2"/>
  <c r="C505" i="6"/>
  <c r="E100" i="2" l="1"/>
  <c r="F100" i="2"/>
  <c r="C100" i="2"/>
  <c r="D100" i="2"/>
  <c r="G100" i="2"/>
  <c r="A108" i="4"/>
  <c r="B101" i="2"/>
  <c r="J99" i="2"/>
  <c r="K99" i="2"/>
  <c r="C510" i="6"/>
  <c r="E101" i="2" l="1"/>
  <c r="F101" i="2"/>
  <c r="C101" i="2"/>
  <c r="D101" i="2"/>
  <c r="G101" i="2"/>
  <c r="J100" i="2"/>
  <c r="K100" i="2"/>
  <c r="A109" i="4"/>
  <c r="B102" i="2"/>
  <c r="C515" i="6"/>
  <c r="J101" i="2" l="1"/>
  <c r="K101" i="2"/>
  <c r="A110" i="4"/>
  <c r="B103" i="2"/>
  <c r="E102" i="2"/>
  <c r="F102" i="2"/>
  <c r="C102" i="2"/>
  <c r="D102" i="2"/>
  <c r="G102" i="2"/>
  <c r="C520" i="6"/>
  <c r="E103" i="2" l="1"/>
  <c r="F103" i="2"/>
  <c r="C103" i="2"/>
  <c r="D103" i="2"/>
  <c r="G103" i="2"/>
  <c r="A111" i="4"/>
  <c r="B104" i="2"/>
  <c r="K102" i="2"/>
  <c r="J102" i="2"/>
  <c r="C525" i="6"/>
  <c r="E104" i="2" l="1"/>
  <c r="F104" i="2"/>
  <c r="C104" i="2"/>
  <c r="D104" i="2"/>
  <c r="G104" i="2"/>
  <c r="K103" i="2"/>
  <c r="J103" i="2"/>
  <c r="A112" i="4"/>
  <c r="B105" i="2"/>
  <c r="C530" i="6"/>
  <c r="A113" i="4" l="1"/>
  <c r="B106" i="2"/>
  <c r="K104" i="2"/>
  <c r="J104" i="2"/>
  <c r="E105" i="2"/>
  <c r="F105" i="2"/>
  <c r="C105" i="2"/>
  <c r="D105" i="2"/>
  <c r="G105" i="2"/>
  <c r="C535" i="6"/>
  <c r="E106" i="2" l="1"/>
  <c r="F106" i="2"/>
  <c r="C106" i="2"/>
  <c r="D106" i="2"/>
  <c r="G106" i="2"/>
  <c r="K105" i="2"/>
  <c r="J105" i="2"/>
  <c r="A114" i="4"/>
  <c r="B107" i="2"/>
  <c r="C540" i="6"/>
  <c r="A115" i="4" l="1"/>
  <c r="B108" i="2"/>
  <c r="K106" i="2"/>
  <c r="J106" i="2"/>
  <c r="E107" i="2"/>
  <c r="F107" i="2"/>
  <c r="C107" i="2"/>
  <c r="D107" i="2"/>
  <c r="G107" i="2"/>
  <c r="C545" i="6"/>
  <c r="J107" i="2" l="1"/>
  <c r="K107" i="2"/>
  <c r="E108" i="2"/>
  <c r="F108" i="2"/>
  <c r="C108" i="2"/>
  <c r="D108" i="2"/>
  <c r="G108" i="2"/>
  <c r="A116" i="4"/>
  <c r="B109" i="2"/>
  <c r="C550" i="6"/>
  <c r="A117" i="4" l="1"/>
  <c r="B110" i="2"/>
  <c r="E109" i="2"/>
  <c r="F109" i="2"/>
  <c r="C109" i="2"/>
  <c r="D109" i="2"/>
  <c r="G109" i="2"/>
  <c r="K108" i="2"/>
  <c r="J108" i="2"/>
  <c r="C555" i="6"/>
  <c r="J109" i="2" l="1"/>
  <c r="K109" i="2"/>
  <c r="E110" i="2"/>
  <c r="F110" i="2"/>
  <c r="C110" i="2"/>
  <c r="D110" i="2"/>
  <c r="G110" i="2"/>
  <c r="A118" i="4"/>
  <c r="B111" i="2"/>
  <c r="C560" i="6"/>
  <c r="A119" i="4" l="1"/>
  <c r="B112" i="2"/>
  <c r="E111" i="2"/>
  <c r="F111" i="2"/>
  <c r="C111" i="2"/>
  <c r="D111" i="2"/>
  <c r="G111" i="2"/>
  <c r="J110" i="2"/>
  <c r="K110" i="2"/>
  <c r="C565" i="6"/>
  <c r="A120" i="4" l="1"/>
  <c r="B113" i="2"/>
  <c r="J111" i="2"/>
  <c r="K111" i="2"/>
  <c r="E112" i="2"/>
  <c r="F112" i="2"/>
  <c r="C112" i="2"/>
  <c r="D112" i="2"/>
  <c r="G112" i="2"/>
  <c r="C570" i="6"/>
  <c r="J112" i="2" l="1"/>
  <c r="K112" i="2"/>
  <c r="E113" i="2"/>
  <c r="F113" i="2"/>
  <c r="C113" i="2"/>
  <c r="D113" i="2"/>
  <c r="G113" i="2"/>
  <c r="A121" i="4"/>
  <c r="B114" i="2"/>
  <c r="C575" i="6"/>
  <c r="A122" i="4" l="1"/>
  <c r="B115" i="2"/>
  <c r="E114" i="2"/>
  <c r="F114" i="2"/>
  <c r="C114" i="2"/>
  <c r="D114" i="2"/>
  <c r="G114" i="2"/>
  <c r="K113" i="2"/>
  <c r="J113" i="2"/>
  <c r="C580" i="6"/>
  <c r="E115" i="2" l="1"/>
  <c r="F115" i="2"/>
  <c r="C115" i="2"/>
  <c r="D115" i="2"/>
  <c r="G115" i="2"/>
  <c r="J114" i="2"/>
  <c r="K114" i="2"/>
  <c r="A123" i="4"/>
  <c r="B116" i="2"/>
  <c r="C585" i="6"/>
  <c r="A124" i="4" l="1"/>
  <c r="B117" i="2"/>
  <c r="J115" i="2"/>
  <c r="K115" i="2"/>
  <c r="E116" i="2"/>
  <c r="F116" i="2"/>
  <c r="C116" i="2"/>
  <c r="D116" i="2"/>
  <c r="G116" i="2"/>
  <c r="C590" i="6"/>
  <c r="E117" i="2" l="1"/>
  <c r="F117" i="2"/>
  <c r="C117" i="2"/>
  <c r="D117" i="2"/>
  <c r="G117" i="2"/>
  <c r="J116" i="2"/>
  <c r="K116" i="2"/>
  <c r="A125" i="4"/>
  <c r="B118" i="2"/>
  <c r="C595" i="6"/>
  <c r="A126" i="4" l="1"/>
  <c r="B119" i="2"/>
  <c r="K117" i="2"/>
  <c r="J117" i="2"/>
  <c r="E118" i="2"/>
  <c r="F118" i="2"/>
  <c r="C118" i="2"/>
  <c r="D118" i="2"/>
  <c r="G118" i="2"/>
  <c r="C600" i="6"/>
  <c r="E119" i="2" l="1"/>
  <c r="F119" i="2"/>
  <c r="C119" i="2"/>
  <c r="D119" i="2"/>
  <c r="G119" i="2"/>
  <c r="J118" i="2"/>
  <c r="K118" i="2"/>
  <c r="A127" i="4"/>
  <c r="B120" i="2"/>
  <c r="C605" i="6"/>
  <c r="J119" i="2" l="1"/>
  <c r="K119" i="2"/>
  <c r="A128" i="4"/>
  <c r="B121" i="2"/>
  <c r="E120" i="2"/>
  <c r="F120" i="2"/>
  <c r="C120" i="2"/>
  <c r="D120" i="2"/>
  <c r="G120" i="2"/>
  <c r="C610" i="6"/>
  <c r="K120" i="2" l="1"/>
  <c r="J120" i="2"/>
  <c r="E121" i="2"/>
  <c r="F121" i="2"/>
  <c r="C121" i="2"/>
  <c r="D121" i="2"/>
  <c r="G121" i="2"/>
  <c r="A129" i="4"/>
  <c r="B122" i="2"/>
  <c r="C615" i="6"/>
  <c r="A130" i="4" l="1"/>
  <c r="B123" i="2"/>
  <c r="E122" i="2"/>
  <c r="F122" i="2"/>
  <c r="C122" i="2"/>
  <c r="D122" i="2"/>
  <c r="G122" i="2"/>
  <c r="J121" i="2"/>
  <c r="K121" i="2"/>
  <c r="C620" i="6"/>
  <c r="A131" i="4" l="1"/>
  <c r="B124" i="2"/>
  <c r="K122" i="2"/>
  <c r="J122" i="2"/>
  <c r="E123" i="2"/>
  <c r="F123" i="2"/>
  <c r="C123" i="2"/>
  <c r="D123" i="2"/>
  <c r="G123" i="2"/>
  <c r="C625" i="6"/>
  <c r="J123" i="2" l="1"/>
  <c r="K123" i="2"/>
  <c r="E124" i="2"/>
  <c r="F124" i="2"/>
  <c r="C124" i="2"/>
  <c r="D124" i="2"/>
  <c r="G124" i="2"/>
  <c r="A132" i="4"/>
  <c r="B125" i="2"/>
  <c r="C630" i="6"/>
  <c r="B126" i="2" l="1"/>
  <c r="A133" i="4"/>
  <c r="E125" i="2"/>
  <c r="F125" i="2"/>
  <c r="C125" i="2"/>
  <c r="D125" i="2"/>
  <c r="G125" i="2"/>
  <c r="J124" i="2"/>
  <c r="K124" i="2"/>
  <c r="C635" i="6"/>
  <c r="J125" i="2" l="1"/>
  <c r="K125" i="2"/>
  <c r="B127" i="2"/>
  <c r="A134" i="4"/>
  <c r="E126" i="2"/>
  <c r="F126" i="2"/>
  <c r="C126" i="2"/>
  <c r="D126" i="2"/>
  <c r="G126" i="2"/>
  <c r="C640" i="6"/>
  <c r="J126" i="2" l="1"/>
  <c r="K126" i="2"/>
  <c r="B128" i="2"/>
  <c r="A135" i="4"/>
  <c r="E127" i="2"/>
  <c r="F127" i="2"/>
  <c r="C127" i="2"/>
  <c r="D127" i="2"/>
  <c r="G127" i="2"/>
  <c r="C645" i="6"/>
  <c r="B129" i="2" l="1"/>
  <c r="A136" i="4"/>
  <c r="J127" i="2"/>
  <c r="K127" i="2"/>
  <c r="E128" i="2"/>
  <c r="F128" i="2"/>
  <c r="C128" i="2"/>
  <c r="D128" i="2"/>
  <c r="G128" i="2"/>
  <c r="C650" i="6"/>
  <c r="K128" i="2" l="1"/>
  <c r="J128" i="2"/>
  <c r="A137" i="4"/>
  <c r="B130" i="2"/>
  <c r="E129" i="2"/>
  <c r="F129" i="2"/>
  <c r="C129" i="2"/>
  <c r="D129" i="2"/>
  <c r="G129" i="2"/>
  <c r="C655" i="6"/>
  <c r="E130" i="2" l="1"/>
  <c r="F130" i="2"/>
  <c r="C130" i="2"/>
  <c r="D130" i="2"/>
  <c r="G130" i="2"/>
  <c r="J129" i="2"/>
  <c r="K129" i="2"/>
  <c r="A138" i="4"/>
  <c r="B131" i="2"/>
  <c r="C660" i="6"/>
  <c r="A139" i="4" l="1"/>
  <c r="B132" i="2"/>
  <c r="K130" i="2"/>
  <c r="J130" i="2"/>
  <c r="E131" i="2"/>
  <c r="F131" i="2"/>
  <c r="C131" i="2"/>
  <c r="D131" i="2"/>
  <c r="G131" i="2"/>
  <c r="C665" i="6"/>
  <c r="J131" i="2" l="1"/>
  <c r="K131" i="2"/>
  <c r="E132" i="2"/>
  <c r="F132" i="2"/>
  <c r="C132" i="2"/>
  <c r="D132" i="2"/>
  <c r="G132" i="2"/>
  <c r="A140" i="4"/>
  <c r="B133" i="2"/>
  <c r="C670" i="6"/>
  <c r="B134" i="2" l="1"/>
  <c r="A141" i="4"/>
  <c r="E133" i="2"/>
  <c r="F133" i="2"/>
  <c r="C133" i="2"/>
  <c r="D133" i="2"/>
  <c r="G133" i="2"/>
  <c r="J132" i="2"/>
  <c r="K132" i="2"/>
  <c r="C675" i="6"/>
  <c r="A142" i="4" l="1"/>
  <c r="B135" i="2"/>
  <c r="E134" i="2"/>
  <c r="F134" i="2"/>
  <c r="C134" i="2"/>
  <c r="D134" i="2"/>
  <c r="G134" i="2"/>
  <c r="J133" i="2"/>
  <c r="K133" i="2"/>
  <c r="C680" i="6"/>
  <c r="K134" i="2" l="1"/>
  <c r="J134" i="2"/>
  <c r="E135" i="2"/>
  <c r="F135" i="2"/>
  <c r="C135" i="2"/>
  <c r="D135" i="2"/>
  <c r="G135" i="2"/>
  <c r="A143" i="4"/>
  <c r="B136" i="2"/>
  <c r="C685" i="6"/>
  <c r="A144" i="4" l="1"/>
  <c r="B137" i="2"/>
  <c r="E136" i="2"/>
  <c r="F136" i="2"/>
  <c r="C136" i="2"/>
  <c r="D136" i="2"/>
  <c r="G136" i="2"/>
  <c r="K135" i="2"/>
  <c r="J135" i="2"/>
  <c r="C690" i="6"/>
  <c r="K136" i="2" l="1"/>
  <c r="J136" i="2"/>
  <c r="E137" i="2"/>
  <c r="F137" i="2"/>
  <c r="C137" i="2"/>
  <c r="K137" i="2" s="1"/>
  <c r="D137" i="2"/>
  <c r="G137" i="2"/>
  <c r="A145" i="4"/>
  <c r="B138" i="2"/>
  <c r="C695" i="6"/>
  <c r="J137" i="2" l="1"/>
  <c r="E138" i="2"/>
  <c r="F138" i="2"/>
  <c r="C138" i="2"/>
  <c r="D138" i="2"/>
  <c r="G138" i="2"/>
  <c r="A146" i="4"/>
  <c r="B139" i="2"/>
  <c r="C700" i="6"/>
  <c r="A147" i="4" l="1"/>
  <c r="B140" i="2"/>
  <c r="K138" i="2"/>
  <c r="J138" i="2"/>
  <c r="E139" i="2"/>
  <c r="F139" i="2"/>
  <c r="C139" i="2"/>
  <c r="D139" i="2"/>
  <c r="G139" i="2"/>
  <c r="C705" i="6"/>
  <c r="E140" i="2" l="1"/>
  <c r="F140" i="2"/>
  <c r="C140" i="2"/>
  <c r="D140" i="2"/>
  <c r="G140" i="2"/>
  <c r="J139" i="2"/>
  <c r="K139" i="2"/>
  <c r="A148" i="4"/>
  <c r="B141" i="2"/>
  <c r="C710" i="6"/>
  <c r="K140" i="2" l="1"/>
  <c r="J140" i="2"/>
  <c r="A149" i="4"/>
  <c r="B142" i="2"/>
  <c r="E141" i="2"/>
  <c r="F141" i="2"/>
  <c r="C141" i="2"/>
  <c r="D141" i="2"/>
  <c r="G141" i="2"/>
  <c r="C715" i="6"/>
  <c r="J141" i="2" l="1"/>
  <c r="K141" i="2"/>
  <c r="C142" i="2"/>
  <c r="D142" i="2"/>
  <c r="E142" i="2"/>
  <c r="F142" i="2"/>
  <c r="G142" i="2"/>
  <c r="A150" i="4"/>
  <c r="B143" i="2"/>
  <c r="D143" i="2" l="1"/>
  <c r="E143" i="2"/>
  <c r="F143" i="2"/>
  <c r="C143" i="2"/>
  <c r="G143" i="2"/>
  <c r="K142" i="2"/>
  <c r="J142" i="2"/>
  <c r="A151" i="4"/>
  <c r="B144" i="2"/>
  <c r="D144" i="2" l="1"/>
  <c r="C144" i="2"/>
  <c r="E144" i="2"/>
  <c r="F144" i="2"/>
  <c r="G144" i="2"/>
  <c r="A152" i="4"/>
  <c r="B145" i="2"/>
  <c r="J143" i="2"/>
  <c r="K143" i="2"/>
  <c r="C145" i="2" l="1"/>
  <c r="G145" i="2"/>
  <c r="D145" i="2"/>
  <c r="E145" i="2"/>
  <c r="F145" i="2"/>
  <c r="A153" i="4"/>
  <c r="B146" i="2"/>
  <c r="K144" i="2"/>
  <c r="J144" i="2"/>
  <c r="C146" i="2" l="1"/>
  <c r="G146" i="2"/>
  <c r="D146" i="2"/>
  <c r="E146" i="2"/>
  <c r="F146" i="2"/>
  <c r="B147" i="2"/>
  <c r="A154" i="4"/>
  <c r="K145" i="2"/>
  <c r="J145" i="2"/>
  <c r="A155" i="4" l="1"/>
  <c r="B148" i="2"/>
  <c r="C147" i="2"/>
  <c r="G147" i="2"/>
  <c r="D147" i="2"/>
  <c r="E147" i="2"/>
  <c r="F147" i="2"/>
  <c r="K146" i="2"/>
  <c r="J146" i="2"/>
  <c r="C148" i="2" l="1"/>
  <c r="G148" i="2"/>
  <c r="E148" i="2"/>
  <c r="F148" i="2"/>
  <c r="D148" i="2"/>
  <c r="J147" i="2"/>
  <c r="K147" i="2"/>
  <c r="B149" i="2"/>
  <c r="A156" i="4"/>
  <c r="E149" i="2" l="1"/>
  <c r="C149" i="2"/>
  <c r="G149" i="2"/>
  <c r="D149" i="2"/>
  <c r="F149" i="2"/>
  <c r="B150" i="2"/>
  <c r="A157" i="4"/>
  <c r="J148" i="2"/>
  <c r="K148" i="2"/>
  <c r="B151" i="2" l="1"/>
  <c r="A158" i="4"/>
  <c r="E150" i="2"/>
  <c r="C150" i="2"/>
  <c r="G150" i="2"/>
  <c r="F150" i="2"/>
  <c r="D150" i="2"/>
  <c r="J149" i="2"/>
  <c r="K149" i="2"/>
  <c r="K150" i="2" l="1"/>
  <c r="J150" i="2"/>
  <c r="B152" i="2"/>
  <c r="A159" i="4"/>
  <c r="E151" i="2"/>
  <c r="F151" i="2"/>
  <c r="C151" i="2"/>
  <c r="G151" i="2"/>
  <c r="D151" i="2"/>
  <c r="J151" i="2" l="1"/>
  <c r="K151" i="2"/>
  <c r="A160" i="4"/>
  <c r="B153" i="2"/>
  <c r="F152" i="2"/>
  <c r="D152" i="2"/>
  <c r="E152" i="2"/>
  <c r="C152" i="2"/>
  <c r="G152" i="2"/>
  <c r="E153" i="2" l="1"/>
  <c r="F153" i="2"/>
  <c r="C153" i="2"/>
  <c r="G153" i="2"/>
  <c r="D153" i="2"/>
  <c r="J152" i="2"/>
  <c r="K152" i="2"/>
  <c r="B154" i="2"/>
  <c r="A161" i="4"/>
  <c r="F154" i="2" l="1"/>
  <c r="D154" i="2"/>
  <c r="E154" i="2"/>
  <c r="C154" i="2"/>
  <c r="G154" i="2"/>
  <c r="K153" i="2"/>
  <c r="J153" i="2"/>
  <c r="B155" i="2"/>
  <c r="H45" i="6"/>
  <c r="H50" i="6"/>
  <c r="H55" i="6"/>
  <c r="D70" i="6"/>
  <c r="F55" i="6"/>
  <c r="E60" i="6"/>
  <c r="E75" i="6"/>
  <c r="H75" i="6"/>
  <c r="F75" i="6"/>
  <c r="G75" i="6"/>
  <c r="D80" i="6"/>
  <c r="D75" i="6"/>
  <c r="H80" i="6"/>
  <c r="G80" i="6"/>
  <c r="D95" i="6"/>
  <c r="D90" i="6"/>
  <c r="D110" i="6"/>
  <c r="E110" i="6"/>
  <c r="G100" i="6"/>
  <c r="G105" i="6"/>
  <c r="E100" i="6"/>
  <c r="H105" i="6"/>
  <c r="F110" i="6"/>
  <c r="G110" i="6"/>
  <c r="G115" i="6"/>
  <c r="D115" i="6"/>
  <c r="D105" i="6"/>
  <c r="E105" i="6"/>
  <c r="F105" i="6"/>
  <c r="F120" i="6"/>
  <c r="H110" i="6"/>
  <c r="E120" i="6"/>
  <c r="D120" i="6"/>
  <c r="F115" i="6"/>
  <c r="H115" i="6"/>
  <c r="G130" i="6"/>
  <c r="E130" i="6"/>
  <c r="D125" i="6"/>
  <c r="G120" i="6"/>
  <c r="F125" i="6"/>
  <c r="E115" i="6"/>
  <c r="H120" i="6"/>
  <c r="F135" i="6"/>
  <c r="H130" i="6"/>
  <c r="H135" i="6"/>
  <c r="F130" i="6"/>
  <c r="H125" i="6"/>
  <c r="G125" i="6"/>
  <c r="D130" i="6"/>
  <c r="E135" i="6"/>
  <c r="E125" i="6"/>
  <c r="G140" i="6"/>
  <c r="D135" i="6"/>
  <c r="G135" i="6"/>
  <c r="F140" i="6"/>
  <c r="D140" i="6"/>
  <c r="E140" i="6"/>
  <c r="H140" i="6"/>
  <c r="D145" i="6"/>
  <c r="G150" i="6"/>
  <c r="E145" i="6"/>
  <c r="H150" i="6"/>
  <c r="E150" i="6"/>
  <c r="D150" i="6"/>
  <c r="G145" i="6"/>
  <c r="F150" i="6"/>
  <c r="F145" i="6"/>
  <c r="H145" i="6"/>
  <c r="F155" i="6"/>
  <c r="E160" i="6"/>
  <c r="E155" i="6"/>
  <c r="H160" i="6"/>
  <c r="H155" i="6"/>
  <c r="G155" i="6"/>
  <c r="D155" i="6"/>
  <c r="D160" i="6"/>
  <c r="F160" i="6"/>
  <c r="G160" i="6"/>
  <c r="F165" i="6"/>
  <c r="G165" i="6"/>
  <c r="D165" i="6"/>
  <c r="G170" i="6"/>
  <c r="E165" i="6"/>
  <c r="E170" i="6"/>
  <c r="F170" i="6"/>
  <c r="D170" i="6"/>
  <c r="H165" i="6"/>
  <c r="G180" i="6"/>
  <c r="D175" i="6"/>
  <c r="E175" i="6"/>
  <c r="G175" i="6"/>
  <c r="H175" i="6"/>
  <c r="F180" i="6"/>
  <c r="H170" i="6"/>
  <c r="D180" i="6"/>
  <c r="E180" i="6"/>
  <c r="F175" i="6"/>
  <c r="H180" i="6"/>
  <c r="E190" i="6"/>
  <c r="H190" i="6"/>
  <c r="E185" i="6"/>
  <c r="H185" i="6"/>
  <c r="G185" i="6"/>
  <c r="F190" i="6"/>
  <c r="G190" i="6"/>
  <c r="D185" i="6"/>
  <c r="F185" i="6"/>
  <c r="E195" i="6"/>
  <c r="G200" i="6"/>
  <c r="D200" i="6"/>
  <c r="H195" i="6"/>
  <c r="G195" i="6"/>
  <c r="D190" i="6"/>
  <c r="F195" i="6"/>
  <c r="H200" i="6"/>
  <c r="D195" i="6"/>
  <c r="H205" i="6"/>
  <c r="F200" i="6"/>
  <c r="E200" i="6"/>
  <c r="E205" i="6"/>
  <c r="F205" i="6"/>
  <c r="D205" i="6"/>
  <c r="G205" i="6"/>
  <c r="F210" i="6"/>
  <c r="D215" i="6"/>
  <c r="D210" i="6"/>
  <c r="F215" i="6"/>
  <c r="E215" i="6"/>
  <c r="E210" i="6"/>
  <c r="G225" i="6"/>
  <c r="G210" i="6"/>
  <c r="H210" i="6"/>
  <c r="D225" i="6"/>
  <c r="H215" i="6"/>
  <c r="G220" i="6"/>
  <c r="F220" i="6"/>
  <c r="E220" i="6"/>
  <c r="H220" i="6"/>
  <c r="G215" i="6"/>
  <c r="D220" i="6"/>
  <c r="E225" i="6"/>
  <c r="D230" i="6"/>
  <c r="F230" i="6"/>
  <c r="H225" i="6"/>
  <c r="E230" i="6"/>
  <c r="F225" i="6"/>
  <c r="G230" i="6"/>
  <c r="H230" i="6"/>
  <c r="D240" i="6"/>
  <c r="G240" i="6"/>
  <c r="E235" i="6"/>
  <c r="H240" i="6"/>
  <c r="E240" i="6"/>
  <c r="G235" i="6"/>
  <c r="F235" i="6"/>
  <c r="F240" i="6"/>
  <c r="H235" i="6"/>
  <c r="D235" i="6"/>
  <c r="H245" i="6"/>
  <c r="D250" i="6"/>
  <c r="H250" i="6"/>
  <c r="E245" i="6"/>
  <c r="E250" i="6"/>
  <c r="F245" i="6"/>
  <c r="F250" i="6"/>
  <c r="G245" i="6"/>
  <c r="D245" i="6"/>
  <c r="G250" i="6"/>
  <c r="D260" i="6"/>
  <c r="H255" i="6"/>
  <c r="H260" i="6"/>
  <c r="E255" i="6"/>
  <c r="G260" i="6"/>
  <c r="F255" i="6"/>
  <c r="F260" i="6"/>
  <c r="D255" i="6"/>
  <c r="G270" i="6"/>
  <c r="G255" i="6"/>
  <c r="E260" i="6"/>
  <c r="F265" i="6"/>
  <c r="H270" i="6"/>
  <c r="E270" i="6"/>
  <c r="D265" i="6"/>
  <c r="F270" i="6"/>
  <c r="G265" i="6"/>
  <c r="D270" i="6"/>
  <c r="H265" i="6"/>
  <c r="E265" i="6"/>
  <c r="E290" i="6"/>
  <c r="F275" i="6"/>
  <c r="G275" i="6"/>
  <c r="F280" i="6"/>
  <c r="E275" i="6"/>
  <c r="D290" i="6"/>
  <c r="D280" i="6"/>
  <c r="H280" i="6"/>
  <c r="G280" i="6"/>
  <c r="D275" i="6"/>
  <c r="H275" i="6"/>
  <c r="E280" i="6"/>
  <c r="G285" i="6"/>
  <c r="F290" i="6"/>
  <c r="G290" i="6"/>
  <c r="D300" i="6"/>
  <c r="E285" i="6"/>
  <c r="D285" i="6"/>
  <c r="H285" i="6"/>
  <c r="F285" i="6"/>
  <c r="H290" i="6"/>
  <c r="F300" i="6"/>
  <c r="H300" i="6"/>
  <c r="G300" i="6"/>
  <c r="H295" i="6"/>
  <c r="E300" i="6"/>
  <c r="D295" i="6"/>
  <c r="G295" i="6"/>
  <c r="F295" i="6"/>
  <c r="E295" i="6"/>
  <c r="F320" i="6"/>
  <c r="F310" i="6"/>
  <c r="G310" i="6"/>
  <c r="D310" i="6"/>
  <c r="G305" i="6"/>
  <c r="E310" i="6"/>
  <c r="E305" i="6"/>
  <c r="H310" i="6"/>
  <c r="D305" i="6"/>
  <c r="F305" i="6"/>
  <c r="H305" i="6"/>
  <c r="H315" i="6"/>
  <c r="E315" i="6"/>
  <c r="E320" i="6"/>
  <c r="D315" i="6"/>
  <c r="H320" i="6"/>
  <c r="G315" i="6"/>
  <c r="D320" i="6"/>
  <c r="F315" i="6"/>
  <c r="G320" i="6"/>
  <c r="E325" i="6"/>
  <c r="D325" i="6"/>
  <c r="G325" i="6"/>
  <c r="E330" i="6"/>
  <c r="D330" i="6"/>
  <c r="H325" i="6"/>
  <c r="F330" i="6"/>
  <c r="F325" i="6"/>
  <c r="F335" i="6"/>
  <c r="G330" i="6"/>
  <c r="D335" i="6"/>
  <c r="E335" i="6"/>
  <c r="H335" i="6"/>
  <c r="H330" i="6"/>
  <c r="G335" i="6"/>
  <c r="D345" i="6"/>
  <c r="G340" i="6"/>
  <c r="H345" i="6"/>
  <c r="D340" i="6"/>
  <c r="G345" i="6"/>
  <c r="F345" i="6"/>
  <c r="H340" i="6"/>
  <c r="E340" i="6"/>
  <c r="F340" i="6"/>
  <c r="E345" i="6"/>
  <c r="E350" i="6"/>
  <c r="F350" i="6"/>
  <c r="D355" i="6"/>
  <c r="G350" i="6"/>
  <c r="G355" i="6"/>
  <c r="D350" i="6"/>
  <c r="E355" i="6"/>
  <c r="H355" i="6"/>
  <c r="F355" i="6"/>
  <c r="H365" i="6"/>
  <c r="H350" i="6"/>
  <c r="D360" i="6"/>
  <c r="D365" i="6"/>
  <c r="E360" i="6"/>
  <c r="F360" i="6"/>
  <c r="E365" i="6"/>
  <c r="G365" i="6"/>
  <c r="G360" i="6"/>
  <c r="F365" i="6"/>
  <c r="H360" i="6"/>
  <c r="F370" i="6"/>
  <c r="H370" i="6"/>
  <c r="E375" i="6"/>
  <c r="G370" i="6"/>
  <c r="G375" i="6"/>
  <c r="D375" i="6"/>
  <c r="D370" i="6"/>
  <c r="E370" i="6"/>
  <c r="F375" i="6"/>
  <c r="H375" i="6"/>
  <c r="H380" i="6"/>
  <c r="F380" i="6"/>
  <c r="E385" i="6"/>
  <c r="G385" i="6"/>
  <c r="G380" i="6"/>
  <c r="E380" i="6"/>
  <c r="D385" i="6"/>
  <c r="D380" i="6"/>
  <c r="F385" i="6"/>
  <c r="D390" i="6"/>
  <c r="G390" i="6"/>
  <c r="H385" i="6"/>
  <c r="E390" i="6"/>
  <c r="F390" i="6"/>
  <c r="H390" i="6"/>
  <c r="D400" i="6"/>
  <c r="E400" i="6"/>
  <c r="G400" i="6"/>
  <c r="D395" i="6"/>
  <c r="H400" i="6"/>
  <c r="H395" i="6"/>
  <c r="G395" i="6"/>
  <c r="E395" i="6"/>
  <c r="F395" i="6"/>
  <c r="F400" i="6"/>
  <c r="H405" i="6"/>
  <c r="E410" i="6"/>
  <c r="D405" i="6"/>
  <c r="F405" i="6"/>
  <c r="D410" i="6"/>
  <c r="E405" i="6"/>
  <c r="F410" i="6"/>
  <c r="G405" i="6"/>
  <c r="G410" i="6"/>
  <c r="H410" i="6"/>
  <c r="H415" i="6"/>
  <c r="D415" i="6"/>
  <c r="G420" i="6"/>
  <c r="D420" i="6"/>
  <c r="H420" i="6"/>
  <c r="E420" i="6"/>
  <c r="E415" i="6"/>
  <c r="F415" i="6"/>
  <c r="G415" i="6"/>
  <c r="F420" i="6"/>
  <c r="F430" i="6"/>
  <c r="H430" i="6"/>
  <c r="F425" i="6"/>
  <c r="G425" i="6"/>
  <c r="G430" i="6"/>
  <c r="H425" i="6"/>
  <c r="D425" i="6"/>
  <c r="D430" i="6"/>
  <c r="E430" i="6"/>
  <c r="E425" i="6"/>
  <c r="G460" i="6"/>
  <c r="F440" i="6"/>
  <c r="H460" i="6"/>
  <c r="H435" i="6"/>
  <c r="F435" i="6"/>
  <c r="G435" i="6"/>
  <c r="E435" i="6"/>
  <c r="H440" i="6"/>
  <c r="D435" i="6"/>
  <c r="E440" i="6"/>
  <c r="D440" i="6"/>
  <c r="G440" i="6"/>
  <c r="E450" i="6"/>
  <c r="F445" i="6"/>
  <c r="G445" i="6"/>
  <c r="F450" i="6"/>
  <c r="H445" i="6"/>
  <c r="E445" i="6"/>
  <c r="H450" i="6"/>
  <c r="D450" i="6"/>
  <c r="D445" i="6"/>
  <c r="G450" i="6"/>
  <c r="D455" i="6"/>
  <c r="E460" i="6"/>
  <c r="G455" i="6"/>
  <c r="H455" i="6"/>
  <c r="D460" i="6"/>
  <c r="E455" i="6"/>
  <c r="F460" i="6"/>
  <c r="F455" i="6"/>
  <c r="F470" i="6"/>
  <c r="D465" i="6"/>
  <c r="E470" i="6"/>
  <c r="D470" i="6"/>
  <c r="E465" i="6"/>
  <c r="F465" i="6"/>
  <c r="H465" i="6"/>
  <c r="G465" i="6"/>
  <c r="H470" i="6"/>
  <c r="G470" i="6"/>
  <c r="H490" i="6"/>
  <c r="F480" i="6"/>
  <c r="H480" i="6"/>
  <c r="H475" i="6"/>
  <c r="E480" i="6"/>
  <c r="D480" i="6"/>
  <c r="F475" i="6"/>
  <c r="E475" i="6"/>
  <c r="D475" i="6"/>
  <c r="G475" i="6"/>
  <c r="F485" i="6"/>
  <c r="G490" i="6"/>
  <c r="D490" i="6"/>
  <c r="G485" i="6"/>
  <c r="G480" i="6"/>
  <c r="E490" i="6"/>
  <c r="E485" i="6"/>
  <c r="F490" i="6"/>
  <c r="H485" i="6"/>
  <c r="D485" i="6"/>
  <c r="F495" i="6"/>
  <c r="E500" i="6"/>
  <c r="H495" i="6"/>
  <c r="H500" i="6"/>
  <c r="G495" i="6"/>
  <c r="E495" i="6"/>
  <c r="D495" i="6"/>
  <c r="G500" i="6"/>
  <c r="E505" i="6"/>
  <c r="D500" i="6"/>
  <c r="F500" i="6"/>
  <c r="F505" i="6"/>
  <c r="D505" i="6"/>
  <c r="D510" i="6"/>
  <c r="E510" i="6"/>
  <c r="H505" i="6"/>
  <c r="G505" i="6"/>
  <c r="H510" i="6"/>
  <c r="D515" i="6"/>
  <c r="G510" i="6"/>
  <c r="E515" i="6"/>
  <c r="F510" i="6"/>
  <c r="H515" i="6"/>
  <c r="G515" i="6"/>
  <c r="F515" i="6"/>
  <c r="H520" i="6"/>
  <c r="G525" i="6"/>
  <c r="E520" i="6"/>
  <c r="E535" i="6"/>
  <c r="D520" i="6"/>
  <c r="F525" i="6"/>
  <c r="H525" i="6"/>
  <c r="F520" i="6"/>
  <c r="E525" i="6"/>
  <c r="G520" i="6"/>
  <c r="D525" i="6"/>
  <c r="F530" i="6"/>
  <c r="D535" i="6"/>
  <c r="H530" i="6"/>
  <c r="F535" i="6"/>
  <c r="E530" i="6"/>
  <c r="D545" i="6"/>
  <c r="G530" i="6"/>
  <c r="G535" i="6"/>
  <c r="D530" i="6"/>
  <c r="H535" i="6"/>
  <c r="E540" i="6"/>
  <c r="H540" i="6"/>
  <c r="E545" i="6"/>
  <c r="G540" i="6"/>
  <c r="F545" i="6"/>
  <c r="F540" i="6"/>
  <c r="D540" i="6"/>
  <c r="H545" i="6"/>
  <c r="F550" i="6"/>
  <c r="E550" i="6"/>
  <c r="H550" i="6"/>
  <c r="D555" i="6"/>
  <c r="D550" i="6"/>
  <c r="E555" i="6"/>
  <c r="G545" i="6"/>
  <c r="G555" i="6"/>
  <c r="G550" i="6"/>
  <c r="D560" i="6"/>
  <c r="H555" i="6"/>
  <c r="E560" i="6"/>
  <c r="H560" i="6"/>
  <c r="F555" i="6"/>
  <c r="F560" i="6"/>
  <c r="G560" i="6"/>
  <c r="G565" i="6"/>
  <c r="H570" i="6"/>
  <c r="D565" i="6"/>
  <c r="G570" i="6"/>
  <c r="F570" i="6"/>
  <c r="D590" i="6"/>
  <c r="D570" i="6"/>
  <c r="H565" i="6"/>
  <c r="E565" i="6"/>
  <c r="F565" i="6"/>
  <c r="E570" i="6"/>
  <c r="D580" i="6"/>
  <c r="E580" i="6"/>
  <c r="E575" i="6"/>
  <c r="H580" i="6"/>
  <c r="H575" i="6"/>
  <c r="F580" i="6"/>
  <c r="G580" i="6"/>
  <c r="F575" i="6"/>
  <c r="G575" i="6"/>
  <c r="D575" i="6"/>
  <c r="F590" i="6"/>
  <c r="F585" i="6"/>
  <c r="H590" i="6"/>
  <c r="E590" i="6"/>
  <c r="F600" i="6"/>
  <c r="H585" i="6"/>
  <c r="D585" i="6"/>
  <c r="G590" i="6"/>
  <c r="G585" i="6"/>
  <c r="E585" i="6"/>
  <c r="E600" i="6"/>
  <c r="F595" i="6"/>
  <c r="D595" i="6"/>
  <c r="G595" i="6"/>
  <c r="D600" i="6"/>
  <c r="H595" i="6"/>
  <c r="E595" i="6"/>
  <c r="H600" i="6"/>
  <c r="F605" i="6"/>
  <c r="G610" i="6"/>
  <c r="D610" i="6"/>
  <c r="F610" i="6"/>
  <c r="H610" i="6"/>
  <c r="D605" i="6"/>
  <c r="G605" i="6"/>
  <c r="H605" i="6"/>
  <c r="E605" i="6"/>
  <c r="G600" i="6"/>
  <c r="G615" i="6"/>
  <c r="E610" i="6"/>
  <c r="H615" i="6"/>
  <c r="D615" i="6"/>
  <c r="H620" i="6"/>
  <c r="G620" i="6"/>
  <c r="F625" i="6"/>
  <c r="E625" i="6"/>
  <c r="F620" i="6"/>
  <c r="E615" i="6"/>
  <c r="F615" i="6"/>
  <c r="H625" i="6"/>
  <c r="E635" i="6"/>
  <c r="G630" i="6"/>
  <c r="D625" i="6"/>
  <c r="G625" i="6"/>
  <c r="D630" i="6"/>
  <c r="F630" i="6"/>
  <c r="E620" i="6"/>
  <c r="H630" i="6"/>
  <c r="D620" i="6"/>
  <c r="G645" i="6"/>
  <c r="E630" i="6"/>
  <c r="D635" i="6"/>
  <c r="G635" i="6"/>
  <c r="F635" i="6"/>
  <c r="E640" i="6"/>
  <c r="D640" i="6"/>
  <c r="F650" i="6"/>
  <c r="D645" i="6"/>
  <c r="F645" i="6"/>
  <c r="G640" i="6"/>
  <c r="H645" i="6"/>
  <c r="H635" i="6"/>
  <c r="F640" i="6"/>
  <c r="H640" i="6"/>
  <c r="D655" i="6"/>
  <c r="G650" i="6"/>
  <c r="E650" i="6"/>
  <c r="D650" i="6"/>
  <c r="E645" i="6"/>
  <c r="H650" i="6"/>
  <c r="F655" i="6"/>
  <c r="G655" i="6"/>
  <c r="D665" i="6"/>
  <c r="E655" i="6"/>
  <c r="H655" i="6"/>
  <c r="G660" i="6"/>
  <c r="H660" i="6"/>
  <c r="D660" i="6"/>
  <c r="E665" i="6"/>
  <c r="F680" i="6"/>
  <c r="E660" i="6"/>
  <c r="F660" i="6"/>
  <c r="D670" i="6"/>
  <c r="H665" i="6"/>
  <c r="E670" i="6"/>
  <c r="H685" i="6"/>
  <c r="G665" i="6"/>
  <c r="F665" i="6"/>
  <c r="F675" i="6"/>
  <c r="H670" i="6"/>
  <c r="G670" i="6"/>
  <c r="F670" i="6"/>
  <c r="E675" i="6"/>
  <c r="E680" i="6"/>
  <c r="H680" i="6"/>
  <c r="D675" i="6"/>
  <c r="D680" i="6"/>
  <c r="H675" i="6"/>
  <c r="D685" i="6"/>
  <c r="F685" i="6"/>
  <c r="G675" i="6"/>
  <c r="G685" i="6"/>
  <c r="E685" i="6"/>
  <c r="G680" i="6"/>
  <c r="G705" i="6"/>
  <c r="H695" i="6"/>
  <c r="F695" i="6"/>
  <c r="F690" i="6"/>
  <c r="E695" i="6"/>
  <c r="H705" i="6"/>
  <c r="D690" i="6"/>
  <c r="G695" i="6"/>
  <c r="D695" i="6"/>
  <c r="E690" i="6"/>
  <c r="D700" i="6"/>
  <c r="D710" i="6"/>
  <c r="G690" i="6"/>
  <c r="H690" i="6"/>
  <c r="H700" i="6"/>
  <c r="G700" i="6"/>
  <c r="F700" i="6"/>
  <c r="E700" i="6"/>
  <c r="D705" i="6"/>
  <c r="E705" i="6"/>
  <c r="F705" i="6"/>
  <c r="D715" i="6"/>
  <c r="G715" i="6"/>
  <c r="F715" i="6"/>
  <c r="G710" i="6"/>
  <c r="H715" i="6"/>
  <c r="F710" i="6"/>
  <c r="E710" i="6"/>
  <c r="H710" i="6"/>
  <c r="E715" i="6"/>
  <c r="F155" i="2" l="1"/>
  <c r="C155" i="2"/>
  <c r="G155" i="2"/>
  <c r="E155" i="2"/>
  <c r="D155" i="2"/>
  <c r="K154" i="2"/>
  <c r="J154" i="2"/>
  <c r="J155" i="2" l="1"/>
  <c r="J156" i="2" s="1"/>
  <c r="K157" i="2" s="1"/>
  <c r="K155" i="2"/>
  <c r="K156" i="2" s="1"/>
  <c r="K158" i="2" l="1"/>
</calcChain>
</file>

<file path=xl/sharedStrings.xml><?xml version="1.0" encoding="utf-8"?>
<sst xmlns="http://schemas.openxmlformats.org/spreadsheetml/2006/main" count="1359" uniqueCount="486">
  <si>
    <t>TOTAL</t>
  </si>
  <si>
    <t>Tel.:</t>
  </si>
  <si>
    <t>E-Mail:</t>
  </si>
  <si>
    <t>U/M</t>
  </si>
  <si>
    <t>Código</t>
  </si>
  <si>
    <t>Moneda:</t>
  </si>
  <si>
    <t>Plazo de entrega:</t>
  </si>
  <si>
    <t>Mantenimiento de oferta:</t>
  </si>
  <si>
    <t>Razón Social</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</si>
  <si>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</si>
  <si>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</si>
  <si>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</si>
  <si>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</si>
  <si>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</si>
  <si>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</si>
  <si>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</si>
  <si>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</si>
  <si>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</si>
  <si>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</si>
  <si>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</si>
  <si>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</si>
  <si>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</si>
  <si>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</si>
  <si>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</si>
  <si>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</si>
  <si>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</si>
  <si>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</si>
  <si>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</si>
  <si>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</si>
  <si>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</si>
  <si>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</si>
  <si>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</si>
  <si>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</si>
  <si>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</si>
  <si>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</si>
  <si>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</si>
  <si>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</si>
  <si>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</si>
  <si>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</si>
  <si>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</si>
  <si>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</si>
  <si>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</si>
  <si>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</si>
  <si>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</si>
  <si>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</si>
  <si>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</si>
  <si>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</si>
  <si>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</si>
  <si>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Inconterm</t>
  </si>
  <si>
    <t>Items a cotizar:</t>
  </si>
  <si>
    <r>
      <rPr>
        <b/>
        <u/>
        <sz val="10"/>
        <rFont val="Arial"/>
        <family val="2"/>
      </rPr>
      <t>Expediente:</t>
    </r>
    <r>
      <rPr>
        <b/>
        <sz val="10"/>
        <rFont val="Arial"/>
        <family val="2"/>
      </rPr>
      <t xml:space="preserve"> </t>
    </r>
  </si>
  <si>
    <t>Identificación Tributaria</t>
  </si>
  <si>
    <t>Refencia de Fábrica</t>
  </si>
  <si>
    <t>Referencia de Fábrica</t>
  </si>
  <si>
    <t>Renglón</t>
  </si>
  <si>
    <t>Lugar de entrega:</t>
  </si>
  <si>
    <t>Según Artículo 117 del R.C.C.</t>
  </si>
  <si>
    <t>Código NUM</t>
  </si>
  <si>
    <t>Según Artículo 7 del PCP</t>
  </si>
  <si>
    <t>Por renglón</t>
  </si>
  <si>
    <t>ANEXO A - PLANILLA COTIZACIÓN BIENES DE ORIGEN NACIONAL / NACIONALIZADOS</t>
  </si>
  <si>
    <t>35/2019</t>
  </si>
  <si>
    <t>Licitación Abreviada Nacional e Internacional</t>
  </si>
  <si>
    <t>EX-2019-57953061-APN-SG#SOFSE</t>
  </si>
  <si>
    <t>Adquisición de repuestos motores Caterpillar</t>
  </si>
  <si>
    <t>Según Artículo 33 del PCP</t>
  </si>
  <si>
    <t>Según Artículo 8 del PCP</t>
  </si>
  <si>
    <t>4P-0559</t>
  </si>
  <si>
    <t>207-1364</t>
  </si>
  <si>
    <t>4W-3027</t>
  </si>
  <si>
    <t>6I-1418</t>
  </si>
  <si>
    <t>9F-7707</t>
  </si>
  <si>
    <t>100-3877</t>
  </si>
  <si>
    <t>100-3879</t>
  </si>
  <si>
    <t>111-5059</t>
  </si>
  <si>
    <t>235-3548</t>
  </si>
  <si>
    <t>230-2633</t>
  </si>
  <si>
    <t>100-3880</t>
  </si>
  <si>
    <t>250-1314</t>
  </si>
  <si>
    <t>146-3740</t>
  </si>
  <si>
    <t>106-9872</t>
  </si>
  <si>
    <t>2A-4429</t>
  </si>
  <si>
    <t>197-7055</t>
  </si>
  <si>
    <t>197-6999</t>
  </si>
  <si>
    <t>210-2542</t>
  </si>
  <si>
    <t>194-4897</t>
  </si>
  <si>
    <t>234-8776</t>
  </si>
  <si>
    <t>230-2621</t>
  </si>
  <si>
    <t>6I-2933</t>
  </si>
  <si>
    <t>0L-1143</t>
  </si>
  <si>
    <t>9S-8752</t>
  </si>
  <si>
    <t>162-3906</t>
  </si>
  <si>
    <t>100-3237</t>
  </si>
  <si>
    <t>2H-9523</t>
  </si>
  <si>
    <t>7W-2122</t>
  </si>
  <si>
    <t>7E-3921</t>
  </si>
  <si>
    <t>147-3745</t>
  </si>
  <si>
    <t>9N-1752</t>
  </si>
  <si>
    <t>1W-4099</t>
  </si>
  <si>
    <t>4W-0530</t>
  </si>
  <si>
    <t>7E-1456</t>
  </si>
  <si>
    <t>108-1434</t>
  </si>
  <si>
    <t>111-3820</t>
  </si>
  <si>
    <t>4P-3784</t>
  </si>
  <si>
    <t>7N-7697</t>
  </si>
  <si>
    <t>153-8531</t>
  </si>
  <si>
    <t>4B-4281</t>
  </si>
  <si>
    <t>7X-6315</t>
  </si>
  <si>
    <t>211-8289</t>
  </si>
  <si>
    <t>167-1751</t>
  </si>
  <si>
    <t>4P-3563</t>
  </si>
  <si>
    <t>127-7095</t>
  </si>
  <si>
    <t>4W-3034</t>
  </si>
  <si>
    <t>5P-0597</t>
  </si>
  <si>
    <t>5P-4868</t>
  </si>
  <si>
    <t>127-4422</t>
  </si>
  <si>
    <t>2W-0752</t>
  </si>
  <si>
    <t>7N-3368</t>
  </si>
  <si>
    <t>7N-4320</t>
  </si>
  <si>
    <t>112-1564</t>
  </si>
  <si>
    <t>122-8856</t>
  </si>
  <si>
    <t>241-5928</t>
  </si>
  <si>
    <t>7N-5080</t>
  </si>
  <si>
    <t>428-9129</t>
  </si>
  <si>
    <t>4P-7383</t>
  </si>
  <si>
    <t>9Y-8389</t>
  </si>
  <si>
    <t>7N-5057</t>
  </si>
  <si>
    <t>111-1349</t>
  </si>
  <si>
    <t>243-2288</t>
  </si>
  <si>
    <t>3P-6061</t>
  </si>
  <si>
    <t>2N-0931</t>
  </si>
  <si>
    <t>4W-3100</t>
  </si>
  <si>
    <t>7E-6016</t>
  </si>
  <si>
    <t>6F-4868</t>
  </si>
  <si>
    <t>7E-2632</t>
  </si>
  <si>
    <t>9L-1480</t>
  </si>
  <si>
    <t>8N-9885</t>
  </si>
  <si>
    <t>8L2786</t>
  </si>
  <si>
    <t>230-1072</t>
  </si>
  <si>
    <t>7L-4773</t>
  </si>
  <si>
    <t>271-4926</t>
  </si>
  <si>
    <t>5H-6734</t>
  </si>
  <si>
    <t>136-7227</t>
  </si>
  <si>
    <t>235-3546</t>
  </si>
  <si>
    <t>3P-0654</t>
  </si>
  <si>
    <t>6J-2245</t>
  </si>
  <si>
    <t>6V-3348</t>
  </si>
  <si>
    <t>6V-3968</t>
  </si>
  <si>
    <t>4S-5898</t>
  </si>
  <si>
    <t>6V-5101</t>
  </si>
  <si>
    <t>6V-9769</t>
  </si>
  <si>
    <t>5P-7530</t>
  </si>
  <si>
    <t>1H-9696</t>
  </si>
  <si>
    <t>3K-0360</t>
  </si>
  <si>
    <t>8L-2746</t>
  </si>
  <si>
    <t>5P-6302</t>
  </si>
  <si>
    <t>3J-1907</t>
  </si>
  <si>
    <t>33-6031</t>
  </si>
  <si>
    <t>125-9794</t>
  </si>
  <si>
    <t>6V-7351</t>
  </si>
  <si>
    <t>6V-5048</t>
  </si>
  <si>
    <t>6V-5049</t>
  </si>
  <si>
    <t>102-2240</t>
  </si>
  <si>
    <t>161-9926</t>
  </si>
  <si>
    <t>189-5746</t>
  </si>
  <si>
    <t>194-6724</t>
  </si>
  <si>
    <t>194-6725</t>
  </si>
  <si>
    <t>9X-5392</t>
  </si>
  <si>
    <t>265-9034</t>
  </si>
  <si>
    <t>261-6849</t>
  </si>
  <si>
    <t>415-2433</t>
  </si>
  <si>
    <t>128-4347</t>
  </si>
  <si>
    <t>195-2150</t>
  </si>
  <si>
    <t>1H8278</t>
  </si>
  <si>
    <t>3D-2824</t>
  </si>
  <si>
    <t>153-4906</t>
  </si>
  <si>
    <t>5F-9657</t>
  </si>
  <si>
    <t>7N-2046</t>
  </si>
  <si>
    <t>7X-1547</t>
  </si>
  <si>
    <t>7X-4805</t>
  </si>
  <si>
    <t>8T-2928</t>
  </si>
  <si>
    <t>8T-2929</t>
  </si>
  <si>
    <t>9X-7562</t>
  </si>
  <si>
    <t>109-7411</t>
  </si>
  <si>
    <t>214-7568</t>
  </si>
  <si>
    <t>3E-6794</t>
  </si>
  <si>
    <t>7E-2326</t>
  </si>
  <si>
    <t>1J-9671</t>
  </si>
  <si>
    <t>2M-9780</t>
  </si>
  <si>
    <t>4J-5477</t>
  </si>
  <si>
    <t>238-5080</t>
  </si>
  <si>
    <t>2H-3928</t>
  </si>
  <si>
    <t>8C-3073</t>
  </si>
  <si>
    <t>9M-2092</t>
  </si>
  <si>
    <t>5P-7818</t>
  </si>
  <si>
    <t>5P-8210</t>
  </si>
  <si>
    <t>5P-8872</t>
  </si>
  <si>
    <t>6V-8001</t>
  </si>
  <si>
    <t>107-3758</t>
  </si>
  <si>
    <t>240-7032</t>
  </si>
  <si>
    <t>127-2176</t>
  </si>
  <si>
    <t>7N-6806</t>
  </si>
  <si>
    <t>197-7006</t>
  </si>
  <si>
    <t>428-9130</t>
  </si>
  <si>
    <t>166-4376</t>
  </si>
  <si>
    <t>061-9456</t>
  </si>
  <si>
    <t>6V-7681</t>
  </si>
  <si>
    <t>Equipo porta filtros de aire. Sistema de admision. Locomotora CSR SDD7.</t>
  </si>
  <si>
    <t>Conjunto de fuelles.  Motor Caterpillar 3516B. Loc CSR SDD7.</t>
  </si>
  <si>
    <t>Respiradero. Carter de block de cilindros. Motor diesel Caterpillar 3516B. Locomotoras - CSR SDD7</t>
  </si>
  <si>
    <t>Espaciador buje de montaje de aislamiento. Sistema de arranque. Motor diesel Caterpillar 3516B.</t>
  </si>
  <si>
    <t>Anillo de retencion pastilla entre balancin y valvula. Tapa de cilindros. Motor Caterpillar 3516B.</t>
  </si>
  <si>
    <t>Reten de arandela. Mecanismo de valvulas. Tapa de cilindros. Motor diesel Caterpillar 3516B.</t>
  </si>
  <si>
    <t>Varilla de empuje. Mecanismo de valvulas. Tapa de cilindros. Motor diesel Caterpillar 3516B.</t>
  </si>
  <si>
    <t>Nucleo Aftercooler de motor diesel Caterpillar 3516B. Loc CSR SDD7</t>
  </si>
  <si>
    <t>O ring de tapa trasera, equipos auxiliares. Motor Caterpillar 3516B. Locomotora CSR SDD7.</t>
  </si>
  <si>
    <t>EJE DE BALANCIN MOTOR CATERPILLAR 3516B6HZ1</t>
  </si>
  <si>
    <t>EMPUJADOR VALVULA MOTOR CATERPILLAR 3516BHZ1</t>
  </si>
  <si>
    <t>Inyector. Motor Caterpillar 3516B. Loc CSR SDD7.</t>
  </si>
  <si>
    <t>Damper. Motor Caterpillar 3516B. Loc CSR SDD7.</t>
  </si>
  <si>
    <t>Bomba de Aceite. Motor Caterpillar 3516B. Loc CSR SDD7.</t>
  </si>
  <si>
    <t>Traba de retencion de Tapas de Cilindro de motor diesel Caterpillar 3516B . Loc CSR SDD7</t>
  </si>
  <si>
    <t>Rotocoil de valvula de escape de Tapas de Cilindro de motor diesel Caterpillar 3516B . Loc CSR SDD7</t>
  </si>
  <si>
    <t>Valvula de admision de Tapas de Cilindro de motor diesel Caterpillar 3516B . Loc CSR SDD7</t>
  </si>
  <si>
    <t>Valvula de escape de Tapas de Cilindro de motor diesel Caterpillar 3516B . Loc CSR SDD7</t>
  </si>
  <si>
    <t>Blindaje de aceite de Tapas de Cilindro de motor diesel Caterpillar 3516B . Loc CSR SDD7</t>
  </si>
  <si>
    <t>Balancin. Mecanismo de valvulas.. Motor diesel Caterpillar 3516B. Locomotoras - CSR SDD7</t>
  </si>
  <si>
    <t>Indicador de cambio de filtro. SDD7</t>
  </si>
  <si>
    <t>Tornillo. sistema de turbos. Loc CSR SDD7</t>
  </si>
  <si>
    <t>Tuerca. Sistema de turbos. Loc CSR SDD7</t>
  </si>
  <si>
    <t>Bomba de combustible de cebado. Sistema de combustible. Motor diesel Caterpillar 3516B. Loc CSR SDD7</t>
  </si>
  <si>
    <t>Ojal. Colector de sistema de combustible. Motor diesel Caterpillar 3516B. Locomotoras - CSR SDD7</t>
  </si>
  <si>
    <t>Ojal de cañeria. Piping. Sistema de combustible. Motor diesel Caterpillar 3516B. Loc CSR SDD7</t>
  </si>
  <si>
    <t>Puerto de conexion. Piping. Sistema de combustible. Motor diesel Caterpillar 3516B. CSR SDD7</t>
  </si>
  <si>
    <t>Valvula reguladora de presion de combustible.   Motor Caterpillar 3516B. Loc CSR SDD7.</t>
  </si>
  <si>
    <t>Anillo de retencion. Sistema de combustible. Motor diesel Caterpillar 3516B. Locomotoras - CSR SDD7</t>
  </si>
  <si>
    <t>Muelle de sistema de cebado. Sistema de combustible. Motor diesel Caterpillar 3516B. CSR SDD7</t>
  </si>
  <si>
    <t>Anillo de retencion de brida de conexión. Piping. Sistema de refrigeracion. Motor Caterpillar 3516B</t>
  </si>
  <si>
    <t>Anillo de retencion, brida de conexion. Piping. Refrigeracion. Motor diesel Caterpillar 3516B. SDD7</t>
  </si>
  <si>
    <t>Conector salida de refrigerante de turbo</t>
  </si>
  <si>
    <t>Ojal. Sistema de combustible y lubricacion. Motor diesel Caterpillar 3516B. Locomotoras - CSR SDD7</t>
  </si>
  <si>
    <t>Anillo de retencion. Sistema de lubricacion. Motor diesel Caterpillar 3516B. Locomotoras - CSR SDD7</t>
  </si>
  <si>
    <t>Varilla de nivel de aceite. Carter de block de cilindros. Motor diesel Caterpillar 3516B. CSR SDD7</t>
  </si>
  <si>
    <t>Valvula de Secuencia  de motor diesel Caterpillar 3516B. Locomotora CSR SDD7</t>
  </si>
  <si>
    <t>pantalla de monitoreo para el motor diesel. Locomotora CSR SDD7.</t>
  </si>
  <si>
    <t>placa identificadora de alarmas. pantalla de monitoreo para el motor diesel. Locomotora CSR SDD7.</t>
  </si>
  <si>
    <t>Arandela. Sistema electrico y arranque. Motor diesel Caterpillar 3516B. Locomotoras - CSR SDD7</t>
  </si>
  <si>
    <t>Trencilla a tierra de control electronico. Sistema de arranque. Motor Caterpillar 3516B. CSR SDD7</t>
  </si>
  <si>
    <t>Control electronico. Sistema de arranque de motor. Motor diesel Caterpillar 3516B. CSR SDD7</t>
  </si>
  <si>
    <t>Tubos de salida refrigerante para sistema de turbos. Loc CSR SDD7.</t>
  </si>
  <si>
    <t>Abrazadera. Cañeria de refrigeracion. Sistema de turbos. Loc CSR SDD7</t>
  </si>
  <si>
    <t>Tubo de colector. Salida refrigerante. Sistema de turbos</t>
  </si>
  <si>
    <t>Abrazadera respiracion tapa de valvulas. Piping. Sistema lubricacion. Motor Caterpillar 3516B. SDD7</t>
  </si>
  <si>
    <t>Abrazadera de conexion de respiracion. Piping. Sistema de lubricacion. Motor Caterpillar 3516B. SDD7</t>
  </si>
  <si>
    <t>Junta de unidad auxiliar de transmision. Motor diesel Caterpillar 3516B. Locomotoras - CSR SDD7</t>
  </si>
  <si>
    <t>Junta de soporte. Block de cilindros. Motor diesel Caterpillar 3516B. Locomotoras - CSR SDD7</t>
  </si>
  <si>
    <t>Junta de cobertor frontal menor superior de block de cilindros. Motor diesel Caterpillar 3516B. SDD7</t>
  </si>
  <si>
    <t>Junta de cubiertas traseras superiores de block de cilindros. Motor diesel Caterpillar 3516B. SDD7</t>
  </si>
  <si>
    <t>Junta de Aftercooler.  Motor Caterpillar 3516B. Loc CSR SDD7.</t>
  </si>
  <si>
    <t>Junta de Tapas de Cilindro de motor diesel Caterpillar 3516B. Loc CSR SDD7. (RF: 122-8856)</t>
  </si>
  <si>
    <t>Junta de Tapas de Cilindro de motor diesel Caterpillar 3516B Loc CSR SDD7. (RF: 241-5928)</t>
  </si>
  <si>
    <t>Junta de Tapas de Cilindro de motor diesel Caterpillar 3516B. Loc CSR SDD7. (RF: 7n-5080)</t>
  </si>
  <si>
    <t>junta de Tapas de Cilindro de motor diesel Caterpillar 3516B. Loc CSR SDD7</t>
  </si>
  <si>
    <t>Junta de separador de agua. Sistema de combustible. Motor diesel Caterpillar 3516B. CSR SDD7</t>
  </si>
  <si>
    <t>Junta de la base de filtrado. Sistema de combustible. Motor diesel Caterpillar 3516B. CSR SDD7</t>
  </si>
  <si>
    <t>Junta de cubierta mayor de bomba de aceite. Sistema de lubricacion. Motor Caterpillar 3516B. SDD7</t>
  </si>
  <si>
    <t>Junta de tapa de valvula de alivio. Bomba de aceite. Motor diesel Caterpillar 3516B. Loc CSR SDD7</t>
  </si>
  <si>
    <t>Junta de colector. Piping. Sistema de refrigeracion. Motor diesel Caterpillar 3516B. Loc - CSR SDD7</t>
  </si>
  <si>
    <t>Junta de brida. Piping. Sistema de refrigeracion. Motor diesel Caterpillar 3516B. CSR SDD7</t>
  </si>
  <si>
    <t>Junta de Caja Termostatica de motor diesel Caterpillar 3516B. Locomotora CSR SDD7</t>
  </si>
  <si>
    <t>Junta de Caja Termostatica de motor diesel Caterpillar 3516B. Loc CSR SDD7</t>
  </si>
  <si>
    <t>Junta entre cobertor y adaptador. Descarga de lubricante. Motor diesel Caterpillar 3516B. CSR SDD7</t>
  </si>
  <si>
    <t>Junta de carter de block de cilindros. Sistema de lubricacion. Motor diesel Caterpillar 3516B. SDD7</t>
  </si>
  <si>
    <t>Junta de cobertor laterar de carter de block. Sistema de lubricacion. Motor Caterpillar 3516B. SDD7</t>
  </si>
  <si>
    <t>Junta de alojamiento de unidad electronica. Sistema de arranque. Motor Caterpillar 3516B. CSR SDD7</t>
  </si>
  <si>
    <t>Sello O ring. Enfriador de Aceite.  Motor Caterpillar 3516B. Loc CSR SDD7.</t>
  </si>
  <si>
    <t>Junta de cobertor de block de cilindro. Sist de refrigeracion. Motor Caterpillar 3516B. Loc CSR SDD7</t>
  </si>
  <si>
    <t>O RING. Circuito refrigeracion turbo MD</t>
  </si>
  <si>
    <t>Sello frente de bomba de agua. Motor Caterpillar. Loc CSR SDD7.</t>
  </si>
  <si>
    <t>Sello montaje de bomba de agua. Motor Caterpillar. Loc CSR SDD7.</t>
  </si>
  <si>
    <t>Sello cuerpo de bomba de agua. Motor Caterpillar. Loc CSR SDD7.</t>
  </si>
  <si>
    <t>O ring de cubierta delantera de block de cilindros.. Motor diesel Caterpillar 3516B. Loc CSR SDD7</t>
  </si>
  <si>
    <t>O ring de brida. Carter de block de cilindros. Motor diesel Caterpillar 3516B. Locomotoras -CSR SDD7</t>
  </si>
  <si>
    <t>O ring del receptaculo. Mecanismo de valvulas. Motor diesel Caterpillar 3516B. CSR SDD7</t>
  </si>
  <si>
    <t>O ring menor de cobertor mayor frontal de block de cilindros.. Motor diesel Caterpillar 3516B. SDD7</t>
  </si>
  <si>
    <t>Sello de Aftercooler.  Motor Caterpillar 3516B. Loc CSR SDD7.</t>
  </si>
  <si>
    <t>Sello O ring de Tapas de Cilindro de motor diesel Caterpillar 3516B. Loc CSR SDD7.</t>
  </si>
  <si>
    <t>Sello de Tapas de Cilindro de motor diesel Caterpillar 3516B. Loc CSR SDD7</t>
  </si>
  <si>
    <t>O ring. Mecanismo de valvulas. Motor diesel Caterpillar 3516B. Locomotoras - CSR SDD7</t>
  </si>
  <si>
    <t>O ring de bomba de transferencia de combustible.. Motor diesel Caterpillar 3516B. Loc CSR SDD7</t>
  </si>
  <si>
    <t>O ring de manguera de conexión a regulador. Bomba de combustible de cebado. Motor Caterpillar 3516B</t>
  </si>
  <si>
    <t>O ring de montaje de sensor de presion. Sistema de combustible. Motor diesel Caterpillar 3516B. SDD7</t>
  </si>
  <si>
    <t>O´RING P/ENTRADA MULTIPLE DE REGULADORES DE TEMPERATURA - MOTOR DIESEL –LOC. SDD7</t>
  </si>
  <si>
    <t>Sello O ring Black de Caja Termostatica de motor diesel Caterpillar 3516B. Motor CAT 3516B. Loc SDD7</t>
  </si>
  <si>
    <t>O ring de respiracion de caja de cigüeñal. Sistema de lubricacion. Motor diesel Caterpillar 3516B</t>
  </si>
  <si>
    <t>O ring de cobertor de drenaje de aceite. Carter de lubricante del motor. Motor Caterpillar 3516B</t>
  </si>
  <si>
    <t>O ring de cubierta con tapon. Carter de block de cilindros. Motor diesel Caterpillar 3516B. SDD7</t>
  </si>
  <si>
    <t>O ring codo de manguera. Sistema cierre de aire. Sistema de admision/escape. Motor Caterpillar. SDD7</t>
  </si>
  <si>
    <t>O ring de filtro combustible/cañerias de inyeccion/cebador/sensor de cebado. Motor Caterpillar. SDD7</t>
  </si>
  <si>
    <t>Sensor de temperatura. Sistema de refrigeracion. Motor diesel Caterpillar 3516B. Loc CSR SDD7</t>
  </si>
  <si>
    <t>Sensor de presion de tapa de cigüeñal, atmosferica y turbo cargador. Motor diesel Caterpillar 3516B</t>
  </si>
  <si>
    <t>Sensor de velocidad del motor y de tiempo de calibracion. Sistema de arranque. Caterpillar 3516B.</t>
  </si>
  <si>
    <t>Sensor de presion a la salida del turbocargador. Sistema de arranque. Motor diesel Caterpillar 3516B</t>
  </si>
  <si>
    <t>Sensor de presion p/ combustible y aceite (Filtrado y sin filtrar). Sistema de arranque. Motor 3516B</t>
  </si>
  <si>
    <t>Sensor de sincronizacion y calibracion de velocidad. Motor Caterpillar 3516B. Loc CSR SDD7</t>
  </si>
  <si>
    <t>Sensores Digital Velocidad Secundario/Calibracion - Primario/Calibracion. Motor CAT 3516B.Loc SDD7</t>
  </si>
  <si>
    <t>Sensor Digital Temperatura de escape. Motor Caterpillar 3516B. Loc CSR SDD7</t>
  </si>
  <si>
    <t>Sensor Digital TE. Motor Caterpillar 3516B. Loc CSR SDD7</t>
  </si>
  <si>
    <t>Sensor de Temperatura de Aftercooler. Motor Caterpillar 3516B. Loc CSR SDD7</t>
  </si>
  <si>
    <t>Sensor de temperatura de entrada de aire al motor y temperatura del aceite. Motor CAT 3516B.Loc SDD7</t>
  </si>
  <si>
    <t>Sello O ring black B W P de Bomba de Agua.  Motor Caterpillar 3516B. Loc CSR SDD7.</t>
  </si>
  <si>
    <t>Sello O ring SAE tipo 1 de Bomba de Agua.  Motor Caterpillar 3516B. Loc CSR SDD7.</t>
  </si>
  <si>
    <t>O ring de block de cilindros.. Motor diesel Caterpillar 3516B. Locomotoras - CSR SDD7</t>
  </si>
  <si>
    <t>O ring de conexion de colector. Block de cilindros. Motor diesel Caterpillar 3516B. CSR SDD7</t>
  </si>
  <si>
    <t>O ring de camisa de cilindro. Block de cilindros. Motor diesel Caterpillar 3516B. CSR SDD7</t>
  </si>
  <si>
    <t>O ring de cobertor de carter de block de cilindros. Motor diesel Caterpillar 3516B. CSR SDD7</t>
  </si>
  <si>
    <t>O ring de parte delantera de block de cilindros. Motor diesel Caterpillar 3516B. CSR SDD7</t>
  </si>
  <si>
    <t>O ring superior central 1 de block de cilindros. Motor diesel Caterpillar 3516B. CSR SDD7</t>
  </si>
  <si>
    <t>O ring superior central 2 de block de cilindros. Motor diesel Caterpillar 3516B. CSR SDD7</t>
  </si>
  <si>
    <t>Sello O ring de Aftercooler. Motor Caterpillar 3516B. Loc CSR SDD7.</t>
  </si>
  <si>
    <t>Sello O ring de Tapas de Cilindro de motor diesel Caterpillar 3516B. Loc CSR SDD7</t>
  </si>
  <si>
    <t>O ring de adaptador del turbocargador.. Motor diesel Caterpillar 3516B. Locomotoras - CSR SDD7</t>
  </si>
  <si>
    <t>O ring. Codo de escape del turbocargador</t>
  </si>
  <si>
    <t>O ring de filtro separador de agua. Sistema de combustible. Motor diesel Caterpillar 3516B. Loc SDD7</t>
  </si>
  <si>
    <t>O ring mayor de descarga. Filtro separador de agua. Sistema de combustible. Motor Caterpillar 3516B</t>
  </si>
  <si>
    <t>O ring menor descarga. Separador de agua. Sistema de combustible. Motor Caterpillar 3516B. CSR SDD7</t>
  </si>
  <si>
    <t>O ring de conector de bomba de transferencia de combustible.. Motor diesel Caterpillar 3516B. SDD7</t>
  </si>
  <si>
    <t>O ring de placa. Piping. Sistema de refrigeracion. Motor diesel Caterpillar 3516B. Loc CSR SDD7</t>
  </si>
  <si>
    <t>O ring de codo despues de enfriador. Piping. Sistema de refrigeracion. Motor Caterpillar 3516B. SDD7</t>
  </si>
  <si>
    <t>O ring despues de enfriador. Piping. Sistema de refrigeracion. Motor diesel Caterpillar 3516B. SDD7</t>
  </si>
  <si>
    <t>O ring de conector. Carter de block de cilindros.. Motor diesel Caterpillar 3516B. CSR SDD7</t>
  </si>
  <si>
    <t>O ring del cobertor lateral del block de cilindros.. Motor diesel Caterpillar 3516B. CSR SDD7</t>
  </si>
  <si>
    <t>O ring del adaptador. Carter del block de cilindros. Motor diesel Caterpillar 3516B. CSR SDD7</t>
  </si>
  <si>
    <t>O ring del cobertor de valvula bypass. Sistema de lubricacion. Motor diesel Caterpillar 3516B. SDD7</t>
  </si>
  <si>
    <t>Sello post enfriador. Motor Caterpillar. Loc CSR SDD7.</t>
  </si>
  <si>
    <t>SELLO MECANISMO VALVULAS MOTOR CATERPILLAR 3516BHZ1</t>
  </si>
  <si>
    <t>Sello integral de Tapas de Cilindro de motor diesel Caterpillar 3516B. Loc CSR SDD7. (127-2176)</t>
  </si>
  <si>
    <t>Sello de vastago de valvula de Tapas de Cilindro de motor diesel Caterpillar 3516B . Loc CSR SDD7</t>
  </si>
  <si>
    <t>Sello. Conjunto fuelles.  Motor Caterpillar 3516B. Loc CSR SDD7.</t>
  </si>
  <si>
    <t>Sello de bomba de agua. Sistema de refrigeracion. Motor diesel Caterpillar 3516B. Loc CSR SDD7</t>
  </si>
  <si>
    <t>Sello de base de culata. Motor Caterpillar 3516B. Locomotora CSR SDD7.</t>
  </si>
  <si>
    <t>Sello de la base de bomba de aceite. Motor Caterpillar 3516B. Locomotora CSR SDD7.</t>
  </si>
  <si>
    <t>NUM03230501100N</t>
  </si>
  <si>
    <t>NUM03230521000N</t>
  </si>
  <si>
    <t>NUM03230191700N</t>
  </si>
  <si>
    <t>NUM03230191840N</t>
  </si>
  <si>
    <t>NUM03230191910N</t>
  </si>
  <si>
    <t>NUM03230191940N</t>
  </si>
  <si>
    <t>NUM03230191960N</t>
  </si>
  <si>
    <t>NUM03230192100N</t>
  </si>
  <si>
    <t>NUM03230192170N</t>
  </si>
  <si>
    <t>NUM03230200010N</t>
  </si>
  <si>
    <t>NUM03230300080N</t>
  </si>
  <si>
    <t>NUM03230300310N</t>
  </si>
  <si>
    <t>NUM03230300330N</t>
  </si>
  <si>
    <t>NUM03230300800N</t>
  </si>
  <si>
    <t>NUM03230302730N</t>
  </si>
  <si>
    <t>NUM03230302740N</t>
  </si>
  <si>
    <t>NUM03230302760N</t>
  </si>
  <si>
    <t>NUM03230302770N</t>
  </si>
  <si>
    <t>NUM03230302780N</t>
  </si>
  <si>
    <t>NUM03230302790N</t>
  </si>
  <si>
    <t>NUM03230302830N</t>
  </si>
  <si>
    <t>NUM03230531520N</t>
  </si>
  <si>
    <t>NUM03230532220N</t>
  </si>
  <si>
    <t>NUM03230532250N</t>
  </si>
  <si>
    <t>NUM03230723000N</t>
  </si>
  <si>
    <t>NUM03230711100N</t>
  </si>
  <si>
    <t>NUM03230711160N</t>
  </si>
  <si>
    <t>NUM03230711250N</t>
  </si>
  <si>
    <t>NUM03230711000N</t>
  </si>
  <si>
    <t>NUM03230711110N</t>
  </si>
  <si>
    <t>NUM03230711280N</t>
  </si>
  <si>
    <t>NUM03230820390N</t>
  </si>
  <si>
    <t>NUM03230820430N</t>
  </si>
  <si>
    <t>NUM03230820530N</t>
  </si>
  <si>
    <t>NUM03230930170N</t>
  </si>
  <si>
    <t>NUM03230930190N</t>
  </si>
  <si>
    <t>NUM03230930220N</t>
  </si>
  <si>
    <t>NUM03230930700N</t>
  </si>
  <si>
    <t>NUM03231000500N</t>
  </si>
  <si>
    <t>NUM03231000510N</t>
  </si>
  <si>
    <t>NUM03231002180N</t>
  </si>
  <si>
    <t>NUM03231002190N</t>
  </si>
  <si>
    <t>NUM03231002230N</t>
  </si>
  <si>
    <t>NUM03230532210N</t>
  </si>
  <si>
    <t>NUM03230532230N</t>
  </si>
  <si>
    <t>NUM03230532260N</t>
  </si>
  <si>
    <t>NUM03230930230N</t>
  </si>
  <si>
    <t>NUM03230930240N</t>
  </si>
  <si>
    <t>NUM03230930260N</t>
  </si>
  <si>
    <t>NUM03230191650N</t>
  </si>
  <si>
    <t>NUM03230191680N</t>
  </si>
  <si>
    <t>NUM03230191770N</t>
  </si>
  <si>
    <t>NUM03230191780N</t>
  </si>
  <si>
    <t>NUM03230192130N</t>
  </si>
  <si>
    <t>NUM03230302500N</t>
  </si>
  <si>
    <t>NUM03230302510N</t>
  </si>
  <si>
    <t>NUM03230302530N</t>
  </si>
  <si>
    <t>NUM03230302550N</t>
  </si>
  <si>
    <t>NUM03230711220N</t>
  </si>
  <si>
    <t>NUM03230711290N</t>
  </si>
  <si>
    <t>NUM03230930340N</t>
  </si>
  <si>
    <t>NUM03230930180N</t>
  </si>
  <si>
    <t>NUM03230820380N</t>
  </si>
  <si>
    <t>NUM03230820410N</t>
  </si>
  <si>
    <t>NUM03230831060N</t>
  </si>
  <si>
    <t>NUM03230831070N</t>
  </si>
  <si>
    <t>NUM03230831080N</t>
  </si>
  <si>
    <t>NUM03230930300N</t>
  </si>
  <si>
    <t>NUM03230930330N</t>
  </si>
  <si>
    <t>NUM03230930360N</t>
  </si>
  <si>
    <t>NUM03231002200N</t>
  </si>
  <si>
    <t>NUM03230190520N</t>
  </si>
  <si>
    <t>NUM03230190730N</t>
  </si>
  <si>
    <t>NUM03230191020N</t>
  </si>
  <si>
    <t>NUM03230191090N</t>
  </si>
  <si>
    <t>NUM03230191100N</t>
  </si>
  <si>
    <t>NUM03230191160N</t>
  </si>
  <si>
    <t>NUM03230191670N</t>
  </si>
  <si>
    <t>NUM03230191690N</t>
  </si>
  <si>
    <t>NUM03230191740N</t>
  </si>
  <si>
    <t>NUM03230191750N</t>
  </si>
  <si>
    <t>NUM03230192150N</t>
  </si>
  <si>
    <t>NUM03230302610N</t>
  </si>
  <si>
    <t>NUM03230302630N</t>
  </si>
  <si>
    <t>NUM03230302650N</t>
  </si>
  <si>
    <t>NUM03230302820N</t>
  </si>
  <si>
    <t>NUM03230711130N</t>
  </si>
  <si>
    <t>NUM03230711190N</t>
  </si>
  <si>
    <t>NUM03230711270N</t>
  </si>
  <si>
    <t>NUM03230831030N</t>
  </si>
  <si>
    <t>NUM03230831050N</t>
  </si>
  <si>
    <t>NUM03230930160N</t>
  </si>
  <si>
    <t>NUM03230930200N</t>
  </si>
  <si>
    <t>NUM03230930310N</t>
  </si>
  <si>
    <t>NUM03231002160N</t>
  </si>
  <si>
    <t>NUM03231002170N</t>
  </si>
  <si>
    <t>NUM03230830510N</t>
  </si>
  <si>
    <t>NUM03231002120N</t>
  </si>
  <si>
    <t>NUM03231002130N</t>
  </si>
  <si>
    <t>NUM03231002140N</t>
  </si>
  <si>
    <t>NUM03231002150N</t>
  </si>
  <si>
    <t>NUM03231012000N</t>
  </si>
  <si>
    <t>NUM03231012010N</t>
  </si>
  <si>
    <t>NUM03231012030N</t>
  </si>
  <si>
    <t>NUM03231012040N</t>
  </si>
  <si>
    <t>NUM03231012090N</t>
  </si>
  <si>
    <t>NUM03231012100N</t>
  </si>
  <si>
    <t>NUM03230190630N</t>
  </si>
  <si>
    <t>NUM03230190690N</t>
  </si>
  <si>
    <t>NUM03230191660N</t>
  </si>
  <si>
    <t>NUM03230191710N</t>
  </si>
  <si>
    <t>NUM03230191760N</t>
  </si>
  <si>
    <t>NUM03230191790N</t>
  </si>
  <si>
    <t>NUM03230191880N</t>
  </si>
  <si>
    <t>NUM03230191890N</t>
  </si>
  <si>
    <t>NUM03230191900N</t>
  </si>
  <si>
    <t>NUM03230192110N</t>
  </si>
  <si>
    <t>NUM03230192120N</t>
  </si>
  <si>
    <t>NUM03230302660N</t>
  </si>
  <si>
    <t>NUM03230531510N</t>
  </si>
  <si>
    <t>NUM03230531530N</t>
  </si>
  <si>
    <t>NUM03230711140N</t>
  </si>
  <si>
    <t>NUM03230711170N</t>
  </si>
  <si>
    <t>NUM03230711210N</t>
  </si>
  <si>
    <t>NUM03230711260N</t>
  </si>
  <si>
    <t>NUM03230820400N</t>
  </si>
  <si>
    <t>NUM03230820440N</t>
  </si>
  <si>
    <t>NUM03230820450N</t>
  </si>
  <si>
    <t>NUM03230930270N</t>
  </si>
  <si>
    <t>NUM03230930280N</t>
  </si>
  <si>
    <t>NUM03230930290N</t>
  </si>
  <si>
    <t>NUM03230930320N</t>
  </si>
  <si>
    <t>NUM03230191070N</t>
  </si>
  <si>
    <t>NUM03230200020N</t>
  </si>
  <si>
    <t>NUM03230302600N</t>
  </si>
  <si>
    <t>NUM03230302670N</t>
  </si>
  <si>
    <t>NUM03230302800N</t>
  </si>
  <si>
    <t>NUM03230521200N</t>
  </si>
  <si>
    <t>NUM03230811160N</t>
  </si>
  <si>
    <t>NUM03230192160N</t>
  </si>
  <si>
    <t>NUM03230192180N</t>
  </si>
  <si>
    <t>unidad</t>
  </si>
  <si>
    <t>Licitación N°:</t>
  </si>
  <si>
    <t>ANEXO A - PLANILLA COTIZACIÓN BIENES DE ORIGEN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</si>
</sst>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2C0A]#,###.00;[Red]\([$$-2C0A]#,###.00\)"/>
    <numFmt numFmtId="165" formatCode="_ &quot;$ &quot;* #,##0.00_ ;_ &quot;$ &quot;* \-#,##0.00_ ;_ &quot;$ &quot;* \-??_ ;_ @_ "/>
  </numFmts>
  <fonts count="20">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theme="1"/>
      <name val="Calibri"/>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34">
    <xf numFmtId="0" fontId="0" fillId="0" borderId="0" xfId="0"/>
    <xf numFmtId="0" fontId="7" fillId="6" borderId="0" xfId="0" applyFont="1" applyFill="1" applyBorder="1" applyProtection="1">
      <protection locked="0"/>
    </xf>
    <xf numFmtId="0" fontId="1" fillId="6" borderId="7" xfId="1"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wrapText="1"/>
      <protection hidden="1"/>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14"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14" xfId="3" applyNumberFormat="1" applyFont="1" applyFill="1" applyBorder="1" applyAlignment="1" applyProtection="1">
      <alignment horizontal="right" vertical="center" wrapText="1"/>
      <protection locked="0"/>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4" fontId="6" fillId="6" borderId="49" xfId="0" applyNumberFormat="1" applyFont="1" applyFill="1" applyBorder="1" applyAlignment="1" applyProtection="1">
      <alignment horizontal="right" vertical="center" wrapText="1"/>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1" fillId="6" borderId="17" xfId="1" applyFont="1" applyFill="1" applyBorder="1" applyAlignment="1" applyProtection="1">
      <alignment horizontal="left" vertical="center" wrapText="1"/>
      <protection hidden="1"/>
    </xf>
    <xf numFmtId="0" fontId="12" fillId="5" borderId="0" xfId="1" applyFont="1" applyFill="1" applyBorder="1" applyAlignment="1" applyProtection="1">
      <alignment vertical="center"/>
      <protection hidden="1"/>
    </xf>
    <xf numFmtId="0" fontId="3" fillId="6" borderId="16" xfId="1" applyFont="1" applyFill="1" applyBorder="1" applyAlignment="1" applyProtection="1">
      <alignment vertical="center" wrapText="1"/>
      <protection hidden="1"/>
    </xf>
    <xf numFmtId="0" fontId="2" fillId="3" borderId="10" xfId="1" applyFont="1" applyFill="1" applyBorder="1" applyAlignment="1" applyProtection="1">
      <alignment horizontal="righ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0" fontId="19" fillId="0" borderId="20" xfId="0" applyFont="1" applyBorder="1" applyAlignment="1">
      <alignment horizontal="center" vertical="center" wrapText="1"/>
    </xf>
    <xf numFmtId="49" fontId="6" fillId="6" borderId="14" xfId="0" applyNumberFormat="1" applyFont="1" applyFill="1" applyBorder="1" applyAlignment="1" applyProtection="1">
      <alignment horizontal="center" vertical="center" wrapText="1"/>
      <protection hidden="1"/>
    </xf>
    <xf numFmtId="4" fontId="6" fillId="6" borderId="14" xfId="0" applyNumberFormat="1"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20" xfId="0" applyFont="1" applyFill="1" applyBorder="1" applyAlignment="1" applyProtection="1">
      <alignment horizontal="center" vertical="center"/>
      <protection hidden="1"/>
    </xf>
    <xf numFmtId="0" fontId="7" fillId="5" borderId="0" xfId="0" applyFont="1" applyFill="1" applyAlignment="1" applyProtection="1">
      <alignment horizontal="center" vertical="center"/>
      <protection hidden="1"/>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6" borderId="2" xfId="1" applyFont="1" applyFill="1" applyBorder="1" applyAlignment="1" applyProtection="1">
      <alignment horizontal="left" vertical="center" wrapText="1"/>
      <protection hidden="1"/>
    </xf>
    <xf numFmtId="0" fontId="12" fillId="6" borderId="3"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5" fillId="6" borderId="17"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12" fillId="6" borderId="17" xfId="1" applyFont="1" applyFill="1" applyBorder="1" applyAlignment="1" applyProtection="1">
      <alignment horizontal="left" vertical="center" wrapText="1"/>
      <protection hidden="1"/>
    </xf>
    <xf numFmtId="0" fontId="5" fillId="6" borderId="9" xfId="1" applyFont="1" applyFill="1" applyBorder="1" applyAlignment="1" applyProtection="1">
      <alignment horizontal="center"/>
    </xf>
    <xf numFmtId="0" fontId="5" fillId="6" borderId="10" xfId="1" applyFont="1" applyFill="1" applyBorder="1" applyAlignment="1" applyProtection="1">
      <alignment horizontal="center"/>
    </xf>
    <xf numFmtId="0" fontId="5" fillId="6" borderId="16"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54"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protection hidden="1"/>
    </xf>
    <xf numFmtId="0" fontId="3" fillId="6" borderId="43"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55"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6" xfId="1" applyFont="1" applyFill="1" applyBorder="1" applyAlignment="1" applyProtection="1">
      <alignment horizontal="center" vertical="center"/>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12" fillId="6" borderId="2" xfId="1" applyFont="1" applyFill="1" applyBorder="1" applyAlignment="1" applyProtection="1">
      <alignment horizontal="left" vertical="center"/>
      <protection hidden="1"/>
    </xf>
    <xf numFmtId="0" fontId="12" fillId="6" borderId="3"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12" fillId="6" borderId="17" xfId="1" applyFont="1" applyFill="1" applyBorder="1" applyAlignment="1" applyProtection="1">
      <alignment horizontal="left" vertical="center"/>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9" xfId="1" applyFont="1" applyFill="1" applyBorder="1" applyAlignment="1" applyProtection="1">
      <alignment horizontal="center"/>
    </xf>
    <xf numFmtId="0" fontId="3" fillId="6" borderId="10" xfId="1" applyFont="1" applyFill="1" applyBorder="1" applyAlignment="1" applyProtection="1">
      <alignment horizontal="center"/>
    </xf>
    <xf numFmtId="0" fontId="3" fillId="6" borderId="16"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52">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506571</xdr:colOff>
      <xdr:row>162</xdr:row>
      <xdr:rowOff>33616</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8102" y="6951147"/>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262537</xdr:colOff>
      <xdr:row>724</xdr:row>
      <xdr:rowOff>73292</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7449" y="138286645"/>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6"/>
  <sheetViews>
    <sheetView zoomScale="80" zoomScaleNormal="80" workbookViewId="0">
      <selection activeCell="N16" sqref="N16"/>
    </sheetView>
  </sheetViews>
  <sheetFormatPr baseColWidth="10" defaultRowHeight="12.75"/>
  <cols>
    <col min="1" max="1" width="7.140625" style="1" customWidth="1"/>
    <col min="2" max="2" width="15.28515625" style="1" bestFit="1" customWidth="1"/>
    <col min="3" max="3" width="9.7109375" style="1" customWidth="1"/>
    <col min="4" max="4" width="11.140625" style="1" customWidth="1"/>
    <col min="5" max="5" width="18.5703125" style="1" customWidth="1"/>
    <col min="6" max="6" width="40.85546875" style="1" customWidth="1"/>
    <col min="7" max="7" width="25.7109375" style="1" customWidth="1"/>
    <col min="8" max="8" width="15.5703125" style="1" bestFit="1" customWidth="1"/>
    <col min="9" max="9" width="8.42578125" style="1" bestFit="1" customWidth="1"/>
    <col min="10" max="10" width="21.140625" style="1" hidden="1" customWidth="1"/>
    <col min="11" max="11" width="32.140625" style="1" customWidth="1"/>
    <col min="12" max="16384" width="11.42578125" style="1"/>
  </cols>
  <sheetData>
    <row r="1" spans="2:11" ht="13.5" thickBot="1"/>
    <row r="2" spans="2:11" ht="15" customHeight="1">
      <c r="B2" s="137" t="s">
        <v>60</v>
      </c>
      <c r="C2" s="138"/>
      <c r="D2" s="138"/>
      <c r="E2" s="138"/>
      <c r="F2" s="138"/>
      <c r="G2" s="138"/>
      <c r="H2" s="138"/>
      <c r="I2" s="138"/>
      <c r="J2" s="138"/>
      <c r="K2" s="139"/>
    </row>
    <row r="3" spans="2:11" ht="15" customHeight="1">
      <c r="B3" s="140"/>
      <c r="C3" s="141"/>
      <c r="D3" s="141"/>
      <c r="E3" s="141"/>
      <c r="F3" s="141"/>
      <c r="G3" s="141"/>
      <c r="H3" s="141"/>
      <c r="I3" s="141"/>
      <c r="J3" s="141"/>
      <c r="K3" s="142"/>
    </row>
    <row r="4" spans="2:11" ht="15" customHeight="1" thickBot="1">
      <c r="B4" s="143"/>
      <c r="C4" s="144"/>
      <c r="D4" s="144"/>
      <c r="E4" s="144"/>
      <c r="F4" s="144"/>
      <c r="G4" s="144"/>
      <c r="H4" s="144"/>
      <c r="I4" s="144"/>
      <c r="J4" s="144"/>
      <c r="K4" s="145"/>
    </row>
    <row r="5" spans="2:11" ht="18.75" customHeight="1" thickBot="1">
      <c r="B5" s="112" t="s">
        <v>484</v>
      </c>
      <c r="C5" s="113"/>
      <c r="D5" s="128" t="str">
        <f>+'Completar SOFSE'!B5</f>
        <v>35/2019</v>
      </c>
      <c r="E5" s="128"/>
      <c r="F5" s="128"/>
      <c r="G5" s="129"/>
      <c r="H5" s="134" t="s">
        <v>11</v>
      </c>
      <c r="I5" s="135"/>
      <c r="J5" s="135"/>
      <c r="K5" s="136"/>
    </row>
    <row r="6" spans="2:11" ht="30" customHeight="1">
      <c r="B6" s="112" t="s">
        <v>25</v>
      </c>
      <c r="C6" s="113"/>
      <c r="D6" s="130" t="str">
        <f>+'Completar SOFSE'!B6</f>
        <v>Licitación Abreviada Nacional e Internacional</v>
      </c>
      <c r="E6" s="130"/>
      <c r="F6" s="130"/>
      <c r="G6" s="131"/>
      <c r="H6" s="114" t="s">
        <v>8</v>
      </c>
      <c r="I6" s="119"/>
      <c r="J6" s="120"/>
      <c r="K6" s="121"/>
    </row>
    <row r="7" spans="2:11" ht="15.75" customHeight="1">
      <c r="B7" s="9" t="s">
        <v>21</v>
      </c>
      <c r="C7" s="10"/>
      <c r="D7" s="132" t="str">
        <f>+'Completar SOFSE'!B7</f>
        <v>EX-2019-57953061-APN-SG#SOFSE</v>
      </c>
      <c r="E7" s="132"/>
      <c r="F7" s="132"/>
      <c r="G7" s="133"/>
      <c r="H7" s="115"/>
      <c r="I7" s="122"/>
      <c r="J7" s="123"/>
      <c r="K7" s="124"/>
    </row>
    <row r="8" spans="2:11" ht="15.75" customHeight="1">
      <c r="B8" s="150" t="s">
        <v>9</v>
      </c>
      <c r="C8" s="151"/>
      <c r="D8" s="132" t="str">
        <f>+'Completar SOFSE'!B8</f>
        <v>Adquisición de repuestos motores Caterpillar</v>
      </c>
      <c r="E8" s="132"/>
      <c r="F8" s="132"/>
      <c r="G8" s="133"/>
      <c r="H8" s="11" t="s">
        <v>27</v>
      </c>
      <c r="I8" s="116"/>
      <c r="J8" s="117"/>
      <c r="K8" s="118"/>
    </row>
    <row r="9" spans="2:11" ht="16.5" customHeight="1">
      <c r="B9" s="150"/>
      <c r="C9" s="151"/>
      <c r="D9" s="132"/>
      <c r="E9" s="132"/>
      <c r="F9" s="132"/>
      <c r="G9" s="133"/>
      <c r="H9" s="12" t="s">
        <v>1</v>
      </c>
      <c r="I9" s="116"/>
      <c r="J9" s="117"/>
      <c r="K9" s="118"/>
    </row>
    <row r="10" spans="2:11" ht="16.5" customHeight="1">
      <c r="B10" s="150"/>
      <c r="C10" s="151"/>
      <c r="D10" s="132"/>
      <c r="E10" s="132"/>
      <c r="F10" s="132"/>
      <c r="G10" s="133"/>
      <c r="H10" s="12" t="s">
        <v>2</v>
      </c>
      <c r="I10" s="125"/>
      <c r="J10" s="126"/>
      <c r="K10" s="127"/>
    </row>
    <row r="11" spans="2:11" ht="15">
      <c r="B11" s="16" t="s">
        <v>17</v>
      </c>
      <c r="C11" s="17"/>
      <c r="D11" s="81" t="str">
        <f>+'Completar SOFSE'!B11</f>
        <v>Por renglón</v>
      </c>
      <c r="E11" s="17"/>
      <c r="F11" s="10"/>
      <c r="G11" s="10"/>
      <c r="H11" s="13" t="s">
        <v>5</v>
      </c>
      <c r="I11" s="160"/>
      <c r="J11" s="161"/>
      <c r="K11" s="162"/>
    </row>
    <row r="12" spans="2:11" ht="13.5" thickBot="1">
      <c r="B12" s="18"/>
      <c r="C12" s="19"/>
      <c r="D12" s="19"/>
      <c r="E12" s="20"/>
      <c r="F12" s="19"/>
      <c r="G12" s="19"/>
      <c r="H12" s="14"/>
      <c r="I12" s="21"/>
      <c r="J12" s="21"/>
      <c r="K12" s="15"/>
    </row>
    <row r="13" spans="2:11" ht="15" customHeight="1">
      <c r="B13" s="148" t="s">
        <v>54</v>
      </c>
      <c r="C13" s="154" t="s">
        <v>10</v>
      </c>
      <c r="D13" s="154" t="s">
        <v>3</v>
      </c>
      <c r="E13" s="156" t="s">
        <v>4</v>
      </c>
      <c r="F13" s="158" t="s">
        <v>30</v>
      </c>
      <c r="G13" s="158" t="s">
        <v>53</v>
      </c>
      <c r="H13" s="152" t="s">
        <v>31</v>
      </c>
      <c r="I13" s="152" t="s">
        <v>32</v>
      </c>
      <c r="J13" s="165" t="s">
        <v>33</v>
      </c>
      <c r="K13" s="152" t="s">
        <v>34</v>
      </c>
    </row>
    <row r="14" spans="2:11" ht="15.75" customHeight="1" thickBot="1">
      <c r="B14" s="149"/>
      <c r="C14" s="155"/>
      <c r="D14" s="155"/>
      <c r="E14" s="157"/>
      <c r="F14" s="159"/>
      <c r="G14" s="159"/>
      <c r="H14" s="153"/>
      <c r="I14" s="153"/>
      <c r="J14" s="166"/>
      <c r="K14" s="153"/>
    </row>
    <row r="15" spans="2:11" ht="25.5">
      <c r="B15" s="2">
        <f>+'Completar SOFSE'!A21</f>
        <v>1</v>
      </c>
      <c r="C15" s="3">
        <f>VLOOKUP(B15,'Completar SOFSE'!$A$19:$E$462,2,0)</f>
        <v>1</v>
      </c>
      <c r="D15" s="3" t="str">
        <f>VLOOKUP(B15,'Completar SOFSE'!$A$19:$E$462,3,0)</f>
        <v>unidad</v>
      </c>
      <c r="E15" s="3" t="str">
        <f>VLOOKUP(B15,'Completar SOFSE'!$A$19:$E$462,4,0)</f>
        <v>NUM03230501100N</v>
      </c>
      <c r="F15" s="4" t="str">
        <f>VLOOKUP(B15,'Completar SOFSE'!$A$19:$E$462,5,0)</f>
        <v>Equipo porta filtros de aire. Sistema de admision. Locomotora CSR SDD7.</v>
      </c>
      <c r="G15" s="101" t="str">
        <f>VLOOKUP(B15,'Completar SOFSE'!$A$19:$F$462,6,0)</f>
        <v>4P-0559</v>
      </c>
      <c r="H15" s="102"/>
      <c r="I15" s="54"/>
      <c r="J15" s="47">
        <f>+(C15*H15)*I15</f>
        <v>0</v>
      </c>
      <c r="K15" s="22">
        <f>+C15*H15</f>
        <v>0</v>
      </c>
    </row>
    <row r="16" spans="2:11" ht="25.5">
      <c r="B16" s="5">
        <f>+B15+1</f>
        <v>2</v>
      </c>
      <c r="C16" s="6">
        <f>VLOOKUP(B16,'Completar SOFSE'!$A$19:$E$462,2,0)</f>
        <v>14</v>
      </c>
      <c r="D16" s="6" t="str">
        <f>VLOOKUP(B16,'Completar SOFSE'!$A$19:$E$462,3,0)</f>
        <v>unidad</v>
      </c>
      <c r="E16" s="6" t="str">
        <f>VLOOKUP(B16,'Completar SOFSE'!$A$19:$E$462,4,0)</f>
        <v>NUM03230521000N</v>
      </c>
      <c r="F16" s="8" t="str">
        <f>VLOOKUP(B16,'Completar SOFSE'!$A$19:$E$462,5,0)</f>
        <v>Conjunto de fuelles.  Motor Caterpillar 3516B. Loc CSR SDD7.</v>
      </c>
      <c r="G16" s="103" t="str">
        <f>VLOOKUP(B16,'Completar SOFSE'!$A$19:$F$462,6,0)</f>
        <v>207-1364</v>
      </c>
      <c r="H16" s="48"/>
      <c r="I16" s="55"/>
      <c r="J16" s="49">
        <f t="shared" ref="J16:J21" si="0">+(C16*H16)*I16</f>
        <v>0</v>
      </c>
      <c r="K16" s="50">
        <f t="shared" ref="K16:K21" si="1">+C16*H16</f>
        <v>0</v>
      </c>
    </row>
    <row r="17" spans="2:11" ht="38.25">
      <c r="B17" s="5">
        <f t="shared" ref="B17:B21" si="2">+B16+1</f>
        <v>3</v>
      </c>
      <c r="C17" s="6">
        <f>VLOOKUP(B17,'Completar SOFSE'!$A$19:$E$462,2,0)</f>
        <v>8</v>
      </c>
      <c r="D17" s="6" t="str">
        <f>VLOOKUP(B17,'Completar SOFSE'!$A$19:$E$462,3,0)</f>
        <v>unidad</v>
      </c>
      <c r="E17" s="6" t="str">
        <f>VLOOKUP(B17,'Completar SOFSE'!$A$19:$E$462,4,0)</f>
        <v>NUM03230191700N</v>
      </c>
      <c r="F17" s="8" t="str">
        <f>VLOOKUP(B17,'Completar SOFSE'!$A$19:$E$462,5,0)</f>
        <v>Respiradero. Carter de block de cilindros. Motor diesel Caterpillar 3516B. Locomotoras - CSR SDD7</v>
      </c>
      <c r="G17" s="103" t="str">
        <f>VLOOKUP(B17,'Completar SOFSE'!$A$19:$F$462,6,0)</f>
        <v>4W-3027</v>
      </c>
      <c r="H17" s="48"/>
      <c r="I17" s="55"/>
      <c r="J17" s="49">
        <f t="shared" si="0"/>
        <v>0</v>
      </c>
      <c r="K17" s="50">
        <f t="shared" si="1"/>
        <v>0</v>
      </c>
    </row>
    <row r="18" spans="2:11" ht="38.25">
      <c r="B18" s="5">
        <f t="shared" si="2"/>
        <v>4</v>
      </c>
      <c r="C18" s="6">
        <f>VLOOKUP(B18,'Completar SOFSE'!$A$19:$E$462,2,0)</f>
        <v>8</v>
      </c>
      <c r="D18" s="6" t="str">
        <f>VLOOKUP(B18,'Completar SOFSE'!$A$19:$E$462,3,0)</f>
        <v>unidad</v>
      </c>
      <c r="E18" s="6" t="str">
        <f>VLOOKUP(B18,'Completar SOFSE'!$A$19:$E$462,4,0)</f>
        <v>NUM03230191840N</v>
      </c>
      <c r="F18" s="8" t="str">
        <f>VLOOKUP(B18,'Completar SOFSE'!$A$19:$E$462,5,0)</f>
        <v>Espaciador buje de montaje de aislamiento. Sistema de arranque. Motor diesel Caterpillar 3516B.</v>
      </c>
      <c r="G18" s="103" t="str">
        <f>VLOOKUP(B18,'Completar SOFSE'!$A$19:$F$462,6,0)</f>
        <v>6I-1418</v>
      </c>
      <c r="H18" s="48"/>
      <c r="I18" s="55"/>
      <c r="J18" s="49">
        <f t="shared" si="0"/>
        <v>0</v>
      </c>
      <c r="K18" s="50">
        <f t="shared" si="1"/>
        <v>0</v>
      </c>
    </row>
    <row r="19" spans="2:11" ht="38.25">
      <c r="B19" s="5">
        <f t="shared" si="2"/>
        <v>5</v>
      </c>
      <c r="C19" s="6">
        <f>VLOOKUP(B19,'Completar SOFSE'!$A$19:$E$462,2,0)</f>
        <v>48</v>
      </c>
      <c r="D19" s="6" t="str">
        <f>VLOOKUP(B19,'Completar SOFSE'!$A$19:$E$462,3,0)</f>
        <v>unidad</v>
      </c>
      <c r="E19" s="6" t="str">
        <f>VLOOKUP(B19,'Completar SOFSE'!$A$19:$E$462,4,0)</f>
        <v>NUM03230191910N</v>
      </c>
      <c r="F19" s="8" t="str">
        <f>VLOOKUP(B19,'Completar SOFSE'!$A$19:$E$462,5,0)</f>
        <v>Anillo de retencion pastilla entre balancin y valvula. Tapa de cilindros. Motor Caterpillar 3516B.</v>
      </c>
      <c r="G19" s="103" t="str">
        <f>VLOOKUP(B19,'Completar SOFSE'!$A$19:$F$462,6,0)</f>
        <v>9F-7707</v>
      </c>
      <c r="H19" s="48"/>
      <c r="I19" s="55"/>
      <c r="J19" s="49">
        <f t="shared" si="0"/>
        <v>0</v>
      </c>
      <c r="K19" s="50">
        <f t="shared" si="1"/>
        <v>0</v>
      </c>
    </row>
    <row r="20" spans="2:11" ht="38.25">
      <c r="B20" s="5">
        <f t="shared" si="2"/>
        <v>6</v>
      </c>
      <c r="C20" s="6">
        <f>VLOOKUP(B20,'Completar SOFSE'!$A$19:$E$462,2,0)</f>
        <v>16</v>
      </c>
      <c r="D20" s="6" t="str">
        <f>VLOOKUP(B20,'Completar SOFSE'!$A$19:$E$462,3,0)</f>
        <v>unidad</v>
      </c>
      <c r="E20" s="6" t="str">
        <f>VLOOKUP(B20,'Completar SOFSE'!$A$19:$E$462,4,0)</f>
        <v>NUM03230191940N</v>
      </c>
      <c r="F20" s="8" t="str">
        <f>VLOOKUP(B20,'Completar SOFSE'!$A$19:$E$462,5,0)</f>
        <v>Reten de arandela. Mecanismo de valvulas. Tapa de cilindros. Motor diesel Caterpillar 3516B.</v>
      </c>
      <c r="G20" s="103" t="str">
        <f>VLOOKUP(B20,'Completar SOFSE'!$A$19:$F$462,6,0)</f>
        <v>100-3877</v>
      </c>
      <c r="H20" s="48"/>
      <c r="I20" s="55"/>
      <c r="J20" s="49">
        <f t="shared" si="0"/>
        <v>0</v>
      </c>
      <c r="K20" s="50">
        <f t="shared" si="1"/>
        <v>0</v>
      </c>
    </row>
    <row r="21" spans="2:11" ht="38.25">
      <c r="B21" s="5">
        <f t="shared" si="2"/>
        <v>7</v>
      </c>
      <c r="C21" s="6">
        <f>VLOOKUP(B21,'Completar SOFSE'!$A$19:$E$462,2,0)</f>
        <v>16</v>
      </c>
      <c r="D21" s="6" t="str">
        <f>VLOOKUP(B21,'Completar SOFSE'!$A$19:$E$462,3,0)</f>
        <v>unidad</v>
      </c>
      <c r="E21" s="6" t="str">
        <f>VLOOKUP(B21,'Completar SOFSE'!$A$19:$E$462,4,0)</f>
        <v>NUM03230191960N</v>
      </c>
      <c r="F21" s="8" t="str">
        <f>VLOOKUP(B21,'Completar SOFSE'!$A$19:$E$462,5,0)</f>
        <v>Varilla de empuje. Mecanismo de valvulas. Tapa de cilindros. Motor diesel Caterpillar 3516B.</v>
      </c>
      <c r="G21" s="103" t="str">
        <f>VLOOKUP(B21,'Completar SOFSE'!$A$19:$F$462,6,0)</f>
        <v>100-3879</v>
      </c>
      <c r="H21" s="48"/>
      <c r="I21" s="55"/>
      <c r="J21" s="49">
        <f t="shared" si="0"/>
        <v>0</v>
      </c>
      <c r="K21" s="50">
        <f t="shared" si="1"/>
        <v>0</v>
      </c>
    </row>
    <row r="22" spans="2:11" ht="25.5">
      <c r="B22" s="5">
        <f>+'Completar SOFSE'!A28</f>
        <v>8</v>
      </c>
      <c r="C22" s="6">
        <f>VLOOKUP(B22,'Completar SOFSE'!$A$19:$E$462,2,0)</f>
        <v>4</v>
      </c>
      <c r="D22" s="6" t="str">
        <f>VLOOKUP(B22,'Completar SOFSE'!$A$19:$E$462,3,0)</f>
        <v>unidad</v>
      </c>
      <c r="E22" s="6" t="str">
        <f>VLOOKUP(B22,'Completar SOFSE'!$A$19:$E$462,4,0)</f>
        <v>NUM03230192100N</v>
      </c>
      <c r="F22" s="8" t="str">
        <f>VLOOKUP(B22,'Completar SOFSE'!$A$19:$E$462,5,0)</f>
        <v>Nucleo Aftercooler de motor diesel Caterpillar 3516B. Loc CSR SDD7</v>
      </c>
      <c r="G22" s="103" t="str">
        <f>VLOOKUP(B22,'Completar SOFSE'!$A$19:$F$462,6,0)</f>
        <v>111-5059</v>
      </c>
      <c r="H22" s="48"/>
      <c r="I22" s="99"/>
      <c r="J22" s="49">
        <f t="shared" ref="J22:J36" si="3">+(C22*H22)*I22</f>
        <v>0</v>
      </c>
      <c r="K22" s="50">
        <f t="shared" ref="K22:K36" si="4">+C22*H22</f>
        <v>0</v>
      </c>
    </row>
    <row r="23" spans="2:11" ht="38.25">
      <c r="B23" s="5">
        <f>+'Completar SOFSE'!A29</f>
        <v>9</v>
      </c>
      <c r="C23" s="6">
        <f>VLOOKUP(B23,'Completar SOFSE'!$A$19:$E$462,2,0)</f>
        <v>37</v>
      </c>
      <c r="D23" s="6" t="str">
        <f>VLOOKUP(B23,'Completar SOFSE'!$A$19:$E$462,3,0)</f>
        <v>unidad</v>
      </c>
      <c r="E23" s="6" t="str">
        <f>VLOOKUP(B23,'Completar SOFSE'!$A$19:$E$462,4,0)</f>
        <v>NUM03230192170N</v>
      </c>
      <c r="F23" s="8" t="str">
        <f>VLOOKUP(B23,'Completar SOFSE'!$A$19:$E$462,5,0)</f>
        <v>O ring de tapa trasera, equipos auxiliares. Motor Caterpillar 3516B. Locomotora CSR SDD7.</v>
      </c>
      <c r="G23" s="103" t="str">
        <f>VLOOKUP(B23,'Completar SOFSE'!$A$19:$F$462,6,0)</f>
        <v>235-3548</v>
      </c>
      <c r="H23" s="48"/>
      <c r="I23" s="99"/>
      <c r="J23" s="49">
        <f t="shared" si="3"/>
        <v>0</v>
      </c>
      <c r="K23" s="50">
        <f t="shared" si="4"/>
        <v>0</v>
      </c>
    </row>
    <row r="24" spans="2:11" ht="25.5">
      <c r="B24" s="5">
        <f>+'Completar SOFSE'!A30</f>
        <v>10</v>
      </c>
      <c r="C24" s="6">
        <f>VLOOKUP(B24,'Completar SOFSE'!$A$19:$E$462,2,0)</f>
        <v>6</v>
      </c>
      <c r="D24" s="6" t="str">
        <f>VLOOKUP(B24,'Completar SOFSE'!$A$19:$E$462,3,0)</f>
        <v>unidad</v>
      </c>
      <c r="E24" s="6" t="str">
        <f>VLOOKUP(B24,'Completar SOFSE'!$A$19:$E$462,4,0)</f>
        <v>NUM03230200010N</v>
      </c>
      <c r="F24" s="8" t="str">
        <f>VLOOKUP(B24,'Completar SOFSE'!$A$19:$E$462,5,0)</f>
        <v>EJE DE BALANCIN MOTOR CATERPILLAR 3516B6HZ1</v>
      </c>
      <c r="G24" s="103" t="str">
        <f>VLOOKUP(B24,'Completar SOFSE'!$A$19:$F$462,6,0)</f>
        <v>230-2633</v>
      </c>
      <c r="H24" s="48"/>
      <c r="I24" s="99"/>
      <c r="J24" s="49">
        <f t="shared" si="3"/>
        <v>0</v>
      </c>
      <c r="K24" s="50">
        <f t="shared" si="4"/>
        <v>0</v>
      </c>
    </row>
    <row r="25" spans="2:11" ht="25.5">
      <c r="B25" s="5">
        <f>+'Completar SOFSE'!A31</f>
        <v>11</v>
      </c>
      <c r="C25" s="6">
        <f>VLOOKUP(B25,'Completar SOFSE'!$A$19:$E$462,2,0)</f>
        <v>2</v>
      </c>
      <c r="D25" s="6" t="str">
        <f>VLOOKUP(B25,'Completar SOFSE'!$A$19:$E$462,3,0)</f>
        <v>unidad</v>
      </c>
      <c r="E25" s="6" t="str">
        <f>VLOOKUP(B25,'Completar SOFSE'!$A$19:$E$462,4,0)</f>
        <v>NUM03230300080N</v>
      </c>
      <c r="F25" s="8" t="str">
        <f>VLOOKUP(B25,'Completar SOFSE'!$A$19:$E$462,5,0)</f>
        <v>EMPUJADOR VALVULA MOTOR CATERPILLAR 3516BHZ1</v>
      </c>
      <c r="G25" s="103" t="str">
        <f>VLOOKUP(B25,'Completar SOFSE'!$A$19:$F$462,6,0)</f>
        <v>100-3880</v>
      </c>
      <c r="H25" s="48"/>
      <c r="I25" s="99"/>
      <c r="J25" s="49">
        <f t="shared" si="3"/>
        <v>0</v>
      </c>
      <c r="K25" s="50">
        <f t="shared" si="4"/>
        <v>0</v>
      </c>
    </row>
    <row r="26" spans="2:11" ht="25.5">
      <c r="B26" s="5">
        <f>+'Completar SOFSE'!A32</f>
        <v>12</v>
      </c>
      <c r="C26" s="6">
        <f>VLOOKUP(B26,'Completar SOFSE'!$A$19:$E$462,2,0)</f>
        <v>32</v>
      </c>
      <c r="D26" s="6" t="str">
        <f>VLOOKUP(B26,'Completar SOFSE'!$A$19:$E$462,3,0)</f>
        <v>unidad</v>
      </c>
      <c r="E26" s="6" t="str">
        <f>VLOOKUP(B26,'Completar SOFSE'!$A$19:$E$462,4,0)</f>
        <v>NUM03230300310N</v>
      </c>
      <c r="F26" s="8" t="str">
        <f>VLOOKUP(B26,'Completar SOFSE'!$A$19:$E$462,5,0)</f>
        <v>Inyector. Motor Caterpillar 3516B. Loc CSR SDD7.</v>
      </c>
      <c r="G26" s="103" t="str">
        <f>VLOOKUP(B26,'Completar SOFSE'!$A$19:$F$462,6,0)</f>
        <v>250-1314</v>
      </c>
      <c r="H26" s="48"/>
      <c r="I26" s="99"/>
      <c r="J26" s="49">
        <f t="shared" si="3"/>
        <v>0</v>
      </c>
      <c r="K26" s="50">
        <f t="shared" si="4"/>
        <v>0</v>
      </c>
    </row>
    <row r="27" spans="2:11" ht="23.25" customHeight="1">
      <c r="B27" s="5">
        <f>+'Completar SOFSE'!A33</f>
        <v>13</v>
      </c>
      <c r="C27" s="6">
        <f>VLOOKUP(B27,'Completar SOFSE'!$A$19:$E$462,2,0)</f>
        <v>1</v>
      </c>
      <c r="D27" s="6" t="str">
        <f>VLOOKUP(B27,'Completar SOFSE'!$A$19:$E$462,3,0)</f>
        <v>unidad</v>
      </c>
      <c r="E27" s="6" t="str">
        <f>VLOOKUP(B27,'Completar SOFSE'!$A$19:$E$462,4,0)</f>
        <v>NUM03230300330N</v>
      </c>
      <c r="F27" s="8" t="str">
        <f>VLOOKUP(B27,'Completar SOFSE'!$A$19:$E$462,5,0)</f>
        <v>Damper. Motor Caterpillar 3516B. Loc CSR SDD7.</v>
      </c>
      <c r="G27" s="103" t="str">
        <f>VLOOKUP(B27,'Completar SOFSE'!$A$19:$F$462,6,0)</f>
        <v>146-3740</v>
      </c>
      <c r="H27" s="48"/>
      <c r="I27" s="99"/>
      <c r="J27" s="49">
        <f t="shared" si="3"/>
        <v>0</v>
      </c>
      <c r="K27" s="50">
        <f t="shared" si="4"/>
        <v>0</v>
      </c>
    </row>
    <row r="28" spans="2:11" ht="30.75" customHeight="1">
      <c r="B28" s="5">
        <f>+'Completar SOFSE'!A34</f>
        <v>14</v>
      </c>
      <c r="C28" s="6">
        <f>VLOOKUP(B28,'Completar SOFSE'!$A$19:$E$462,2,0)</f>
        <v>2</v>
      </c>
      <c r="D28" s="6" t="str">
        <f>VLOOKUP(B28,'Completar SOFSE'!$A$19:$E$462,3,0)</f>
        <v>unidad</v>
      </c>
      <c r="E28" s="6" t="str">
        <f>VLOOKUP(B28,'Completar SOFSE'!$A$19:$E$462,4,0)</f>
        <v>NUM03230300800N</v>
      </c>
      <c r="F28" s="8" t="str">
        <f>VLOOKUP(B28,'Completar SOFSE'!$A$19:$E$462,5,0)</f>
        <v>Bomba de Aceite. Motor Caterpillar 3516B. Loc CSR SDD7.</v>
      </c>
      <c r="G28" s="103" t="str">
        <f>VLOOKUP(B28,'Completar SOFSE'!$A$19:$F$462,6,0)</f>
        <v>106-9872</v>
      </c>
      <c r="H28" s="48"/>
      <c r="I28" s="99"/>
      <c r="J28" s="49">
        <f t="shared" si="3"/>
        <v>0</v>
      </c>
      <c r="K28" s="50">
        <f t="shared" si="4"/>
        <v>0</v>
      </c>
    </row>
    <row r="29" spans="2:11" ht="38.25">
      <c r="B29" s="5">
        <f>+'Completar SOFSE'!A35</f>
        <v>15</v>
      </c>
      <c r="C29" s="6">
        <f>VLOOKUP(B29,'Completar SOFSE'!$A$19:$E$462,2,0)</f>
        <v>128</v>
      </c>
      <c r="D29" s="6" t="str">
        <f>VLOOKUP(B29,'Completar SOFSE'!$A$19:$E$462,3,0)</f>
        <v>unidad</v>
      </c>
      <c r="E29" s="6" t="str">
        <f>VLOOKUP(B29,'Completar SOFSE'!$A$19:$E$462,4,0)</f>
        <v>NUM03230302730N</v>
      </c>
      <c r="F29" s="8" t="str">
        <f>VLOOKUP(B29,'Completar SOFSE'!$A$19:$E$462,5,0)</f>
        <v>Traba de retencion de Tapas de Cilindro de motor diesel Caterpillar 3516B . Loc CSR SDD7</v>
      </c>
      <c r="G29" s="103" t="str">
        <f>VLOOKUP(B29,'Completar SOFSE'!$A$19:$F$462,6,0)</f>
        <v>2A-4429</v>
      </c>
      <c r="H29" s="48"/>
      <c r="I29" s="99"/>
      <c r="J29" s="49">
        <f t="shared" si="3"/>
        <v>0</v>
      </c>
      <c r="K29" s="50">
        <f t="shared" si="4"/>
        <v>0</v>
      </c>
    </row>
    <row r="30" spans="2:11" ht="38.25">
      <c r="B30" s="5">
        <f>+'Completar SOFSE'!A36</f>
        <v>16</v>
      </c>
      <c r="C30" s="6">
        <f>VLOOKUP(B30,'Completar SOFSE'!$A$19:$E$462,2,0)</f>
        <v>128</v>
      </c>
      <c r="D30" s="6" t="str">
        <f>VLOOKUP(B30,'Completar SOFSE'!$A$19:$E$462,3,0)</f>
        <v>unidad</v>
      </c>
      <c r="E30" s="6" t="str">
        <f>VLOOKUP(B30,'Completar SOFSE'!$A$19:$E$462,4,0)</f>
        <v>NUM03230302740N</v>
      </c>
      <c r="F30" s="8" t="str">
        <f>VLOOKUP(B30,'Completar SOFSE'!$A$19:$E$462,5,0)</f>
        <v>Traba de retencion de Tapas de Cilindro de motor diesel Caterpillar 3516B . Loc CSR SDD7</v>
      </c>
      <c r="G30" s="103" t="str">
        <f>VLOOKUP(B30,'Completar SOFSE'!$A$19:$F$462,6,0)</f>
        <v>197-7055</v>
      </c>
      <c r="H30" s="48"/>
      <c r="I30" s="99"/>
      <c r="J30" s="49">
        <f t="shared" si="3"/>
        <v>0</v>
      </c>
      <c r="K30" s="50">
        <f t="shared" si="4"/>
        <v>0</v>
      </c>
    </row>
    <row r="31" spans="2:11" ht="38.25">
      <c r="B31" s="5">
        <f>+'Completar SOFSE'!A37</f>
        <v>17</v>
      </c>
      <c r="C31" s="6">
        <f>VLOOKUP(B31,'Completar SOFSE'!$A$19:$E$462,2,0)</f>
        <v>64</v>
      </c>
      <c r="D31" s="6" t="str">
        <f>VLOOKUP(B31,'Completar SOFSE'!$A$19:$E$462,3,0)</f>
        <v>unidad</v>
      </c>
      <c r="E31" s="6" t="str">
        <f>VLOOKUP(B31,'Completar SOFSE'!$A$19:$E$462,4,0)</f>
        <v>NUM03230302760N</v>
      </c>
      <c r="F31" s="8" t="str">
        <f>VLOOKUP(B31,'Completar SOFSE'!$A$19:$E$462,5,0)</f>
        <v>Rotocoil de valvula de escape de Tapas de Cilindro de motor diesel Caterpillar 3516B . Loc CSR SDD7</v>
      </c>
      <c r="G31" s="103" t="str">
        <f>VLOOKUP(B31,'Completar SOFSE'!$A$19:$F$462,6,0)</f>
        <v>197-6999</v>
      </c>
      <c r="H31" s="48"/>
      <c r="I31" s="99"/>
      <c r="J31" s="49">
        <f t="shared" si="3"/>
        <v>0</v>
      </c>
      <c r="K31" s="50">
        <f t="shared" si="4"/>
        <v>0</v>
      </c>
    </row>
    <row r="32" spans="2:11" ht="38.25">
      <c r="B32" s="5">
        <f>+'Completar SOFSE'!A38</f>
        <v>18</v>
      </c>
      <c r="C32" s="6">
        <f>VLOOKUP(B32,'Completar SOFSE'!$A$19:$E$462,2,0)</f>
        <v>32</v>
      </c>
      <c r="D32" s="6" t="str">
        <f>VLOOKUP(B32,'Completar SOFSE'!$A$19:$E$462,3,0)</f>
        <v>unidad</v>
      </c>
      <c r="E32" s="6" t="str">
        <f>VLOOKUP(B32,'Completar SOFSE'!$A$19:$E$462,4,0)</f>
        <v>NUM03230302770N</v>
      </c>
      <c r="F32" s="8" t="str">
        <f>VLOOKUP(B32,'Completar SOFSE'!$A$19:$E$462,5,0)</f>
        <v>Valvula de admision de Tapas de Cilindro de motor diesel Caterpillar 3516B . Loc CSR SDD7</v>
      </c>
      <c r="G32" s="103" t="str">
        <f>VLOOKUP(B32,'Completar SOFSE'!$A$19:$F$462,6,0)</f>
        <v>210-2542</v>
      </c>
      <c r="H32" s="48"/>
      <c r="I32" s="99"/>
      <c r="J32" s="49">
        <f t="shared" si="3"/>
        <v>0</v>
      </c>
      <c r="K32" s="50">
        <f t="shared" si="4"/>
        <v>0</v>
      </c>
    </row>
    <row r="33" spans="2:11" ht="38.25">
      <c r="B33" s="5">
        <f>+'Completar SOFSE'!A39</f>
        <v>19</v>
      </c>
      <c r="C33" s="6">
        <f>VLOOKUP(B33,'Completar SOFSE'!$A$19:$E$462,2,0)</f>
        <v>32</v>
      </c>
      <c r="D33" s="6" t="str">
        <f>VLOOKUP(B33,'Completar SOFSE'!$A$19:$E$462,3,0)</f>
        <v>unidad</v>
      </c>
      <c r="E33" s="6" t="str">
        <f>VLOOKUP(B33,'Completar SOFSE'!$A$19:$E$462,4,0)</f>
        <v>NUM03230302780N</v>
      </c>
      <c r="F33" s="8" t="str">
        <f>VLOOKUP(B33,'Completar SOFSE'!$A$19:$E$462,5,0)</f>
        <v>Valvula de escape de Tapas de Cilindro de motor diesel Caterpillar 3516B . Loc CSR SDD7</v>
      </c>
      <c r="G33" s="103" t="str">
        <f>VLOOKUP(B33,'Completar SOFSE'!$A$19:$F$462,6,0)</f>
        <v>194-4897</v>
      </c>
      <c r="H33" s="48"/>
      <c r="I33" s="99"/>
      <c r="J33" s="49">
        <f t="shared" si="3"/>
        <v>0</v>
      </c>
      <c r="K33" s="50">
        <f t="shared" si="4"/>
        <v>0</v>
      </c>
    </row>
    <row r="34" spans="2:11" ht="38.25">
      <c r="B34" s="5">
        <f>+'Completar SOFSE'!A40</f>
        <v>20</v>
      </c>
      <c r="C34" s="6">
        <f>VLOOKUP(B34,'Completar SOFSE'!$A$19:$E$462,2,0)</f>
        <v>48</v>
      </c>
      <c r="D34" s="6" t="str">
        <f>VLOOKUP(B34,'Completar SOFSE'!$A$19:$E$462,3,0)</f>
        <v>unidad</v>
      </c>
      <c r="E34" s="6" t="str">
        <f>VLOOKUP(B34,'Completar SOFSE'!$A$19:$E$462,4,0)</f>
        <v>NUM03230302790N</v>
      </c>
      <c r="F34" s="8" t="str">
        <f>VLOOKUP(B34,'Completar SOFSE'!$A$19:$E$462,5,0)</f>
        <v>Blindaje de aceite de Tapas de Cilindro de motor diesel Caterpillar 3516B . Loc CSR SDD7</v>
      </c>
      <c r="G34" s="103" t="str">
        <f>VLOOKUP(B34,'Completar SOFSE'!$A$19:$F$462,6,0)</f>
        <v>234-8776</v>
      </c>
      <c r="H34" s="48"/>
      <c r="I34" s="99"/>
      <c r="J34" s="49">
        <f t="shared" si="3"/>
        <v>0</v>
      </c>
      <c r="K34" s="50">
        <f t="shared" si="4"/>
        <v>0</v>
      </c>
    </row>
    <row r="35" spans="2:11" ht="25.5">
      <c r="B35" s="5">
        <f>+'Completar SOFSE'!A41</f>
        <v>21</v>
      </c>
      <c r="C35" s="6">
        <f>VLOOKUP(B35,'Completar SOFSE'!$A$19:$E$462,2,0)</f>
        <v>32</v>
      </c>
      <c r="D35" s="6" t="str">
        <f>VLOOKUP(B35,'Completar SOFSE'!$A$19:$E$462,3,0)</f>
        <v>unidad</v>
      </c>
      <c r="E35" s="6" t="str">
        <f>VLOOKUP(B35,'Completar SOFSE'!$A$19:$E$462,4,0)</f>
        <v>NUM03230302830N</v>
      </c>
      <c r="F35" s="8" t="str">
        <f>VLOOKUP(B35,'Completar SOFSE'!$A$19:$E$462,5,0)</f>
        <v>Balancin. Mecanismo de valvulas.. Motor diesel Caterpillar 3516B. Locomotoras - CSR SDD7</v>
      </c>
      <c r="G35" s="103" t="str">
        <f>VLOOKUP(B35,'Completar SOFSE'!$A$19:$F$462,6,0)</f>
        <v>230-2621</v>
      </c>
      <c r="H35" s="48"/>
      <c r="I35" s="99"/>
      <c r="J35" s="49">
        <f t="shared" si="3"/>
        <v>0</v>
      </c>
      <c r="K35" s="50">
        <f t="shared" si="4"/>
        <v>0</v>
      </c>
    </row>
    <row r="36" spans="2:11">
      <c r="B36" s="5">
        <f>+'Completar SOFSE'!A42</f>
        <v>22</v>
      </c>
      <c r="C36" s="6">
        <f>VLOOKUP(B36,'Completar SOFSE'!$A$19:$E$462,2,0)</f>
        <v>16</v>
      </c>
      <c r="D36" s="6" t="str">
        <f>VLOOKUP(B36,'Completar SOFSE'!$A$19:$E$462,3,0)</f>
        <v>unidad</v>
      </c>
      <c r="E36" s="6" t="str">
        <f>VLOOKUP(B36,'Completar SOFSE'!$A$19:$E$462,4,0)</f>
        <v>NUM03230531520N</v>
      </c>
      <c r="F36" s="8" t="str">
        <f>VLOOKUP(B36,'Completar SOFSE'!$A$19:$E$462,5,0)</f>
        <v>Indicador de cambio de filtro. SDD7</v>
      </c>
      <c r="G36" s="103" t="str">
        <f>VLOOKUP(B36,'Completar SOFSE'!$A$19:$F$462,6,0)</f>
        <v>6I-2933</v>
      </c>
      <c r="H36" s="48"/>
      <c r="I36" s="99"/>
      <c r="J36" s="49">
        <f t="shared" si="3"/>
        <v>0</v>
      </c>
      <c r="K36" s="50">
        <f t="shared" si="4"/>
        <v>0</v>
      </c>
    </row>
    <row r="37" spans="2:11">
      <c r="B37" s="5">
        <f>+'Completar SOFSE'!A43</f>
        <v>23</v>
      </c>
      <c r="C37" s="6">
        <f>VLOOKUP(B37,'Completar SOFSE'!$A$19:$E$462,2,0)</f>
        <v>48</v>
      </c>
      <c r="D37" s="6" t="str">
        <f>VLOOKUP(B37,'Completar SOFSE'!$A$19:$E$462,3,0)</f>
        <v>unidad</v>
      </c>
      <c r="E37" s="6" t="str">
        <f>VLOOKUP(B37,'Completar SOFSE'!$A$19:$E$462,4,0)</f>
        <v>NUM03230532220N</v>
      </c>
      <c r="F37" s="8" t="str">
        <f>VLOOKUP(B37,'Completar SOFSE'!$A$19:$E$462,5,0)</f>
        <v>Tornillo. sistema de turbos. Loc CSR SDD7</v>
      </c>
      <c r="G37" s="103" t="str">
        <f>VLOOKUP(B37,'Completar SOFSE'!$A$19:$F$462,6,0)</f>
        <v>0L-1143</v>
      </c>
      <c r="H37" s="48"/>
      <c r="I37" s="99"/>
      <c r="J37" s="49">
        <f t="shared" ref="J37:J38" si="5">+(C37*H37)*I37</f>
        <v>0</v>
      </c>
      <c r="K37" s="50">
        <f t="shared" ref="K37:K38" si="6">+C37*H37</f>
        <v>0</v>
      </c>
    </row>
    <row r="38" spans="2:11">
      <c r="B38" s="5">
        <f>+'Completar SOFSE'!A44</f>
        <v>24</v>
      </c>
      <c r="C38" s="6">
        <f>VLOOKUP(B38,'Completar SOFSE'!$A$19:$E$462,2,0)</f>
        <v>48</v>
      </c>
      <c r="D38" s="6" t="str">
        <f>VLOOKUP(B38,'Completar SOFSE'!$A$19:$E$462,3,0)</f>
        <v>unidad</v>
      </c>
      <c r="E38" s="6" t="str">
        <f>VLOOKUP(B38,'Completar SOFSE'!$A$19:$E$462,4,0)</f>
        <v>NUM03230532250N</v>
      </c>
      <c r="F38" s="8" t="str">
        <f>VLOOKUP(B38,'Completar SOFSE'!$A$19:$E$462,5,0)</f>
        <v>Tuerca. Sistema de turbos. Loc CSR SDD7</v>
      </c>
      <c r="G38" s="103" t="str">
        <f>VLOOKUP(B38,'Completar SOFSE'!$A$19:$F$462,6,0)</f>
        <v>9S-8752</v>
      </c>
      <c r="H38" s="48"/>
      <c r="I38" s="99"/>
      <c r="J38" s="49">
        <f t="shared" si="5"/>
        <v>0</v>
      </c>
      <c r="K38" s="50">
        <f t="shared" si="6"/>
        <v>0</v>
      </c>
    </row>
    <row r="39" spans="2:11" ht="38.25">
      <c r="B39" s="5">
        <f>+'Completar SOFSE'!A45</f>
        <v>25</v>
      </c>
      <c r="C39" s="6">
        <f>VLOOKUP(B39,'Completar SOFSE'!$A$19:$E$462,2,0)</f>
        <v>10</v>
      </c>
      <c r="D39" s="6" t="str">
        <f>VLOOKUP(B39,'Completar SOFSE'!$A$19:$E$462,3,0)</f>
        <v>unidad</v>
      </c>
      <c r="E39" s="6" t="str">
        <f>VLOOKUP(B39,'Completar SOFSE'!$A$19:$E$462,4,0)</f>
        <v>NUM03230723000N</v>
      </c>
      <c r="F39" s="8" t="str">
        <f>VLOOKUP(B39,'Completar SOFSE'!$A$19:$E$462,5,0)</f>
        <v>Bomba de combustible de cebado. Sistema de combustible. Motor diesel Caterpillar 3516B. Loc CSR SDD7</v>
      </c>
      <c r="G39" s="103" t="str">
        <f>VLOOKUP(B39,'Completar SOFSE'!$A$19:$F$462,6,0)</f>
        <v>162-3906</v>
      </c>
      <c r="H39" s="48"/>
      <c r="I39" s="99"/>
      <c r="J39" s="49">
        <f t="shared" ref="J39" si="7">+(C39*H39)*I39</f>
        <v>0</v>
      </c>
      <c r="K39" s="50">
        <f t="shared" ref="K39" si="8">+C39*H39</f>
        <v>0</v>
      </c>
    </row>
    <row r="40" spans="2:11" ht="38.25">
      <c r="B40" s="5">
        <f>+'Completar SOFSE'!A46</f>
        <v>26</v>
      </c>
      <c r="C40" s="6">
        <f>VLOOKUP(B40,'Completar SOFSE'!$A$19:$E$462,2,0)</f>
        <v>16</v>
      </c>
      <c r="D40" s="6" t="str">
        <f>VLOOKUP(B40,'Completar SOFSE'!$A$19:$E$462,3,0)</f>
        <v>unidad</v>
      </c>
      <c r="E40" s="6" t="str">
        <f>VLOOKUP(B40,'Completar SOFSE'!$A$19:$E$462,4,0)</f>
        <v>NUM03230711100N</v>
      </c>
      <c r="F40" s="8" t="str">
        <f>VLOOKUP(B40,'Completar SOFSE'!$A$19:$E$462,5,0)</f>
        <v>Ojal. Colector de sistema de combustible. Motor diesel Caterpillar 3516B. Locomotoras - CSR SDD7</v>
      </c>
      <c r="G40" s="103" t="str">
        <f>VLOOKUP(B40,'Completar SOFSE'!$A$19:$F$462,6,0)</f>
        <v>100-3237</v>
      </c>
      <c r="H40" s="48"/>
      <c r="I40" s="99"/>
      <c r="J40" s="49">
        <f t="shared" ref="J40" si="9">+(C40*H40)*I40</f>
        <v>0</v>
      </c>
      <c r="K40" s="50">
        <f t="shared" ref="K40" si="10">+C40*H40</f>
        <v>0</v>
      </c>
    </row>
    <row r="41" spans="2:11" ht="38.25">
      <c r="B41" s="5">
        <f>+'Completar SOFSE'!A47</f>
        <v>27</v>
      </c>
      <c r="C41" s="6">
        <f>VLOOKUP(B41,'Completar SOFSE'!$A$19:$E$462,2,0)</f>
        <v>16</v>
      </c>
      <c r="D41" s="6" t="str">
        <f>VLOOKUP(B41,'Completar SOFSE'!$A$19:$E$462,3,0)</f>
        <v>unidad</v>
      </c>
      <c r="E41" s="6" t="str">
        <f>VLOOKUP(B41,'Completar SOFSE'!$A$19:$E$462,4,0)</f>
        <v>NUM03230711160N</v>
      </c>
      <c r="F41" s="8" t="str">
        <f>VLOOKUP(B41,'Completar SOFSE'!$A$19:$E$462,5,0)</f>
        <v>Ojal de cañeria. Piping. Sistema de combustible. Motor diesel Caterpillar 3516B. Loc CSR SDD7</v>
      </c>
      <c r="G41" s="103" t="str">
        <f>VLOOKUP(B41,'Completar SOFSE'!$A$19:$F$462,6,0)</f>
        <v>2H-9523</v>
      </c>
      <c r="H41" s="48"/>
      <c r="I41" s="99"/>
      <c r="J41" s="49">
        <f t="shared" ref="J41:J104" si="11">+(C41*H41)*I41</f>
        <v>0</v>
      </c>
      <c r="K41" s="50">
        <f t="shared" ref="K41:K104" si="12">+C41*H41</f>
        <v>0</v>
      </c>
    </row>
    <row r="42" spans="2:11" ht="38.25">
      <c r="B42" s="5">
        <f>+'Completar SOFSE'!A48</f>
        <v>28</v>
      </c>
      <c r="C42" s="6">
        <f>VLOOKUP(B42,'Completar SOFSE'!$A$19:$E$462,2,0)</f>
        <v>64</v>
      </c>
      <c r="D42" s="6" t="str">
        <f>VLOOKUP(B42,'Completar SOFSE'!$A$19:$E$462,3,0)</f>
        <v>unidad</v>
      </c>
      <c r="E42" s="6" t="str">
        <f>VLOOKUP(B42,'Completar SOFSE'!$A$19:$E$462,4,0)</f>
        <v>NUM03230711250N</v>
      </c>
      <c r="F42" s="8" t="str">
        <f>VLOOKUP(B42,'Completar SOFSE'!$A$19:$E$462,5,0)</f>
        <v>Puerto de conexion. Piping. Sistema de combustible. Motor diesel Caterpillar 3516B. CSR SDD7</v>
      </c>
      <c r="G42" s="103" t="str">
        <f>VLOOKUP(B42,'Completar SOFSE'!$A$19:$F$462,6,0)</f>
        <v>7W-2122</v>
      </c>
      <c r="H42" s="48"/>
      <c r="I42" s="99"/>
      <c r="J42" s="49">
        <f t="shared" si="11"/>
        <v>0</v>
      </c>
      <c r="K42" s="50">
        <f t="shared" si="12"/>
        <v>0</v>
      </c>
    </row>
    <row r="43" spans="2:11" ht="25.5">
      <c r="B43" s="5">
        <f>+'Completar SOFSE'!A49</f>
        <v>29</v>
      </c>
      <c r="C43" s="6">
        <f>VLOOKUP(B43,'Completar SOFSE'!$A$19:$E$462,2,0)</f>
        <v>8</v>
      </c>
      <c r="D43" s="6" t="str">
        <f>VLOOKUP(B43,'Completar SOFSE'!$A$19:$E$462,3,0)</f>
        <v>unidad</v>
      </c>
      <c r="E43" s="6" t="str">
        <f>VLOOKUP(B43,'Completar SOFSE'!$A$19:$E$462,4,0)</f>
        <v>NUM03230711000N</v>
      </c>
      <c r="F43" s="8" t="str">
        <f>VLOOKUP(B43,'Completar SOFSE'!$A$19:$E$462,5,0)</f>
        <v>Valvula reguladora de presion de combustible.   Motor Caterpillar 3516B. Loc CSR SDD7.</v>
      </c>
      <c r="G43" s="103" t="str">
        <f>VLOOKUP(B43,'Completar SOFSE'!$A$19:$F$462,6,0)</f>
        <v>7E-3921</v>
      </c>
      <c r="H43" s="48"/>
      <c r="I43" s="99"/>
      <c r="J43" s="49">
        <f t="shared" si="11"/>
        <v>0</v>
      </c>
      <c r="K43" s="50">
        <f t="shared" si="12"/>
        <v>0</v>
      </c>
    </row>
    <row r="44" spans="2:11" ht="38.25">
      <c r="B44" s="5">
        <f>+'Completar SOFSE'!A50</f>
        <v>30</v>
      </c>
      <c r="C44" s="6">
        <f>VLOOKUP(B44,'Completar SOFSE'!$A$19:$E$462,2,0)</f>
        <v>40</v>
      </c>
      <c r="D44" s="6" t="str">
        <f>VLOOKUP(B44,'Completar SOFSE'!$A$19:$E$462,3,0)</f>
        <v>unidad</v>
      </c>
      <c r="E44" s="6" t="str">
        <f>VLOOKUP(B44,'Completar SOFSE'!$A$19:$E$462,4,0)</f>
        <v>NUM03230711110N</v>
      </c>
      <c r="F44" s="8" t="str">
        <f>VLOOKUP(B44,'Completar SOFSE'!$A$19:$E$462,5,0)</f>
        <v>Anillo de retencion. Sistema de combustible. Motor diesel Caterpillar 3516B. Locomotoras - CSR SDD7</v>
      </c>
      <c r="G44" s="103" t="str">
        <f>VLOOKUP(B44,'Completar SOFSE'!$A$19:$F$462,6,0)</f>
        <v>147-3745</v>
      </c>
      <c r="H44" s="48"/>
      <c r="I44" s="99"/>
      <c r="J44" s="49">
        <f t="shared" si="11"/>
        <v>0</v>
      </c>
      <c r="K44" s="50">
        <f t="shared" si="12"/>
        <v>0</v>
      </c>
    </row>
    <row r="45" spans="2:11" ht="38.25">
      <c r="B45" s="5">
        <f>+'Completar SOFSE'!A51</f>
        <v>31</v>
      </c>
      <c r="C45" s="6">
        <f>VLOOKUP(B45,'Completar SOFSE'!$A$19:$E$462,2,0)</f>
        <v>10</v>
      </c>
      <c r="D45" s="6" t="str">
        <f>VLOOKUP(B45,'Completar SOFSE'!$A$19:$E$462,3,0)</f>
        <v>unidad</v>
      </c>
      <c r="E45" s="6" t="str">
        <f>VLOOKUP(B45,'Completar SOFSE'!$A$19:$E$462,4,0)</f>
        <v>NUM03230711280N</v>
      </c>
      <c r="F45" s="8" t="str">
        <f>VLOOKUP(B45,'Completar SOFSE'!$A$19:$E$462,5,0)</f>
        <v>Muelle de sistema de cebado. Sistema de combustible. Motor diesel Caterpillar 3516B. CSR SDD7</v>
      </c>
      <c r="G45" s="103" t="str">
        <f>VLOOKUP(B45,'Completar SOFSE'!$A$19:$F$462,6,0)</f>
        <v>9N-1752</v>
      </c>
      <c r="H45" s="48"/>
      <c r="I45" s="99"/>
      <c r="J45" s="49">
        <f t="shared" si="11"/>
        <v>0</v>
      </c>
      <c r="K45" s="50">
        <f t="shared" si="12"/>
        <v>0</v>
      </c>
    </row>
    <row r="46" spans="2:11" ht="38.25">
      <c r="B46" s="5">
        <f>+'Completar SOFSE'!A52</f>
        <v>32</v>
      </c>
      <c r="C46" s="6">
        <f>VLOOKUP(B46,'Completar SOFSE'!$A$19:$E$462,2,0)</f>
        <v>20</v>
      </c>
      <c r="D46" s="6" t="str">
        <f>VLOOKUP(B46,'Completar SOFSE'!$A$19:$E$462,3,0)</f>
        <v>unidad</v>
      </c>
      <c r="E46" s="6" t="str">
        <f>VLOOKUP(B46,'Completar SOFSE'!$A$19:$E$462,4,0)</f>
        <v>NUM03230820390N</v>
      </c>
      <c r="F46" s="8" t="str">
        <f>VLOOKUP(B46,'Completar SOFSE'!$A$19:$E$462,5,0)</f>
        <v>Anillo de retencion de brida de conexión. Piping. Sistema de refrigeracion. Motor Caterpillar 3516B</v>
      </c>
      <c r="G46" s="103" t="str">
        <f>VLOOKUP(B46,'Completar SOFSE'!$A$19:$F$462,6,0)</f>
        <v>1W-4099</v>
      </c>
      <c r="H46" s="48"/>
      <c r="I46" s="99"/>
      <c r="J46" s="49">
        <f t="shared" si="11"/>
        <v>0</v>
      </c>
      <c r="K46" s="50">
        <f t="shared" si="12"/>
        <v>0</v>
      </c>
    </row>
    <row r="47" spans="2:11" ht="38.25">
      <c r="B47" s="5">
        <f>+'Completar SOFSE'!A53</f>
        <v>33</v>
      </c>
      <c r="C47" s="6">
        <f>VLOOKUP(B47,'Completar SOFSE'!$A$19:$E$462,2,0)</f>
        <v>16</v>
      </c>
      <c r="D47" s="6" t="str">
        <f>VLOOKUP(B47,'Completar SOFSE'!$A$19:$E$462,3,0)</f>
        <v>unidad</v>
      </c>
      <c r="E47" s="6" t="str">
        <f>VLOOKUP(B47,'Completar SOFSE'!$A$19:$E$462,4,0)</f>
        <v>NUM03230820430N</v>
      </c>
      <c r="F47" s="8" t="str">
        <f>VLOOKUP(B47,'Completar SOFSE'!$A$19:$E$462,5,0)</f>
        <v>Anillo de retencion, brida de conexion. Piping. Refrigeracion. Motor diesel Caterpillar 3516B. SDD7</v>
      </c>
      <c r="G47" s="103" t="str">
        <f>VLOOKUP(B47,'Completar SOFSE'!$A$19:$F$462,6,0)</f>
        <v>4W-0530</v>
      </c>
      <c r="H47" s="48"/>
      <c r="I47" s="99"/>
      <c r="J47" s="49">
        <f t="shared" si="11"/>
        <v>0</v>
      </c>
      <c r="K47" s="50">
        <f t="shared" si="12"/>
        <v>0</v>
      </c>
    </row>
    <row r="48" spans="2:11">
      <c r="B48" s="5">
        <f>+'Completar SOFSE'!A54</f>
        <v>34</v>
      </c>
      <c r="C48" s="6">
        <f>VLOOKUP(B48,'Completar SOFSE'!$A$19:$E$462,2,0)</f>
        <v>20</v>
      </c>
      <c r="D48" s="6" t="str">
        <f>VLOOKUP(B48,'Completar SOFSE'!$A$19:$E$462,3,0)</f>
        <v>unidad</v>
      </c>
      <c r="E48" s="6" t="str">
        <f>VLOOKUP(B48,'Completar SOFSE'!$A$19:$E$462,4,0)</f>
        <v>NUM03230820530N</v>
      </c>
      <c r="F48" s="8" t="str">
        <f>VLOOKUP(B48,'Completar SOFSE'!$A$19:$E$462,5,0)</f>
        <v>Conector salida de refrigerante de turbo</v>
      </c>
      <c r="G48" s="103" t="str">
        <f>VLOOKUP(B48,'Completar SOFSE'!$A$19:$F$462,6,0)</f>
        <v>7E-1456</v>
      </c>
      <c r="H48" s="48"/>
      <c r="I48" s="99"/>
      <c r="J48" s="49">
        <f t="shared" si="11"/>
        <v>0</v>
      </c>
      <c r="K48" s="50">
        <f t="shared" si="12"/>
        <v>0</v>
      </c>
    </row>
    <row r="49" spans="2:11" ht="38.25">
      <c r="B49" s="5">
        <f>+'Completar SOFSE'!A55</f>
        <v>35</v>
      </c>
      <c r="C49" s="6">
        <f>VLOOKUP(B49,'Completar SOFSE'!$A$19:$E$462,2,0)</f>
        <v>48</v>
      </c>
      <c r="D49" s="6" t="str">
        <f>VLOOKUP(B49,'Completar SOFSE'!$A$19:$E$462,3,0)</f>
        <v>unidad</v>
      </c>
      <c r="E49" s="6" t="str">
        <f>VLOOKUP(B49,'Completar SOFSE'!$A$19:$E$462,4,0)</f>
        <v>NUM03230930170N</v>
      </c>
      <c r="F49" s="8" t="str">
        <f>VLOOKUP(B49,'Completar SOFSE'!$A$19:$E$462,5,0)</f>
        <v>Ojal. Sistema de combustible y lubricacion. Motor diesel Caterpillar 3516B. Locomotoras - CSR SDD7</v>
      </c>
      <c r="G49" s="103" t="str">
        <f>VLOOKUP(B49,'Completar SOFSE'!$A$19:$F$462,6,0)</f>
        <v>108-1434</v>
      </c>
      <c r="H49" s="48"/>
      <c r="I49" s="99"/>
      <c r="J49" s="49">
        <f t="shared" si="11"/>
        <v>0</v>
      </c>
      <c r="K49" s="50">
        <f t="shared" si="12"/>
        <v>0</v>
      </c>
    </row>
    <row r="50" spans="2:11" ht="38.25">
      <c r="B50" s="5">
        <f>+'Completar SOFSE'!A56</f>
        <v>36</v>
      </c>
      <c r="C50" s="6">
        <f>VLOOKUP(B50,'Completar SOFSE'!$A$19:$E$462,2,0)</f>
        <v>12</v>
      </c>
      <c r="D50" s="6" t="str">
        <f>VLOOKUP(B50,'Completar SOFSE'!$A$19:$E$462,3,0)</f>
        <v>unidad</v>
      </c>
      <c r="E50" s="6" t="str">
        <f>VLOOKUP(B50,'Completar SOFSE'!$A$19:$E$462,4,0)</f>
        <v>NUM03230930190N</v>
      </c>
      <c r="F50" s="8" t="str">
        <f>VLOOKUP(B50,'Completar SOFSE'!$A$19:$E$462,5,0)</f>
        <v>Anillo de retencion. Sistema de lubricacion. Motor diesel Caterpillar 3516B. Locomotoras - CSR SDD7</v>
      </c>
      <c r="G50" s="103" t="str">
        <f>VLOOKUP(B50,'Completar SOFSE'!$A$19:$F$462,6,0)</f>
        <v>111-3820</v>
      </c>
      <c r="H50" s="48"/>
      <c r="I50" s="99"/>
      <c r="J50" s="49">
        <f t="shared" si="11"/>
        <v>0</v>
      </c>
      <c r="K50" s="50">
        <f t="shared" si="12"/>
        <v>0</v>
      </c>
    </row>
    <row r="51" spans="2:11" ht="38.25">
      <c r="B51" s="5">
        <f>+'Completar SOFSE'!A57</f>
        <v>37</v>
      </c>
      <c r="C51" s="6">
        <f>VLOOKUP(B51,'Completar SOFSE'!$A$19:$E$462,2,0)</f>
        <v>6</v>
      </c>
      <c r="D51" s="6" t="str">
        <f>VLOOKUP(B51,'Completar SOFSE'!$A$19:$E$462,3,0)</f>
        <v>unidad</v>
      </c>
      <c r="E51" s="6" t="str">
        <f>VLOOKUP(B51,'Completar SOFSE'!$A$19:$E$462,4,0)</f>
        <v>NUM03230930220N</v>
      </c>
      <c r="F51" s="8" t="str">
        <f>VLOOKUP(B51,'Completar SOFSE'!$A$19:$E$462,5,0)</f>
        <v>Varilla de nivel de aceite. Carter de block de cilindros. Motor diesel Caterpillar 3516B. CSR SDD7</v>
      </c>
      <c r="G51" s="103" t="str">
        <f>VLOOKUP(B51,'Completar SOFSE'!$A$19:$F$462,6,0)</f>
        <v>4P-3784</v>
      </c>
      <c r="H51" s="48"/>
      <c r="I51" s="99"/>
      <c r="J51" s="49">
        <f t="shared" si="11"/>
        <v>0</v>
      </c>
      <c r="K51" s="50">
        <f t="shared" si="12"/>
        <v>0</v>
      </c>
    </row>
    <row r="52" spans="2:11" ht="25.5">
      <c r="B52" s="5">
        <f>+'Completar SOFSE'!A58</f>
        <v>38</v>
      </c>
      <c r="C52" s="6">
        <f>VLOOKUP(B52,'Completar SOFSE'!$A$19:$E$462,2,0)</f>
        <v>6</v>
      </c>
      <c r="D52" s="6" t="str">
        <f>VLOOKUP(B52,'Completar SOFSE'!$A$19:$E$462,3,0)</f>
        <v>unidad</v>
      </c>
      <c r="E52" s="6" t="str">
        <f>VLOOKUP(B52,'Completar SOFSE'!$A$19:$E$462,4,0)</f>
        <v>NUM03230930700N</v>
      </c>
      <c r="F52" s="8" t="str">
        <f>VLOOKUP(B52,'Completar SOFSE'!$A$19:$E$462,5,0)</f>
        <v>Valvula de Secuencia  de motor diesel Caterpillar 3516B. Locomotora CSR SDD7</v>
      </c>
      <c r="G52" s="103" t="str">
        <f>VLOOKUP(B52,'Completar SOFSE'!$A$19:$F$462,6,0)</f>
        <v>7N-7697</v>
      </c>
      <c r="H52" s="48"/>
      <c r="I52" s="99"/>
      <c r="J52" s="49">
        <f t="shared" si="11"/>
        <v>0</v>
      </c>
      <c r="K52" s="50">
        <f t="shared" si="12"/>
        <v>0</v>
      </c>
    </row>
    <row r="53" spans="2:11" ht="25.5">
      <c r="B53" s="5">
        <f>+'Completar SOFSE'!A59</f>
        <v>39</v>
      </c>
      <c r="C53" s="6">
        <f>VLOOKUP(B53,'Completar SOFSE'!$A$19:$E$462,2,0)</f>
        <v>2</v>
      </c>
      <c r="D53" s="6" t="str">
        <f>VLOOKUP(B53,'Completar SOFSE'!$A$19:$E$462,3,0)</f>
        <v>unidad</v>
      </c>
      <c r="E53" s="6" t="str">
        <f>VLOOKUP(B53,'Completar SOFSE'!$A$19:$E$462,4,0)</f>
        <v>NUM03231000500N</v>
      </c>
      <c r="F53" s="8" t="str">
        <f>VLOOKUP(B53,'Completar SOFSE'!$A$19:$E$462,5,0)</f>
        <v>pantalla de monitoreo para el motor diesel. Locomotora CSR SDD7.</v>
      </c>
      <c r="G53" s="103">
        <f>VLOOKUP(B53,'Completar SOFSE'!$A$19:$F$462,6,0)</f>
        <v>3966022</v>
      </c>
      <c r="H53" s="48"/>
      <c r="I53" s="99"/>
      <c r="J53" s="49">
        <f t="shared" si="11"/>
        <v>0</v>
      </c>
      <c r="K53" s="50">
        <f t="shared" si="12"/>
        <v>0</v>
      </c>
    </row>
    <row r="54" spans="2:11" ht="38.25">
      <c r="B54" s="5">
        <f>+'Completar SOFSE'!A60</f>
        <v>40</v>
      </c>
      <c r="C54" s="6">
        <f>VLOOKUP(B54,'Completar SOFSE'!$A$19:$E$462,2,0)</f>
        <v>6</v>
      </c>
      <c r="D54" s="6" t="str">
        <f>VLOOKUP(B54,'Completar SOFSE'!$A$19:$E$462,3,0)</f>
        <v>unidad</v>
      </c>
      <c r="E54" s="6" t="str">
        <f>VLOOKUP(B54,'Completar SOFSE'!$A$19:$E$462,4,0)</f>
        <v>NUM03231000510N</v>
      </c>
      <c r="F54" s="8" t="str">
        <f>VLOOKUP(B54,'Completar SOFSE'!$A$19:$E$462,5,0)</f>
        <v>placa identificadora de alarmas. pantalla de monitoreo para el motor diesel. Locomotora CSR SDD7.</v>
      </c>
      <c r="G54" s="103" t="str">
        <f>VLOOKUP(B54,'Completar SOFSE'!$A$19:$F$462,6,0)</f>
        <v>153-8531</v>
      </c>
      <c r="H54" s="48"/>
      <c r="I54" s="99"/>
      <c r="J54" s="49">
        <f t="shared" si="11"/>
        <v>0</v>
      </c>
      <c r="K54" s="50">
        <f t="shared" si="12"/>
        <v>0</v>
      </c>
    </row>
    <row r="55" spans="2:11" ht="38.25">
      <c r="B55" s="5">
        <f>+'Completar SOFSE'!A61</f>
        <v>41</v>
      </c>
      <c r="C55" s="6">
        <f>VLOOKUP(B55,'Completar SOFSE'!$A$19:$E$462,2,0)</f>
        <v>40</v>
      </c>
      <c r="D55" s="6" t="str">
        <f>VLOOKUP(B55,'Completar SOFSE'!$A$19:$E$462,3,0)</f>
        <v>unidad</v>
      </c>
      <c r="E55" s="6" t="str">
        <f>VLOOKUP(B55,'Completar SOFSE'!$A$19:$E$462,4,0)</f>
        <v>NUM03231002180N</v>
      </c>
      <c r="F55" s="8" t="str">
        <f>VLOOKUP(B55,'Completar SOFSE'!$A$19:$E$462,5,0)</f>
        <v>Arandela. Sistema electrico y arranque. Motor diesel Caterpillar 3516B. Locomotoras - CSR SDD7</v>
      </c>
      <c r="G55" s="103" t="str">
        <f>VLOOKUP(B55,'Completar SOFSE'!$A$19:$F$462,6,0)</f>
        <v>4B-4281</v>
      </c>
      <c r="H55" s="48"/>
      <c r="I55" s="99"/>
      <c r="J55" s="49">
        <f t="shared" si="11"/>
        <v>0</v>
      </c>
      <c r="K55" s="50">
        <f t="shared" si="12"/>
        <v>0</v>
      </c>
    </row>
    <row r="56" spans="2:11" ht="38.25">
      <c r="B56" s="5">
        <f>+'Completar SOFSE'!A62</f>
        <v>42</v>
      </c>
      <c r="C56" s="6">
        <f>VLOOKUP(B56,'Completar SOFSE'!$A$19:$E$462,2,0)</f>
        <v>10</v>
      </c>
      <c r="D56" s="6" t="str">
        <f>VLOOKUP(B56,'Completar SOFSE'!$A$19:$E$462,3,0)</f>
        <v>unidad</v>
      </c>
      <c r="E56" s="6" t="str">
        <f>VLOOKUP(B56,'Completar SOFSE'!$A$19:$E$462,4,0)</f>
        <v>NUM03231002190N</v>
      </c>
      <c r="F56" s="8" t="str">
        <f>VLOOKUP(B56,'Completar SOFSE'!$A$19:$E$462,5,0)</f>
        <v>Trencilla a tierra de control electronico. Sistema de arranque. Motor Caterpillar 3516B. CSR SDD7</v>
      </c>
      <c r="G56" s="103" t="str">
        <f>VLOOKUP(B56,'Completar SOFSE'!$A$19:$F$462,6,0)</f>
        <v>7X-6315</v>
      </c>
      <c r="H56" s="48"/>
      <c r="I56" s="99"/>
      <c r="J56" s="49">
        <f t="shared" si="11"/>
        <v>0</v>
      </c>
      <c r="K56" s="50">
        <f t="shared" si="12"/>
        <v>0</v>
      </c>
    </row>
    <row r="57" spans="2:11" ht="38.25">
      <c r="B57" s="5">
        <f>+'Completar SOFSE'!A63</f>
        <v>43</v>
      </c>
      <c r="C57" s="6">
        <f>VLOOKUP(B57,'Completar SOFSE'!$A$19:$E$462,2,0)</f>
        <v>2</v>
      </c>
      <c r="D57" s="6" t="str">
        <f>VLOOKUP(B57,'Completar SOFSE'!$A$19:$E$462,3,0)</f>
        <v>unidad</v>
      </c>
      <c r="E57" s="6" t="str">
        <f>VLOOKUP(B57,'Completar SOFSE'!$A$19:$E$462,4,0)</f>
        <v>NUM03231002230N</v>
      </c>
      <c r="F57" s="8" t="str">
        <f>VLOOKUP(B57,'Completar SOFSE'!$A$19:$E$462,5,0)</f>
        <v>Control electronico. Sistema de arranque de motor. Motor diesel Caterpillar 3516B. CSR SDD7</v>
      </c>
      <c r="G57" s="103" t="str">
        <f>VLOOKUP(B57,'Completar SOFSE'!$A$19:$F$462,6,0)</f>
        <v>211-8289</v>
      </c>
      <c r="H57" s="48"/>
      <c r="I57" s="99"/>
      <c r="J57" s="49">
        <f t="shared" si="11"/>
        <v>0</v>
      </c>
      <c r="K57" s="50">
        <f t="shared" si="12"/>
        <v>0</v>
      </c>
    </row>
    <row r="58" spans="2:11" ht="25.5">
      <c r="B58" s="5">
        <f>+'Completar SOFSE'!A64</f>
        <v>44</v>
      </c>
      <c r="C58" s="6">
        <f>VLOOKUP(B58,'Completar SOFSE'!$A$19:$E$462,2,0)</f>
        <v>8</v>
      </c>
      <c r="D58" s="6" t="str">
        <f>VLOOKUP(B58,'Completar SOFSE'!$A$19:$E$462,3,0)</f>
        <v>unidad</v>
      </c>
      <c r="E58" s="6" t="str">
        <f>VLOOKUP(B58,'Completar SOFSE'!$A$19:$E$462,4,0)</f>
        <v>NUM03230532210N</v>
      </c>
      <c r="F58" s="8" t="str">
        <f>VLOOKUP(B58,'Completar SOFSE'!$A$19:$E$462,5,0)</f>
        <v>Tubos de salida refrigerante para sistema de turbos. Loc CSR SDD7.</v>
      </c>
      <c r="G58" s="103" t="str">
        <f>VLOOKUP(B58,'Completar SOFSE'!$A$19:$F$462,6,0)</f>
        <v>167-1751</v>
      </c>
      <c r="H58" s="48"/>
      <c r="I58" s="99"/>
      <c r="J58" s="49">
        <f t="shared" si="11"/>
        <v>0</v>
      </c>
      <c r="K58" s="50">
        <f t="shared" si="12"/>
        <v>0</v>
      </c>
    </row>
    <row r="59" spans="2:11" ht="25.5">
      <c r="B59" s="5">
        <f>+'Completar SOFSE'!A65</f>
        <v>45</v>
      </c>
      <c r="C59" s="6">
        <f>VLOOKUP(B59,'Completar SOFSE'!$A$19:$E$462,2,0)</f>
        <v>36</v>
      </c>
      <c r="D59" s="6" t="str">
        <f>VLOOKUP(B59,'Completar SOFSE'!$A$19:$E$462,3,0)</f>
        <v>unidad</v>
      </c>
      <c r="E59" s="6" t="str">
        <f>VLOOKUP(B59,'Completar SOFSE'!$A$19:$E$462,4,0)</f>
        <v>NUM03230532230N</v>
      </c>
      <c r="F59" s="8" t="str">
        <f>VLOOKUP(B59,'Completar SOFSE'!$A$19:$E$462,5,0)</f>
        <v>Abrazadera. Cañeria de refrigeracion. Sistema de turbos. Loc CSR SDD7</v>
      </c>
      <c r="G59" s="103" t="str">
        <f>VLOOKUP(B59,'Completar SOFSE'!$A$19:$F$462,6,0)</f>
        <v>4P-3563</v>
      </c>
      <c r="H59" s="48"/>
      <c r="I59" s="99"/>
      <c r="J59" s="49">
        <f t="shared" si="11"/>
        <v>0</v>
      </c>
      <c r="K59" s="50">
        <f t="shared" si="12"/>
        <v>0</v>
      </c>
    </row>
    <row r="60" spans="2:11" ht="25.5">
      <c r="B60" s="5">
        <f>+'Completar SOFSE'!A66</f>
        <v>46</v>
      </c>
      <c r="C60" s="6">
        <f>VLOOKUP(B60,'Completar SOFSE'!$A$19:$E$462,2,0)</f>
        <v>6</v>
      </c>
      <c r="D60" s="6" t="str">
        <f>VLOOKUP(B60,'Completar SOFSE'!$A$19:$E$462,3,0)</f>
        <v>unidad</v>
      </c>
      <c r="E60" s="6" t="str">
        <f>VLOOKUP(B60,'Completar SOFSE'!$A$19:$E$462,4,0)</f>
        <v>NUM03230532260N</v>
      </c>
      <c r="F60" s="8" t="str">
        <f>VLOOKUP(B60,'Completar SOFSE'!$A$19:$E$462,5,0)</f>
        <v>Tubo de colector. Salida refrigerante. Sistema de turbos</v>
      </c>
      <c r="G60" s="103" t="str">
        <f>VLOOKUP(B60,'Completar SOFSE'!$A$19:$F$462,6,0)</f>
        <v>127-7095</v>
      </c>
      <c r="H60" s="48"/>
      <c r="I60" s="99"/>
      <c r="J60" s="49">
        <f t="shared" si="11"/>
        <v>0</v>
      </c>
      <c r="K60" s="50">
        <f t="shared" si="12"/>
        <v>0</v>
      </c>
    </row>
    <row r="61" spans="2:11" ht="38.25">
      <c r="B61" s="5">
        <f>+'Completar SOFSE'!A67</f>
        <v>47</v>
      </c>
      <c r="C61" s="6">
        <f>VLOOKUP(B61,'Completar SOFSE'!$A$19:$E$462,2,0)</f>
        <v>33</v>
      </c>
      <c r="D61" s="6" t="str">
        <f>VLOOKUP(B61,'Completar SOFSE'!$A$19:$E$462,3,0)</f>
        <v>unidad</v>
      </c>
      <c r="E61" s="6" t="str">
        <f>VLOOKUP(B61,'Completar SOFSE'!$A$19:$E$462,4,0)</f>
        <v>NUM03230930230N</v>
      </c>
      <c r="F61" s="8" t="str">
        <f>VLOOKUP(B61,'Completar SOFSE'!$A$19:$E$462,5,0)</f>
        <v>Abrazadera respiracion tapa de valvulas. Piping. Sistema lubricacion. Motor Caterpillar 3516B. SDD7</v>
      </c>
      <c r="G61" s="103" t="str">
        <f>VLOOKUP(B61,'Completar SOFSE'!$A$19:$F$462,6,0)</f>
        <v>4W-3034</v>
      </c>
      <c r="H61" s="48"/>
      <c r="I61" s="99"/>
      <c r="J61" s="49">
        <f t="shared" si="11"/>
        <v>0</v>
      </c>
      <c r="K61" s="50">
        <f t="shared" si="12"/>
        <v>0</v>
      </c>
    </row>
    <row r="62" spans="2:11" ht="38.25">
      <c r="B62" s="5">
        <f>+'Completar SOFSE'!A68</f>
        <v>48</v>
      </c>
      <c r="C62" s="6">
        <f>VLOOKUP(B62,'Completar SOFSE'!$A$19:$E$462,2,0)</f>
        <v>33</v>
      </c>
      <c r="D62" s="6" t="str">
        <f>VLOOKUP(B62,'Completar SOFSE'!$A$19:$E$462,3,0)</f>
        <v>unidad</v>
      </c>
      <c r="E62" s="6" t="str">
        <f>VLOOKUP(B62,'Completar SOFSE'!$A$19:$E$462,4,0)</f>
        <v>NUM03230930240N</v>
      </c>
      <c r="F62" s="8" t="str">
        <f>VLOOKUP(B62,'Completar SOFSE'!$A$19:$E$462,5,0)</f>
        <v>Abrazadera de conexion de respiracion. Piping. Sistema de lubricacion. Motor Caterpillar 3516B. SDD7</v>
      </c>
      <c r="G62" s="103" t="str">
        <f>VLOOKUP(B62,'Completar SOFSE'!$A$19:$F$462,6,0)</f>
        <v>5P-0597</v>
      </c>
      <c r="H62" s="48"/>
      <c r="I62" s="99"/>
      <c r="J62" s="49">
        <f t="shared" si="11"/>
        <v>0</v>
      </c>
      <c r="K62" s="50">
        <f t="shared" si="12"/>
        <v>0</v>
      </c>
    </row>
    <row r="63" spans="2:11" ht="38.25">
      <c r="B63" s="5">
        <f>+'Completar SOFSE'!A69</f>
        <v>49</v>
      </c>
      <c r="C63" s="6">
        <f>VLOOKUP(B63,'Completar SOFSE'!$A$19:$E$462,2,0)</f>
        <v>20</v>
      </c>
      <c r="D63" s="6" t="str">
        <f>VLOOKUP(B63,'Completar SOFSE'!$A$19:$E$462,3,0)</f>
        <v>unidad</v>
      </c>
      <c r="E63" s="6" t="str">
        <f>VLOOKUP(B63,'Completar SOFSE'!$A$19:$E$462,4,0)</f>
        <v>NUM03230930260N</v>
      </c>
      <c r="F63" s="8" t="str">
        <f>VLOOKUP(B63,'Completar SOFSE'!$A$19:$E$462,5,0)</f>
        <v>Abrazadera de conexion de respiracion. Piping. Sistema de lubricacion. Motor Caterpillar 3516B. SDD7</v>
      </c>
      <c r="G63" s="103" t="str">
        <f>VLOOKUP(B63,'Completar SOFSE'!$A$19:$F$462,6,0)</f>
        <v>5P-4868</v>
      </c>
      <c r="H63" s="48"/>
      <c r="I63" s="99"/>
      <c r="J63" s="49">
        <f t="shared" si="11"/>
        <v>0</v>
      </c>
      <c r="K63" s="50">
        <f t="shared" si="12"/>
        <v>0</v>
      </c>
    </row>
    <row r="64" spans="2:11" ht="38.25">
      <c r="B64" s="5">
        <f>+'Completar SOFSE'!A70</f>
        <v>50</v>
      </c>
      <c r="C64" s="6">
        <f>VLOOKUP(B64,'Completar SOFSE'!$A$19:$E$462,2,0)</f>
        <v>8</v>
      </c>
      <c r="D64" s="6" t="str">
        <f>VLOOKUP(B64,'Completar SOFSE'!$A$19:$E$462,3,0)</f>
        <v>unidad</v>
      </c>
      <c r="E64" s="6" t="str">
        <f>VLOOKUP(B64,'Completar SOFSE'!$A$19:$E$462,4,0)</f>
        <v>NUM03230191650N</v>
      </c>
      <c r="F64" s="8" t="str">
        <f>VLOOKUP(B64,'Completar SOFSE'!$A$19:$E$462,5,0)</f>
        <v>Junta de unidad auxiliar de transmision. Motor diesel Caterpillar 3516B. Locomotoras - CSR SDD7</v>
      </c>
      <c r="G64" s="103" t="str">
        <f>VLOOKUP(B64,'Completar SOFSE'!$A$19:$F$462,6,0)</f>
        <v>127-4422</v>
      </c>
      <c r="H64" s="48"/>
      <c r="I64" s="99"/>
      <c r="J64" s="49">
        <f t="shared" si="11"/>
        <v>0</v>
      </c>
      <c r="K64" s="50">
        <f t="shared" si="12"/>
        <v>0</v>
      </c>
    </row>
    <row r="65" spans="2:11" ht="38.25">
      <c r="B65" s="5">
        <f>+'Completar SOFSE'!A71</f>
        <v>51</v>
      </c>
      <c r="C65" s="6">
        <f>VLOOKUP(B65,'Completar SOFSE'!$A$19:$E$462,2,0)</f>
        <v>12</v>
      </c>
      <c r="D65" s="6" t="str">
        <f>VLOOKUP(B65,'Completar SOFSE'!$A$19:$E$462,3,0)</f>
        <v>unidad</v>
      </c>
      <c r="E65" s="6" t="str">
        <f>VLOOKUP(B65,'Completar SOFSE'!$A$19:$E$462,4,0)</f>
        <v>NUM03230191680N</v>
      </c>
      <c r="F65" s="8" t="str">
        <f>VLOOKUP(B65,'Completar SOFSE'!$A$19:$E$462,5,0)</f>
        <v>Junta de soporte. Block de cilindros. Motor diesel Caterpillar 3516B. Locomotoras - CSR SDD7</v>
      </c>
      <c r="G65" s="103" t="str">
        <f>VLOOKUP(B65,'Completar SOFSE'!$A$19:$F$462,6,0)</f>
        <v>2W-0752</v>
      </c>
      <c r="H65" s="48"/>
      <c r="I65" s="99"/>
      <c r="J65" s="49">
        <f t="shared" si="11"/>
        <v>0</v>
      </c>
      <c r="K65" s="50">
        <f t="shared" si="12"/>
        <v>0</v>
      </c>
    </row>
    <row r="66" spans="2:11" ht="38.25">
      <c r="B66" s="5">
        <f>+'Completar SOFSE'!A72</f>
        <v>52</v>
      </c>
      <c r="C66" s="6">
        <f>VLOOKUP(B66,'Completar SOFSE'!$A$19:$E$462,2,0)</f>
        <v>8</v>
      </c>
      <c r="D66" s="6" t="str">
        <f>VLOOKUP(B66,'Completar SOFSE'!$A$19:$E$462,3,0)</f>
        <v>unidad</v>
      </c>
      <c r="E66" s="6" t="str">
        <f>VLOOKUP(B66,'Completar SOFSE'!$A$19:$E$462,4,0)</f>
        <v>NUM03230191770N</v>
      </c>
      <c r="F66" s="8" t="str">
        <f>VLOOKUP(B66,'Completar SOFSE'!$A$19:$E$462,5,0)</f>
        <v>Junta de cobertor frontal menor superior de block de cilindros. Motor diesel Caterpillar 3516B. SDD7</v>
      </c>
      <c r="G66" s="103" t="str">
        <f>VLOOKUP(B66,'Completar SOFSE'!$A$19:$F$462,6,0)</f>
        <v>7N-3368</v>
      </c>
      <c r="H66" s="48"/>
      <c r="I66" s="99"/>
      <c r="J66" s="49">
        <f t="shared" si="11"/>
        <v>0</v>
      </c>
      <c r="K66" s="50">
        <f t="shared" si="12"/>
        <v>0</v>
      </c>
    </row>
    <row r="67" spans="2:11" ht="38.25">
      <c r="B67" s="5">
        <f>+'Completar SOFSE'!A73</f>
        <v>53</v>
      </c>
      <c r="C67" s="6">
        <f>VLOOKUP(B67,'Completar SOFSE'!$A$19:$E$462,2,0)</f>
        <v>12</v>
      </c>
      <c r="D67" s="6" t="str">
        <f>VLOOKUP(B67,'Completar SOFSE'!$A$19:$E$462,3,0)</f>
        <v>unidad</v>
      </c>
      <c r="E67" s="6" t="str">
        <f>VLOOKUP(B67,'Completar SOFSE'!$A$19:$E$462,4,0)</f>
        <v>NUM03230191780N</v>
      </c>
      <c r="F67" s="8" t="str">
        <f>VLOOKUP(B67,'Completar SOFSE'!$A$19:$E$462,5,0)</f>
        <v>Junta de cubiertas traseras superiores de block de cilindros. Motor diesel Caterpillar 3516B. SDD7</v>
      </c>
      <c r="G67" s="103" t="str">
        <f>VLOOKUP(B67,'Completar SOFSE'!$A$19:$F$462,6,0)</f>
        <v>7N-4320</v>
      </c>
      <c r="H67" s="48"/>
      <c r="I67" s="99"/>
      <c r="J67" s="49">
        <f t="shared" si="11"/>
        <v>0</v>
      </c>
      <c r="K67" s="50">
        <f t="shared" si="12"/>
        <v>0</v>
      </c>
    </row>
    <row r="68" spans="2:11" ht="25.5">
      <c r="B68" s="5">
        <f>+'Completar SOFSE'!A74</f>
        <v>54</v>
      </c>
      <c r="C68" s="6">
        <f>VLOOKUP(B68,'Completar SOFSE'!$A$19:$E$462,2,0)</f>
        <v>19</v>
      </c>
      <c r="D68" s="6" t="str">
        <f>VLOOKUP(B68,'Completar SOFSE'!$A$19:$E$462,3,0)</f>
        <v>unidad</v>
      </c>
      <c r="E68" s="6" t="str">
        <f>VLOOKUP(B68,'Completar SOFSE'!$A$19:$E$462,4,0)</f>
        <v>NUM03230192130N</v>
      </c>
      <c r="F68" s="8" t="str">
        <f>VLOOKUP(B68,'Completar SOFSE'!$A$19:$E$462,5,0)</f>
        <v>Junta de Aftercooler.  Motor Caterpillar 3516B. Loc CSR SDD7.</v>
      </c>
      <c r="G68" s="103" t="str">
        <f>VLOOKUP(B68,'Completar SOFSE'!$A$19:$F$462,6,0)</f>
        <v>112-1564</v>
      </c>
      <c r="H68" s="48"/>
      <c r="I68" s="99"/>
      <c r="J68" s="49">
        <f t="shared" si="11"/>
        <v>0</v>
      </c>
      <c r="K68" s="50">
        <f t="shared" si="12"/>
        <v>0</v>
      </c>
    </row>
    <row r="69" spans="2:11" ht="38.25">
      <c r="B69" s="5">
        <f>+'Completar SOFSE'!A75</f>
        <v>55</v>
      </c>
      <c r="C69" s="6">
        <f>VLOOKUP(B69,'Completar SOFSE'!$A$19:$E$462,2,0)</f>
        <v>17</v>
      </c>
      <c r="D69" s="6" t="str">
        <f>VLOOKUP(B69,'Completar SOFSE'!$A$19:$E$462,3,0)</f>
        <v>unidad</v>
      </c>
      <c r="E69" s="6" t="str">
        <f>VLOOKUP(B69,'Completar SOFSE'!$A$19:$E$462,4,0)</f>
        <v>NUM03230302500N</v>
      </c>
      <c r="F69" s="8" t="str">
        <f>VLOOKUP(B69,'Completar SOFSE'!$A$19:$E$462,5,0)</f>
        <v>Junta de Tapas de Cilindro de motor diesel Caterpillar 3516B. Loc CSR SDD7. (RF: 122-8856)</v>
      </c>
      <c r="G69" s="103" t="str">
        <f>VLOOKUP(B69,'Completar SOFSE'!$A$19:$F$462,6,0)</f>
        <v>122-8856</v>
      </c>
      <c r="H69" s="48"/>
      <c r="I69" s="99"/>
      <c r="J69" s="49">
        <f t="shared" si="11"/>
        <v>0</v>
      </c>
      <c r="K69" s="50">
        <f t="shared" si="12"/>
        <v>0</v>
      </c>
    </row>
    <row r="70" spans="2:11" ht="38.25">
      <c r="B70" s="5">
        <f>+'Completar SOFSE'!A76</f>
        <v>56</v>
      </c>
      <c r="C70" s="6">
        <f>VLOOKUP(B70,'Completar SOFSE'!$A$19:$E$462,2,0)</f>
        <v>47</v>
      </c>
      <c r="D70" s="6" t="str">
        <f>VLOOKUP(B70,'Completar SOFSE'!$A$19:$E$462,3,0)</f>
        <v>unidad</v>
      </c>
      <c r="E70" s="6" t="str">
        <f>VLOOKUP(B70,'Completar SOFSE'!$A$19:$E$462,4,0)</f>
        <v>NUM03230302510N</v>
      </c>
      <c r="F70" s="8" t="str">
        <f>VLOOKUP(B70,'Completar SOFSE'!$A$19:$E$462,5,0)</f>
        <v>Junta de Tapas de Cilindro de motor diesel Caterpillar 3516B Loc CSR SDD7. (RF: 241-5928)</v>
      </c>
      <c r="G70" s="103" t="str">
        <f>VLOOKUP(B70,'Completar SOFSE'!$A$19:$F$462,6,0)</f>
        <v>241-5928</v>
      </c>
      <c r="H70" s="48"/>
      <c r="I70" s="99"/>
      <c r="J70" s="49">
        <f t="shared" si="11"/>
        <v>0</v>
      </c>
      <c r="K70" s="50">
        <f t="shared" si="12"/>
        <v>0</v>
      </c>
    </row>
    <row r="71" spans="2:11" ht="38.25">
      <c r="B71" s="5">
        <f>+'Completar SOFSE'!A77</f>
        <v>57</v>
      </c>
      <c r="C71" s="6">
        <f>VLOOKUP(B71,'Completar SOFSE'!$A$19:$E$462,2,0)</f>
        <v>47</v>
      </c>
      <c r="D71" s="6" t="str">
        <f>VLOOKUP(B71,'Completar SOFSE'!$A$19:$E$462,3,0)</f>
        <v>unidad</v>
      </c>
      <c r="E71" s="6" t="str">
        <f>VLOOKUP(B71,'Completar SOFSE'!$A$19:$E$462,4,0)</f>
        <v>NUM03230302530N</v>
      </c>
      <c r="F71" s="8" t="str">
        <f>VLOOKUP(B71,'Completar SOFSE'!$A$19:$E$462,5,0)</f>
        <v>Junta de Tapas de Cilindro de motor diesel Caterpillar 3516B. Loc CSR SDD7. (RF: 7n-5080)</v>
      </c>
      <c r="G71" s="103" t="str">
        <f>VLOOKUP(B71,'Completar SOFSE'!$A$19:$F$462,6,0)</f>
        <v>7N-5080</v>
      </c>
      <c r="H71" s="48"/>
      <c r="I71" s="99"/>
      <c r="J71" s="49">
        <f t="shared" si="11"/>
        <v>0</v>
      </c>
      <c r="K71" s="50">
        <f t="shared" si="12"/>
        <v>0</v>
      </c>
    </row>
    <row r="72" spans="2:11" ht="25.5">
      <c r="B72" s="5">
        <f>+'Completar SOFSE'!A78</f>
        <v>58</v>
      </c>
      <c r="C72" s="6">
        <f>VLOOKUP(B72,'Completar SOFSE'!$A$19:$E$462,2,0)</f>
        <v>47</v>
      </c>
      <c r="D72" s="6" t="str">
        <f>VLOOKUP(B72,'Completar SOFSE'!$A$19:$E$462,3,0)</f>
        <v>unidad</v>
      </c>
      <c r="E72" s="6" t="str">
        <f>VLOOKUP(B72,'Completar SOFSE'!$A$19:$E$462,4,0)</f>
        <v>NUM03230302550N</v>
      </c>
      <c r="F72" s="8" t="str">
        <f>VLOOKUP(B72,'Completar SOFSE'!$A$19:$E$462,5,0)</f>
        <v>junta de Tapas de Cilindro de motor diesel Caterpillar 3516B. Loc CSR SDD7</v>
      </c>
      <c r="G72" s="103" t="str">
        <f>VLOOKUP(B72,'Completar SOFSE'!$A$19:$F$462,6,0)</f>
        <v>428-9129</v>
      </c>
      <c r="H72" s="48"/>
      <c r="I72" s="99"/>
      <c r="J72" s="49">
        <f t="shared" si="11"/>
        <v>0</v>
      </c>
      <c r="K72" s="50">
        <f t="shared" si="12"/>
        <v>0</v>
      </c>
    </row>
    <row r="73" spans="2:11" ht="38.25">
      <c r="B73" s="5">
        <f>+'Completar SOFSE'!A79</f>
        <v>59</v>
      </c>
      <c r="C73" s="6">
        <f>VLOOKUP(B73,'Completar SOFSE'!$A$19:$E$462,2,0)</f>
        <v>61</v>
      </c>
      <c r="D73" s="6" t="str">
        <f>VLOOKUP(B73,'Completar SOFSE'!$A$19:$E$462,3,0)</f>
        <v>unidad</v>
      </c>
      <c r="E73" s="6" t="str">
        <f>VLOOKUP(B73,'Completar SOFSE'!$A$19:$E$462,4,0)</f>
        <v>NUM03230711220N</v>
      </c>
      <c r="F73" s="8" t="str">
        <f>VLOOKUP(B73,'Completar SOFSE'!$A$19:$E$462,5,0)</f>
        <v>Junta de separador de agua. Sistema de combustible. Motor diesel Caterpillar 3516B. CSR SDD7</v>
      </c>
      <c r="G73" s="103" t="str">
        <f>VLOOKUP(B73,'Completar SOFSE'!$A$19:$F$462,6,0)</f>
        <v>4P-7383</v>
      </c>
      <c r="H73" s="48"/>
      <c r="I73" s="99"/>
      <c r="J73" s="49">
        <f t="shared" si="11"/>
        <v>0</v>
      </c>
      <c r="K73" s="50">
        <f t="shared" si="12"/>
        <v>0</v>
      </c>
    </row>
    <row r="74" spans="2:11" ht="38.25">
      <c r="B74" s="5">
        <f>+'Completar SOFSE'!A80</f>
        <v>60</v>
      </c>
      <c r="C74" s="6">
        <f>VLOOKUP(B74,'Completar SOFSE'!$A$19:$E$462,2,0)</f>
        <v>26</v>
      </c>
      <c r="D74" s="6" t="str">
        <f>VLOOKUP(B74,'Completar SOFSE'!$A$19:$E$462,3,0)</f>
        <v>unidad</v>
      </c>
      <c r="E74" s="6" t="str">
        <f>VLOOKUP(B74,'Completar SOFSE'!$A$19:$E$462,4,0)</f>
        <v>NUM03230711290N</v>
      </c>
      <c r="F74" s="8" t="str">
        <f>VLOOKUP(B74,'Completar SOFSE'!$A$19:$E$462,5,0)</f>
        <v>Junta de la base de filtrado. Sistema de combustible. Motor diesel Caterpillar 3516B. CSR SDD7</v>
      </c>
      <c r="G74" s="103" t="str">
        <f>VLOOKUP(B74,'Completar SOFSE'!$A$19:$F$462,6,0)</f>
        <v>9Y-8389</v>
      </c>
      <c r="H74" s="48"/>
      <c r="I74" s="99"/>
      <c r="J74" s="49">
        <f t="shared" si="11"/>
        <v>0</v>
      </c>
      <c r="K74" s="50">
        <f t="shared" si="12"/>
        <v>0</v>
      </c>
    </row>
    <row r="75" spans="2:11" ht="38.25">
      <c r="B75" s="5">
        <f>+'Completar SOFSE'!A81</f>
        <v>61</v>
      </c>
      <c r="C75" s="6">
        <f>VLOOKUP(B75,'Completar SOFSE'!$A$19:$E$462,2,0)</f>
        <v>14</v>
      </c>
      <c r="D75" s="6" t="str">
        <f>VLOOKUP(B75,'Completar SOFSE'!$A$19:$E$462,3,0)</f>
        <v>unidad</v>
      </c>
      <c r="E75" s="6" t="str">
        <f>VLOOKUP(B75,'Completar SOFSE'!$A$19:$E$462,4,0)</f>
        <v>NUM03230930340N</v>
      </c>
      <c r="F75" s="8" t="str">
        <f>VLOOKUP(B75,'Completar SOFSE'!$A$19:$E$462,5,0)</f>
        <v>Junta de cubierta mayor de bomba de aceite. Sistema de lubricacion. Motor Caterpillar 3516B. SDD7</v>
      </c>
      <c r="G75" s="103" t="str">
        <f>VLOOKUP(B75,'Completar SOFSE'!$A$19:$F$462,6,0)</f>
        <v>7N-5057</v>
      </c>
      <c r="H75" s="48"/>
      <c r="I75" s="99"/>
      <c r="J75" s="49">
        <f t="shared" si="11"/>
        <v>0</v>
      </c>
      <c r="K75" s="50">
        <f t="shared" si="12"/>
        <v>0</v>
      </c>
    </row>
    <row r="76" spans="2:11" ht="38.25">
      <c r="B76" s="5">
        <f>+'Completar SOFSE'!A82</f>
        <v>62</v>
      </c>
      <c r="C76" s="6">
        <f>VLOOKUP(B76,'Completar SOFSE'!$A$19:$E$462,2,0)</f>
        <v>17</v>
      </c>
      <c r="D76" s="6" t="str">
        <f>VLOOKUP(B76,'Completar SOFSE'!$A$19:$E$462,3,0)</f>
        <v>unidad</v>
      </c>
      <c r="E76" s="6" t="str">
        <f>VLOOKUP(B76,'Completar SOFSE'!$A$19:$E$462,4,0)</f>
        <v>NUM03230930180N</v>
      </c>
      <c r="F76" s="8" t="str">
        <f>VLOOKUP(B76,'Completar SOFSE'!$A$19:$E$462,5,0)</f>
        <v>Junta de tapa de valvula de alivio. Bomba de aceite. Motor diesel Caterpillar 3516B. Loc CSR SDD7</v>
      </c>
      <c r="G76" s="103" t="str">
        <f>VLOOKUP(B76,'Completar SOFSE'!$A$19:$F$462,6,0)</f>
        <v>111-1349</v>
      </c>
      <c r="H76" s="48"/>
      <c r="I76" s="99"/>
      <c r="J76" s="49">
        <f t="shared" si="11"/>
        <v>0</v>
      </c>
      <c r="K76" s="50">
        <f t="shared" si="12"/>
        <v>0</v>
      </c>
    </row>
    <row r="77" spans="2:11" ht="38.25">
      <c r="B77" s="5">
        <f>+'Completar SOFSE'!A83</f>
        <v>63</v>
      </c>
      <c r="C77" s="6">
        <f>VLOOKUP(B77,'Completar SOFSE'!$A$19:$E$462,2,0)</f>
        <v>41</v>
      </c>
      <c r="D77" s="6" t="str">
        <f>VLOOKUP(B77,'Completar SOFSE'!$A$19:$E$462,3,0)</f>
        <v>unidad</v>
      </c>
      <c r="E77" s="6" t="str">
        <f>VLOOKUP(B77,'Completar SOFSE'!$A$19:$E$462,4,0)</f>
        <v>NUM03230820380N</v>
      </c>
      <c r="F77" s="8" t="str">
        <f>VLOOKUP(B77,'Completar SOFSE'!$A$19:$E$462,5,0)</f>
        <v>Junta de colector. Piping. Sistema de refrigeracion. Motor diesel Caterpillar 3516B. Loc - CSR SDD7</v>
      </c>
      <c r="G77" s="103" t="str">
        <f>VLOOKUP(B77,'Completar SOFSE'!$A$19:$F$462,6,0)</f>
        <v>243-2288</v>
      </c>
      <c r="H77" s="48"/>
      <c r="I77" s="99"/>
      <c r="J77" s="49">
        <f t="shared" si="11"/>
        <v>0</v>
      </c>
      <c r="K77" s="50">
        <f t="shared" si="12"/>
        <v>0</v>
      </c>
    </row>
    <row r="78" spans="2:11" ht="38.25">
      <c r="B78" s="5">
        <f>+'Completar SOFSE'!A84</f>
        <v>64</v>
      </c>
      <c r="C78" s="6">
        <f>VLOOKUP(B78,'Completar SOFSE'!$A$19:$E$462,2,0)</f>
        <v>24</v>
      </c>
      <c r="D78" s="6" t="str">
        <f>VLOOKUP(B78,'Completar SOFSE'!$A$19:$E$462,3,0)</f>
        <v>unidad</v>
      </c>
      <c r="E78" s="6" t="str">
        <f>VLOOKUP(B78,'Completar SOFSE'!$A$19:$E$462,4,0)</f>
        <v>NUM03230820410N</v>
      </c>
      <c r="F78" s="8" t="str">
        <f>VLOOKUP(B78,'Completar SOFSE'!$A$19:$E$462,5,0)</f>
        <v>Junta de brida. Piping. Sistema de refrigeracion. Motor diesel Caterpillar 3516B. CSR SDD7</v>
      </c>
      <c r="G78" s="103" t="str">
        <f>VLOOKUP(B78,'Completar SOFSE'!$A$19:$F$462,6,0)</f>
        <v>3P-6061</v>
      </c>
      <c r="H78" s="48"/>
      <c r="I78" s="99"/>
      <c r="J78" s="49">
        <f t="shared" si="11"/>
        <v>0</v>
      </c>
      <c r="K78" s="50">
        <f t="shared" si="12"/>
        <v>0</v>
      </c>
    </row>
    <row r="79" spans="2:11" ht="25.5">
      <c r="B79" s="5">
        <f>+'Completar SOFSE'!A85</f>
        <v>65</v>
      </c>
      <c r="C79" s="6">
        <f>VLOOKUP(B79,'Completar SOFSE'!$A$19:$E$462,2,0)</f>
        <v>12</v>
      </c>
      <c r="D79" s="6" t="str">
        <f>VLOOKUP(B79,'Completar SOFSE'!$A$19:$E$462,3,0)</f>
        <v>unidad</v>
      </c>
      <c r="E79" s="6" t="str">
        <f>VLOOKUP(B79,'Completar SOFSE'!$A$19:$E$462,4,0)</f>
        <v>NUM03230831060N</v>
      </c>
      <c r="F79" s="8" t="str">
        <f>VLOOKUP(B79,'Completar SOFSE'!$A$19:$E$462,5,0)</f>
        <v>Junta de Caja Termostatica de motor diesel Caterpillar 3516B. Locomotora CSR SDD7</v>
      </c>
      <c r="G79" s="103" t="str">
        <f>VLOOKUP(B79,'Completar SOFSE'!$A$19:$F$462,6,0)</f>
        <v>2N-0931</v>
      </c>
      <c r="H79" s="48"/>
      <c r="I79" s="99"/>
      <c r="J79" s="49">
        <f t="shared" si="11"/>
        <v>0</v>
      </c>
      <c r="K79" s="50">
        <f t="shared" si="12"/>
        <v>0</v>
      </c>
    </row>
    <row r="80" spans="2:11" ht="25.5">
      <c r="B80" s="5">
        <f>+'Completar SOFSE'!A86</f>
        <v>66</v>
      </c>
      <c r="C80" s="6">
        <f>VLOOKUP(B80,'Completar SOFSE'!$A$19:$E$462,2,0)</f>
        <v>12</v>
      </c>
      <c r="D80" s="6" t="str">
        <f>VLOOKUP(B80,'Completar SOFSE'!$A$19:$E$462,3,0)</f>
        <v>unidad</v>
      </c>
      <c r="E80" s="6" t="str">
        <f>VLOOKUP(B80,'Completar SOFSE'!$A$19:$E$462,4,0)</f>
        <v>NUM03230831070N</v>
      </c>
      <c r="F80" s="8" t="str">
        <f>VLOOKUP(B80,'Completar SOFSE'!$A$19:$E$462,5,0)</f>
        <v>Junta de Caja Termostatica de motor diesel Caterpillar 3516B. Loc CSR SDD7</v>
      </c>
      <c r="G80" s="103" t="str">
        <f>VLOOKUP(B80,'Completar SOFSE'!$A$19:$F$462,6,0)</f>
        <v>4W-3100</v>
      </c>
      <c r="H80" s="48"/>
      <c r="I80" s="99"/>
      <c r="J80" s="49">
        <f t="shared" si="11"/>
        <v>0</v>
      </c>
      <c r="K80" s="50">
        <f t="shared" si="12"/>
        <v>0</v>
      </c>
    </row>
    <row r="81" spans="2:11" ht="25.5">
      <c r="B81" s="5">
        <f>+'Completar SOFSE'!A87</f>
        <v>67</v>
      </c>
      <c r="C81" s="6">
        <f>VLOOKUP(B81,'Completar SOFSE'!$A$19:$E$462,2,0)</f>
        <v>18</v>
      </c>
      <c r="D81" s="6" t="str">
        <f>VLOOKUP(B81,'Completar SOFSE'!$A$19:$E$462,3,0)</f>
        <v>unidad</v>
      </c>
      <c r="E81" s="6" t="str">
        <f>VLOOKUP(B81,'Completar SOFSE'!$A$19:$E$462,4,0)</f>
        <v>NUM03230831080N</v>
      </c>
      <c r="F81" s="8" t="str">
        <f>VLOOKUP(B81,'Completar SOFSE'!$A$19:$E$462,5,0)</f>
        <v>Junta de Caja Termostatica de motor diesel Caterpillar 3516B. Locomotora CSR SDD7</v>
      </c>
      <c r="G81" s="103" t="str">
        <f>VLOOKUP(B81,'Completar SOFSE'!$A$19:$F$462,6,0)</f>
        <v>7E-6016</v>
      </c>
      <c r="H81" s="48"/>
      <c r="I81" s="99"/>
      <c r="J81" s="49">
        <f t="shared" si="11"/>
        <v>0</v>
      </c>
      <c r="K81" s="50">
        <f t="shared" si="12"/>
        <v>0</v>
      </c>
    </row>
    <row r="82" spans="2:11" ht="38.25">
      <c r="B82" s="5">
        <f>+'Completar SOFSE'!A88</f>
        <v>68</v>
      </c>
      <c r="C82" s="6">
        <f>VLOOKUP(B82,'Completar SOFSE'!$A$19:$E$462,2,0)</f>
        <v>10</v>
      </c>
      <c r="D82" s="6" t="str">
        <f>VLOOKUP(B82,'Completar SOFSE'!$A$19:$E$462,3,0)</f>
        <v>unidad</v>
      </c>
      <c r="E82" s="6" t="str">
        <f>VLOOKUP(B82,'Completar SOFSE'!$A$19:$E$462,4,0)</f>
        <v>NUM03230930300N</v>
      </c>
      <c r="F82" s="8" t="str">
        <f>VLOOKUP(B82,'Completar SOFSE'!$A$19:$E$462,5,0)</f>
        <v>Junta entre cobertor y adaptador. Descarga de lubricante. Motor diesel Caterpillar 3516B. CSR SDD7</v>
      </c>
      <c r="G82" s="103" t="str">
        <f>VLOOKUP(B82,'Completar SOFSE'!$A$19:$F$462,6,0)</f>
        <v>6F-4868</v>
      </c>
      <c r="H82" s="48"/>
      <c r="I82" s="99"/>
      <c r="J82" s="49">
        <f t="shared" si="11"/>
        <v>0</v>
      </c>
      <c r="K82" s="50">
        <f t="shared" si="12"/>
        <v>0</v>
      </c>
    </row>
    <row r="83" spans="2:11" ht="38.25">
      <c r="B83" s="5">
        <f>+'Completar SOFSE'!A89</f>
        <v>69</v>
      </c>
      <c r="C83" s="6">
        <f>VLOOKUP(B83,'Completar SOFSE'!$A$19:$E$462,2,0)</f>
        <v>6</v>
      </c>
      <c r="D83" s="6" t="str">
        <f>VLOOKUP(B83,'Completar SOFSE'!$A$19:$E$462,3,0)</f>
        <v>unidad</v>
      </c>
      <c r="E83" s="6" t="str">
        <f>VLOOKUP(B83,'Completar SOFSE'!$A$19:$E$462,4,0)</f>
        <v>NUM03230930330N</v>
      </c>
      <c r="F83" s="8" t="str">
        <f>VLOOKUP(B83,'Completar SOFSE'!$A$19:$E$462,5,0)</f>
        <v>Junta de carter de block de cilindros. Sistema de lubricacion. Motor diesel Caterpillar 3516B. SDD7</v>
      </c>
      <c r="G83" s="103" t="str">
        <f>VLOOKUP(B83,'Completar SOFSE'!$A$19:$F$462,6,0)</f>
        <v>7E-2632</v>
      </c>
      <c r="H83" s="48"/>
      <c r="I83" s="99"/>
      <c r="J83" s="49">
        <f t="shared" si="11"/>
        <v>0</v>
      </c>
      <c r="K83" s="50">
        <f t="shared" si="12"/>
        <v>0</v>
      </c>
    </row>
    <row r="84" spans="2:11" ht="38.25">
      <c r="B84" s="5">
        <f>+'Completar SOFSE'!A90</f>
        <v>70</v>
      </c>
      <c r="C84" s="6">
        <f>VLOOKUP(B84,'Completar SOFSE'!$A$19:$E$462,2,0)</f>
        <v>12</v>
      </c>
      <c r="D84" s="6" t="str">
        <f>VLOOKUP(B84,'Completar SOFSE'!$A$19:$E$462,3,0)</f>
        <v>unidad</v>
      </c>
      <c r="E84" s="6" t="str">
        <f>VLOOKUP(B84,'Completar SOFSE'!$A$19:$E$462,4,0)</f>
        <v>NUM03230930360N</v>
      </c>
      <c r="F84" s="8" t="str">
        <f>VLOOKUP(B84,'Completar SOFSE'!$A$19:$E$462,5,0)</f>
        <v>Junta de cobertor laterar de carter de block. Sistema de lubricacion. Motor Caterpillar 3516B. SDD7</v>
      </c>
      <c r="G84" s="103" t="str">
        <f>VLOOKUP(B84,'Completar SOFSE'!$A$19:$F$462,6,0)</f>
        <v>9L-1480</v>
      </c>
      <c r="H84" s="48"/>
      <c r="I84" s="99"/>
      <c r="J84" s="49">
        <f t="shared" si="11"/>
        <v>0</v>
      </c>
      <c r="K84" s="50">
        <f t="shared" si="12"/>
        <v>0</v>
      </c>
    </row>
    <row r="85" spans="2:11" ht="38.25">
      <c r="B85" s="5">
        <f>+'Completar SOFSE'!A91</f>
        <v>71</v>
      </c>
      <c r="C85" s="6">
        <f>VLOOKUP(B85,'Completar SOFSE'!$A$19:$E$462,2,0)</f>
        <v>10</v>
      </c>
      <c r="D85" s="6" t="str">
        <f>VLOOKUP(B85,'Completar SOFSE'!$A$19:$E$462,3,0)</f>
        <v>unidad</v>
      </c>
      <c r="E85" s="6" t="str">
        <f>VLOOKUP(B85,'Completar SOFSE'!$A$19:$E$462,4,0)</f>
        <v>NUM03231002200N</v>
      </c>
      <c r="F85" s="8" t="str">
        <f>VLOOKUP(B85,'Completar SOFSE'!$A$19:$E$462,5,0)</f>
        <v>Junta de alojamiento de unidad electronica. Sistema de arranque. Motor Caterpillar 3516B. CSR SDD7</v>
      </c>
      <c r="G85" s="103" t="str">
        <f>VLOOKUP(B85,'Completar SOFSE'!$A$19:$F$462,6,0)</f>
        <v>8N-9885</v>
      </c>
      <c r="H85" s="48"/>
      <c r="I85" s="99"/>
      <c r="J85" s="49">
        <f t="shared" si="11"/>
        <v>0</v>
      </c>
      <c r="K85" s="50">
        <f t="shared" si="12"/>
        <v>0</v>
      </c>
    </row>
    <row r="86" spans="2:11" ht="25.5">
      <c r="B86" s="5">
        <f>+'Completar SOFSE'!A92</f>
        <v>72</v>
      </c>
      <c r="C86" s="6">
        <f>VLOOKUP(B86,'Completar SOFSE'!$A$19:$E$462,2,0)</f>
        <v>9</v>
      </c>
      <c r="D86" s="6" t="str">
        <f>VLOOKUP(B86,'Completar SOFSE'!$A$19:$E$462,3,0)</f>
        <v>unidad</v>
      </c>
      <c r="E86" s="6" t="str">
        <f>VLOOKUP(B86,'Completar SOFSE'!$A$19:$E$462,4,0)</f>
        <v>NUM03230190520N</v>
      </c>
      <c r="F86" s="8" t="str">
        <f>VLOOKUP(B86,'Completar SOFSE'!$A$19:$E$462,5,0)</f>
        <v>Sello O ring. Enfriador de Aceite.  Motor Caterpillar 3516B. Loc CSR SDD7.</v>
      </c>
      <c r="G86" s="103" t="str">
        <f>VLOOKUP(B86,'Completar SOFSE'!$A$19:$F$462,6,0)</f>
        <v>8L2786</v>
      </c>
      <c r="H86" s="48"/>
      <c r="I86" s="99"/>
      <c r="J86" s="49">
        <f t="shared" si="11"/>
        <v>0</v>
      </c>
      <c r="K86" s="50">
        <f t="shared" si="12"/>
        <v>0</v>
      </c>
    </row>
    <row r="87" spans="2:11" ht="38.25">
      <c r="B87" s="5">
        <f>+'Completar SOFSE'!A93</f>
        <v>73</v>
      </c>
      <c r="C87" s="6">
        <f>VLOOKUP(B87,'Completar SOFSE'!$A$19:$E$462,2,0)</f>
        <v>47</v>
      </c>
      <c r="D87" s="6" t="str">
        <f>VLOOKUP(B87,'Completar SOFSE'!$A$19:$E$462,3,0)</f>
        <v>unidad</v>
      </c>
      <c r="E87" s="6" t="str">
        <f>VLOOKUP(B87,'Completar SOFSE'!$A$19:$E$462,4,0)</f>
        <v>NUM03230190730N</v>
      </c>
      <c r="F87" s="8" t="str">
        <f>VLOOKUP(B87,'Completar SOFSE'!$A$19:$E$462,5,0)</f>
        <v>Junta de cobertor de block de cilindro. Sist de refrigeracion. Motor Caterpillar 3516B. Loc CSR SDD7</v>
      </c>
      <c r="G87" s="103" t="str">
        <f>VLOOKUP(B87,'Completar SOFSE'!$A$19:$F$462,6,0)</f>
        <v>230-1072</v>
      </c>
      <c r="H87" s="48"/>
      <c r="I87" s="99"/>
      <c r="J87" s="49">
        <f t="shared" si="11"/>
        <v>0</v>
      </c>
      <c r="K87" s="50">
        <f t="shared" si="12"/>
        <v>0</v>
      </c>
    </row>
    <row r="88" spans="2:11">
      <c r="B88" s="5">
        <f>+'Completar SOFSE'!A94</f>
        <v>74</v>
      </c>
      <c r="C88" s="6">
        <f>VLOOKUP(B88,'Completar SOFSE'!$A$19:$E$462,2,0)</f>
        <v>26</v>
      </c>
      <c r="D88" s="6" t="str">
        <f>VLOOKUP(B88,'Completar SOFSE'!$A$19:$E$462,3,0)</f>
        <v>unidad</v>
      </c>
      <c r="E88" s="6" t="str">
        <f>VLOOKUP(B88,'Completar SOFSE'!$A$19:$E$462,4,0)</f>
        <v>NUM03230191020N</v>
      </c>
      <c r="F88" s="8" t="str">
        <f>VLOOKUP(B88,'Completar SOFSE'!$A$19:$E$462,5,0)</f>
        <v>O RING. Circuito refrigeracion turbo MD</v>
      </c>
      <c r="G88" s="103" t="str">
        <f>VLOOKUP(B88,'Completar SOFSE'!$A$19:$F$462,6,0)</f>
        <v>7L-4773</v>
      </c>
      <c r="H88" s="48"/>
      <c r="I88" s="99"/>
      <c r="J88" s="49">
        <f t="shared" si="11"/>
        <v>0</v>
      </c>
      <c r="K88" s="50">
        <f t="shared" si="12"/>
        <v>0</v>
      </c>
    </row>
    <row r="89" spans="2:11" ht="25.5">
      <c r="B89" s="5">
        <f>+'Completar SOFSE'!A95</f>
        <v>75</v>
      </c>
      <c r="C89" s="6">
        <f>VLOOKUP(B89,'Completar SOFSE'!$A$19:$E$462,2,0)</f>
        <v>3</v>
      </c>
      <c r="D89" s="6" t="str">
        <f>VLOOKUP(B89,'Completar SOFSE'!$A$19:$E$462,3,0)</f>
        <v>unidad</v>
      </c>
      <c r="E89" s="6" t="str">
        <f>VLOOKUP(B89,'Completar SOFSE'!$A$19:$E$462,4,0)</f>
        <v>NUM03230191090N</v>
      </c>
      <c r="F89" s="8" t="str">
        <f>VLOOKUP(B89,'Completar SOFSE'!$A$19:$E$462,5,0)</f>
        <v>Sello frente de bomba de agua. Motor Caterpillar. Loc CSR SDD7.</v>
      </c>
      <c r="G89" s="103" t="str">
        <f>VLOOKUP(B89,'Completar SOFSE'!$A$19:$F$462,6,0)</f>
        <v>271-4926</v>
      </c>
      <c r="H89" s="48"/>
      <c r="I89" s="99"/>
      <c r="J89" s="49">
        <f t="shared" si="11"/>
        <v>0</v>
      </c>
      <c r="K89" s="50">
        <f t="shared" si="12"/>
        <v>0</v>
      </c>
    </row>
    <row r="90" spans="2:11" ht="25.5">
      <c r="B90" s="5">
        <f>+'Completar SOFSE'!A96</f>
        <v>76</v>
      </c>
      <c r="C90" s="6">
        <f>VLOOKUP(B90,'Completar SOFSE'!$A$19:$E$462,2,0)</f>
        <v>4</v>
      </c>
      <c r="D90" s="6" t="str">
        <f>VLOOKUP(B90,'Completar SOFSE'!$A$19:$E$462,3,0)</f>
        <v>unidad</v>
      </c>
      <c r="E90" s="6" t="str">
        <f>VLOOKUP(B90,'Completar SOFSE'!$A$19:$E$462,4,0)</f>
        <v>NUM03230191100N</v>
      </c>
      <c r="F90" s="8" t="str">
        <f>VLOOKUP(B90,'Completar SOFSE'!$A$19:$E$462,5,0)</f>
        <v>Sello montaje de bomba de agua. Motor Caterpillar. Loc CSR SDD7.</v>
      </c>
      <c r="G90" s="103" t="str">
        <f>VLOOKUP(B90,'Completar SOFSE'!$A$19:$F$462,6,0)</f>
        <v>5H-6734</v>
      </c>
      <c r="H90" s="48"/>
      <c r="I90" s="99"/>
      <c r="J90" s="49">
        <f t="shared" si="11"/>
        <v>0</v>
      </c>
      <c r="K90" s="50">
        <f t="shared" si="12"/>
        <v>0</v>
      </c>
    </row>
    <row r="91" spans="2:11" ht="25.5">
      <c r="B91" s="5">
        <f>+'Completar SOFSE'!A97</f>
        <v>77</v>
      </c>
      <c r="C91" s="6">
        <f>VLOOKUP(B91,'Completar SOFSE'!$A$19:$E$462,2,0)</f>
        <v>8</v>
      </c>
      <c r="D91" s="6" t="str">
        <f>VLOOKUP(B91,'Completar SOFSE'!$A$19:$E$462,3,0)</f>
        <v>unidad</v>
      </c>
      <c r="E91" s="6" t="str">
        <f>VLOOKUP(B91,'Completar SOFSE'!$A$19:$E$462,4,0)</f>
        <v>NUM03230191160N</v>
      </c>
      <c r="F91" s="8" t="str">
        <f>VLOOKUP(B91,'Completar SOFSE'!$A$19:$E$462,5,0)</f>
        <v>Sello cuerpo de bomba de agua. Motor Caterpillar. Loc CSR SDD7.</v>
      </c>
      <c r="G91" s="103" t="str">
        <f>VLOOKUP(B91,'Completar SOFSE'!$A$19:$F$462,6,0)</f>
        <v>136-7227</v>
      </c>
      <c r="H91" s="48"/>
      <c r="I91" s="99"/>
      <c r="J91" s="49">
        <f t="shared" si="11"/>
        <v>0</v>
      </c>
      <c r="K91" s="50">
        <f t="shared" si="12"/>
        <v>0</v>
      </c>
    </row>
    <row r="92" spans="2:11" ht="38.25">
      <c r="B92" s="5">
        <f>+'Completar SOFSE'!A98</f>
        <v>78</v>
      </c>
      <c r="C92" s="6">
        <f>VLOOKUP(B92,'Completar SOFSE'!$A$19:$E$462,2,0)</f>
        <v>39</v>
      </c>
      <c r="D92" s="6" t="str">
        <f>VLOOKUP(B92,'Completar SOFSE'!$A$19:$E$462,3,0)</f>
        <v>unidad</v>
      </c>
      <c r="E92" s="6" t="str">
        <f>VLOOKUP(B92,'Completar SOFSE'!$A$19:$E$462,4,0)</f>
        <v>NUM03230191670N</v>
      </c>
      <c r="F92" s="8" t="str">
        <f>VLOOKUP(B92,'Completar SOFSE'!$A$19:$E$462,5,0)</f>
        <v>O ring de cubierta delantera de block de cilindros.. Motor diesel Caterpillar 3516B. Loc CSR SDD7</v>
      </c>
      <c r="G92" s="103" t="str">
        <f>VLOOKUP(B92,'Completar SOFSE'!$A$19:$F$462,6,0)</f>
        <v>235-3546</v>
      </c>
      <c r="H92" s="48"/>
      <c r="I92" s="99"/>
      <c r="J92" s="49">
        <f t="shared" si="11"/>
        <v>0</v>
      </c>
      <c r="K92" s="50">
        <f t="shared" si="12"/>
        <v>0</v>
      </c>
    </row>
    <row r="93" spans="2:11" ht="38.25">
      <c r="B93" s="5">
        <f>+'Completar SOFSE'!A99</f>
        <v>79</v>
      </c>
      <c r="C93" s="6">
        <f>VLOOKUP(B93,'Completar SOFSE'!$A$19:$E$462,2,0)</f>
        <v>34</v>
      </c>
      <c r="D93" s="6" t="str">
        <f>VLOOKUP(B93,'Completar SOFSE'!$A$19:$E$462,3,0)</f>
        <v>unidad</v>
      </c>
      <c r="E93" s="6" t="str">
        <f>VLOOKUP(B93,'Completar SOFSE'!$A$19:$E$462,4,0)</f>
        <v>NUM03230191690N</v>
      </c>
      <c r="F93" s="8" t="str">
        <f>VLOOKUP(B93,'Completar SOFSE'!$A$19:$E$462,5,0)</f>
        <v>O ring de brida. Carter de block de cilindros. Motor diesel Caterpillar 3516B. Locomotoras -CSR SDD7</v>
      </c>
      <c r="G93" s="103" t="str">
        <f>VLOOKUP(B93,'Completar SOFSE'!$A$19:$F$462,6,0)</f>
        <v>3P-0654</v>
      </c>
      <c r="H93" s="48"/>
      <c r="I93" s="99"/>
      <c r="J93" s="49">
        <f t="shared" si="11"/>
        <v>0</v>
      </c>
      <c r="K93" s="50">
        <f t="shared" si="12"/>
        <v>0</v>
      </c>
    </row>
    <row r="94" spans="2:11" ht="25.5">
      <c r="B94" s="5">
        <f>+'Completar SOFSE'!A100</f>
        <v>80</v>
      </c>
      <c r="C94" s="6">
        <f>VLOOKUP(B94,'Completar SOFSE'!$A$19:$E$462,2,0)</f>
        <v>48</v>
      </c>
      <c r="D94" s="6" t="str">
        <f>VLOOKUP(B94,'Completar SOFSE'!$A$19:$E$462,3,0)</f>
        <v>unidad</v>
      </c>
      <c r="E94" s="6" t="str">
        <f>VLOOKUP(B94,'Completar SOFSE'!$A$19:$E$462,4,0)</f>
        <v>NUM03230191740N</v>
      </c>
      <c r="F94" s="8" t="str">
        <f>VLOOKUP(B94,'Completar SOFSE'!$A$19:$E$462,5,0)</f>
        <v>O ring del receptaculo. Mecanismo de valvulas. Motor diesel Caterpillar 3516B. CSR SDD7</v>
      </c>
      <c r="G94" s="103" t="str">
        <f>VLOOKUP(B94,'Completar SOFSE'!$A$19:$F$462,6,0)</f>
        <v>6J-2245</v>
      </c>
      <c r="H94" s="48"/>
      <c r="I94" s="99"/>
      <c r="J94" s="49">
        <f t="shared" si="11"/>
        <v>0</v>
      </c>
      <c r="K94" s="50">
        <f t="shared" si="12"/>
        <v>0</v>
      </c>
    </row>
    <row r="95" spans="2:11" ht="38.25">
      <c r="B95" s="5">
        <f>+'Completar SOFSE'!A101</f>
        <v>81</v>
      </c>
      <c r="C95" s="6">
        <f>VLOOKUP(B95,'Completar SOFSE'!$A$19:$E$462,2,0)</f>
        <v>69</v>
      </c>
      <c r="D95" s="6" t="str">
        <f>VLOOKUP(B95,'Completar SOFSE'!$A$19:$E$462,3,0)</f>
        <v>unidad</v>
      </c>
      <c r="E95" s="6" t="str">
        <f>VLOOKUP(B95,'Completar SOFSE'!$A$19:$E$462,4,0)</f>
        <v>NUM03230191750N</v>
      </c>
      <c r="F95" s="8" t="str">
        <f>VLOOKUP(B95,'Completar SOFSE'!$A$19:$E$462,5,0)</f>
        <v>O ring menor de cobertor mayor frontal de block de cilindros.. Motor diesel Caterpillar 3516B. SDD7</v>
      </c>
      <c r="G95" s="103" t="str">
        <f>VLOOKUP(B95,'Completar SOFSE'!$A$19:$F$462,6,0)</f>
        <v>6V-3348</v>
      </c>
      <c r="H95" s="48"/>
      <c r="I95" s="99"/>
      <c r="J95" s="49">
        <f t="shared" si="11"/>
        <v>0</v>
      </c>
      <c r="K95" s="50">
        <f t="shared" si="12"/>
        <v>0</v>
      </c>
    </row>
    <row r="96" spans="2:11" ht="25.5">
      <c r="B96" s="5">
        <f>+'Completar SOFSE'!A102</f>
        <v>82</v>
      </c>
      <c r="C96" s="6">
        <f>VLOOKUP(B96,'Completar SOFSE'!$A$19:$E$462,2,0)</f>
        <v>22</v>
      </c>
      <c r="D96" s="6" t="str">
        <f>VLOOKUP(B96,'Completar SOFSE'!$A$19:$E$462,3,0)</f>
        <v>unidad</v>
      </c>
      <c r="E96" s="6" t="str">
        <f>VLOOKUP(B96,'Completar SOFSE'!$A$19:$E$462,4,0)</f>
        <v>NUM03230192150N</v>
      </c>
      <c r="F96" s="8" t="str">
        <f>VLOOKUP(B96,'Completar SOFSE'!$A$19:$E$462,5,0)</f>
        <v>Sello de Aftercooler.  Motor Caterpillar 3516B. Loc CSR SDD7.</v>
      </c>
      <c r="G96" s="103" t="str">
        <f>VLOOKUP(B96,'Completar SOFSE'!$A$19:$F$462,6,0)</f>
        <v>6V-3968</v>
      </c>
      <c r="H96" s="48"/>
      <c r="I96" s="99"/>
      <c r="J96" s="49">
        <f t="shared" si="11"/>
        <v>0</v>
      </c>
      <c r="K96" s="50">
        <f t="shared" si="12"/>
        <v>0</v>
      </c>
    </row>
    <row r="97" spans="2:11" ht="25.5">
      <c r="B97" s="5">
        <f>+'Completar SOFSE'!A103</f>
        <v>83</v>
      </c>
      <c r="C97" s="6">
        <f>VLOOKUP(B97,'Completar SOFSE'!$A$19:$E$462,2,0)</f>
        <v>185</v>
      </c>
      <c r="D97" s="6" t="str">
        <f>VLOOKUP(B97,'Completar SOFSE'!$A$19:$E$462,3,0)</f>
        <v>unidad</v>
      </c>
      <c r="E97" s="6" t="str">
        <f>VLOOKUP(B97,'Completar SOFSE'!$A$19:$E$462,4,0)</f>
        <v>NUM03230302610N</v>
      </c>
      <c r="F97" s="8" t="str">
        <f>VLOOKUP(B97,'Completar SOFSE'!$A$19:$E$462,5,0)</f>
        <v>Sello O ring de Tapas de Cilindro de motor diesel Caterpillar 3516B. Loc CSR SDD7.</v>
      </c>
      <c r="G97" s="103" t="str">
        <f>VLOOKUP(B97,'Completar SOFSE'!$A$19:$F$462,6,0)</f>
        <v>4S-5898</v>
      </c>
      <c r="H97" s="48"/>
      <c r="I97" s="99"/>
      <c r="J97" s="49">
        <f t="shared" si="11"/>
        <v>0</v>
      </c>
      <c r="K97" s="50">
        <f t="shared" si="12"/>
        <v>0</v>
      </c>
    </row>
    <row r="98" spans="2:11" ht="25.5">
      <c r="B98" s="5">
        <f>+'Completar SOFSE'!A104</f>
        <v>84</v>
      </c>
      <c r="C98" s="6">
        <f>VLOOKUP(B98,'Completar SOFSE'!$A$19:$E$462,2,0)</f>
        <v>201</v>
      </c>
      <c r="D98" s="6" t="str">
        <f>VLOOKUP(B98,'Completar SOFSE'!$A$19:$E$462,3,0)</f>
        <v>unidad</v>
      </c>
      <c r="E98" s="6" t="str">
        <f>VLOOKUP(B98,'Completar SOFSE'!$A$19:$E$462,4,0)</f>
        <v>NUM03230302630N</v>
      </c>
      <c r="F98" s="8" t="str">
        <f>VLOOKUP(B98,'Completar SOFSE'!$A$19:$E$462,5,0)</f>
        <v>Sello de Tapas de Cilindro de motor diesel Caterpillar 3516B. Loc CSR SDD7</v>
      </c>
      <c r="G98" s="103" t="str">
        <f>VLOOKUP(B98,'Completar SOFSE'!$A$19:$F$462,6,0)</f>
        <v>6V-5101</v>
      </c>
      <c r="H98" s="48"/>
      <c r="I98" s="99"/>
      <c r="J98" s="49">
        <f t="shared" si="11"/>
        <v>0</v>
      </c>
      <c r="K98" s="50">
        <f t="shared" si="12"/>
        <v>0</v>
      </c>
    </row>
    <row r="99" spans="2:11" ht="25.5">
      <c r="B99" s="5">
        <f>+'Completar SOFSE'!A105</f>
        <v>85</v>
      </c>
      <c r="C99" s="6">
        <f>VLOOKUP(B99,'Completar SOFSE'!$A$19:$E$462,2,0)</f>
        <v>183</v>
      </c>
      <c r="D99" s="6" t="str">
        <f>VLOOKUP(B99,'Completar SOFSE'!$A$19:$E$462,3,0)</f>
        <v>unidad</v>
      </c>
      <c r="E99" s="6" t="str">
        <f>VLOOKUP(B99,'Completar SOFSE'!$A$19:$E$462,4,0)</f>
        <v>NUM03230302650N</v>
      </c>
      <c r="F99" s="8" t="str">
        <f>VLOOKUP(B99,'Completar SOFSE'!$A$19:$E$462,5,0)</f>
        <v>Sello de Tapas de Cilindro de motor diesel Caterpillar 3516B. Loc CSR SDD7</v>
      </c>
      <c r="G99" s="103" t="str">
        <f>VLOOKUP(B99,'Completar SOFSE'!$A$19:$F$462,6,0)</f>
        <v>6V-9769</v>
      </c>
      <c r="H99" s="48"/>
      <c r="I99" s="99"/>
      <c r="J99" s="49">
        <f t="shared" si="11"/>
        <v>0</v>
      </c>
      <c r="K99" s="50">
        <f t="shared" si="12"/>
        <v>0</v>
      </c>
    </row>
    <row r="100" spans="2:11" ht="25.5">
      <c r="B100" s="5">
        <f>+'Completar SOFSE'!A106</f>
        <v>86</v>
      </c>
      <c r="C100" s="6">
        <f>VLOOKUP(B100,'Completar SOFSE'!$A$19:$E$462,2,0)</f>
        <v>36</v>
      </c>
      <c r="D100" s="6" t="str">
        <f>VLOOKUP(B100,'Completar SOFSE'!$A$19:$E$462,3,0)</f>
        <v>unidad</v>
      </c>
      <c r="E100" s="6" t="str">
        <f>VLOOKUP(B100,'Completar SOFSE'!$A$19:$E$462,4,0)</f>
        <v>NUM03230302820N</v>
      </c>
      <c r="F100" s="8" t="str">
        <f>VLOOKUP(B100,'Completar SOFSE'!$A$19:$E$462,5,0)</f>
        <v>O ring. Mecanismo de valvulas. Motor diesel Caterpillar 3516B. Locomotoras - CSR SDD7</v>
      </c>
      <c r="G100" s="103" t="str">
        <f>VLOOKUP(B100,'Completar SOFSE'!$A$19:$F$462,6,0)</f>
        <v>5P-7530</v>
      </c>
      <c r="H100" s="48"/>
      <c r="I100" s="99"/>
      <c r="J100" s="49">
        <f t="shared" si="11"/>
        <v>0</v>
      </c>
      <c r="K100" s="50">
        <f t="shared" si="12"/>
        <v>0</v>
      </c>
    </row>
    <row r="101" spans="2:11" ht="38.25">
      <c r="B101" s="5">
        <f>+'Completar SOFSE'!A107</f>
        <v>87</v>
      </c>
      <c r="C101" s="6">
        <f>VLOOKUP(B101,'Completar SOFSE'!$A$19:$E$462,2,0)</f>
        <v>22</v>
      </c>
      <c r="D101" s="6" t="str">
        <f>VLOOKUP(B101,'Completar SOFSE'!$A$19:$E$462,3,0)</f>
        <v>unidad</v>
      </c>
      <c r="E101" s="6" t="str">
        <f>VLOOKUP(B101,'Completar SOFSE'!$A$19:$E$462,4,0)</f>
        <v>NUM03230711130N</v>
      </c>
      <c r="F101" s="8" t="str">
        <f>VLOOKUP(B101,'Completar SOFSE'!$A$19:$E$462,5,0)</f>
        <v>O ring de bomba de transferencia de combustible.. Motor diesel Caterpillar 3516B. Loc CSR SDD7</v>
      </c>
      <c r="G101" s="103" t="str">
        <f>VLOOKUP(B101,'Completar SOFSE'!$A$19:$F$462,6,0)</f>
        <v>1H-9696</v>
      </c>
      <c r="H101" s="48"/>
      <c r="I101" s="99"/>
      <c r="J101" s="49">
        <f t="shared" si="11"/>
        <v>0</v>
      </c>
      <c r="K101" s="50">
        <f t="shared" si="12"/>
        <v>0</v>
      </c>
    </row>
    <row r="102" spans="2:11" ht="38.25">
      <c r="B102" s="5">
        <f>+'Completar SOFSE'!A108</f>
        <v>88</v>
      </c>
      <c r="C102" s="6">
        <f>VLOOKUP(B102,'Completar SOFSE'!$A$19:$E$462,2,0)</f>
        <v>21</v>
      </c>
      <c r="D102" s="6" t="str">
        <f>VLOOKUP(B102,'Completar SOFSE'!$A$19:$E$462,3,0)</f>
        <v>unidad</v>
      </c>
      <c r="E102" s="6" t="str">
        <f>VLOOKUP(B102,'Completar SOFSE'!$A$19:$E$462,4,0)</f>
        <v>NUM03230711190N</v>
      </c>
      <c r="F102" s="8" t="str">
        <f>VLOOKUP(B102,'Completar SOFSE'!$A$19:$E$462,5,0)</f>
        <v>O ring de manguera de conexión a regulador. Bomba de combustible de cebado. Motor Caterpillar 3516B</v>
      </c>
      <c r="G102" s="103" t="str">
        <f>VLOOKUP(B102,'Completar SOFSE'!$A$19:$F$462,6,0)</f>
        <v>3K-0360</v>
      </c>
      <c r="H102" s="48"/>
      <c r="I102" s="99"/>
      <c r="J102" s="49">
        <f t="shared" si="11"/>
        <v>0</v>
      </c>
      <c r="K102" s="50">
        <f t="shared" si="12"/>
        <v>0</v>
      </c>
    </row>
    <row r="103" spans="2:11" ht="38.25">
      <c r="B103" s="5">
        <f>+'Completar SOFSE'!A109</f>
        <v>89</v>
      </c>
      <c r="C103" s="6">
        <f>VLOOKUP(B103,'Completar SOFSE'!$A$19:$E$462,2,0)</f>
        <v>21</v>
      </c>
      <c r="D103" s="6" t="str">
        <f>VLOOKUP(B103,'Completar SOFSE'!$A$19:$E$462,3,0)</f>
        <v>unidad</v>
      </c>
      <c r="E103" s="6" t="str">
        <f>VLOOKUP(B103,'Completar SOFSE'!$A$19:$E$462,4,0)</f>
        <v>NUM03230711270N</v>
      </c>
      <c r="F103" s="8" t="str">
        <f>VLOOKUP(B103,'Completar SOFSE'!$A$19:$E$462,5,0)</f>
        <v>O ring de montaje de sensor de presion. Sistema de combustible. Motor diesel Caterpillar 3516B. SDD7</v>
      </c>
      <c r="G103" s="103" t="str">
        <f>VLOOKUP(B103,'Completar SOFSE'!$A$19:$F$462,6,0)</f>
        <v>8L-2746</v>
      </c>
      <c r="H103" s="48"/>
      <c r="I103" s="99"/>
      <c r="J103" s="49">
        <f t="shared" si="11"/>
        <v>0</v>
      </c>
      <c r="K103" s="50">
        <f t="shared" si="12"/>
        <v>0</v>
      </c>
    </row>
    <row r="104" spans="2:11" ht="38.25">
      <c r="B104" s="5">
        <f>+'Completar SOFSE'!A110</f>
        <v>90</v>
      </c>
      <c r="C104" s="6">
        <f>VLOOKUP(B104,'Completar SOFSE'!$A$19:$E$462,2,0)</f>
        <v>19</v>
      </c>
      <c r="D104" s="6" t="str">
        <f>VLOOKUP(B104,'Completar SOFSE'!$A$19:$E$462,3,0)</f>
        <v>unidad</v>
      </c>
      <c r="E104" s="6" t="str">
        <f>VLOOKUP(B104,'Completar SOFSE'!$A$19:$E$462,4,0)</f>
        <v>NUM03230831030N</v>
      </c>
      <c r="F104" s="8" t="str">
        <f>VLOOKUP(B104,'Completar SOFSE'!$A$19:$E$462,5,0)</f>
        <v>O´RING P/ENTRADA MULTIPLE DE REGULADORES DE TEMPERATURA - MOTOR DIESEL –LOC. SDD7</v>
      </c>
      <c r="G104" s="103" t="str">
        <f>VLOOKUP(B104,'Completar SOFSE'!$A$19:$F$462,6,0)</f>
        <v>5P-6302</v>
      </c>
      <c r="H104" s="48"/>
      <c r="I104" s="99"/>
      <c r="J104" s="49">
        <f t="shared" si="11"/>
        <v>0</v>
      </c>
      <c r="K104" s="50">
        <f t="shared" si="12"/>
        <v>0</v>
      </c>
    </row>
    <row r="105" spans="2:11" ht="38.25">
      <c r="B105" s="5">
        <f>+'Completar SOFSE'!A111</f>
        <v>91</v>
      </c>
      <c r="C105" s="6">
        <f>VLOOKUP(B105,'Completar SOFSE'!$A$19:$E$462,2,0)</f>
        <v>41</v>
      </c>
      <c r="D105" s="6" t="str">
        <f>VLOOKUP(B105,'Completar SOFSE'!$A$19:$E$462,3,0)</f>
        <v>unidad</v>
      </c>
      <c r="E105" s="6" t="str">
        <f>VLOOKUP(B105,'Completar SOFSE'!$A$19:$E$462,4,0)</f>
        <v>NUM03230831050N</v>
      </c>
      <c r="F105" s="8" t="str">
        <f>VLOOKUP(B105,'Completar SOFSE'!$A$19:$E$462,5,0)</f>
        <v>Sello O ring Black de Caja Termostatica de motor diesel Caterpillar 3516B. Motor CAT 3516B. Loc SDD7</v>
      </c>
      <c r="G105" s="103" t="str">
        <f>VLOOKUP(B105,'Completar SOFSE'!$A$19:$F$462,6,0)</f>
        <v>3J-1907</v>
      </c>
      <c r="H105" s="48"/>
      <c r="I105" s="99"/>
      <c r="J105" s="49">
        <f t="shared" ref="J105:J155" si="13">+(C105*H105)*I105</f>
        <v>0</v>
      </c>
      <c r="K105" s="50">
        <f t="shared" ref="K105:K155" si="14">+C105*H105</f>
        <v>0</v>
      </c>
    </row>
    <row r="106" spans="2:11" ht="38.25">
      <c r="B106" s="5">
        <f>+'Completar SOFSE'!A112</f>
        <v>92</v>
      </c>
      <c r="C106" s="6">
        <f>VLOOKUP(B106,'Completar SOFSE'!$A$19:$E$462,2,0)</f>
        <v>47</v>
      </c>
      <c r="D106" s="6" t="str">
        <f>VLOOKUP(B106,'Completar SOFSE'!$A$19:$E$462,3,0)</f>
        <v>unidad</v>
      </c>
      <c r="E106" s="6" t="str">
        <f>VLOOKUP(B106,'Completar SOFSE'!$A$19:$E$462,4,0)</f>
        <v>NUM03230930160N</v>
      </c>
      <c r="F106" s="8" t="str">
        <f>VLOOKUP(B106,'Completar SOFSE'!$A$19:$E$462,5,0)</f>
        <v>O ring de respiracion de caja de cigüeñal. Sistema de lubricacion. Motor diesel Caterpillar 3516B</v>
      </c>
      <c r="G106" s="103" t="str">
        <f>VLOOKUP(B106,'Completar SOFSE'!$A$19:$F$462,6,0)</f>
        <v>33-6031</v>
      </c>
      <c r="H106" s="48"/>
      <c r="I106" s="99"/>
      <c r="J106" s="49">
        <f t="shared" si="13"/>
        <v>0</v>
      </c>
      <c r="K106" s="50">
        <f t="shared" si="14"/>
        <v>0</v>
      </c>
    </row>
    <row r="107" spans="2:11" ht="38.25">
      <c r="B107" s="5">
        <f>+'Completar SOFSE'!A113</f>
        <v>93</v>
      </c>
      <c r="C107" s="6">
        <f>VLOOKUP(B107,'Completar SOFSE'!$A$19:$E$462,2,0)</f>
        <v>20</v>
      </c>
      <c r="D107" s="6" t="str">
        <f>VLOOKUP(B107,'Completar SOFSE'!$A$19:$E$462,3,0)</f>
        <v>unidad</v>
      </c>
      <c r="E107" s="6" t="str">
        <f>VLOOKUP(B107,'Completar SOFSE'!$A$19:$E$462,4,0)</f>
        <v>NUM03230930200N</v>
      </c>
      <c r="F107" s="8" t="str">
        <f>VLOOKUP(B107,'Completar SOFSE'!$A$19:$E$462,5,0)</f>
        <v>O ring de cobertor de drenaje de aceite. Carter de lubricante del motor. Motor Caterpillar 3516B</v>
      </c>
      <c r="G107" s="103" t="str">
        <f>VLOOKUP(B107,'Completar SOFSE'!$A$19:$F$462,6,0)</f>
        <v>125-9794</v>
      </c>
      <c r="H107" s="48"/>
      <c r="I107" s="99"/>
      <c r="J107" s="49">
        <f t="shared" si="13"/>
        <v>0</v>
      </c>
      <c r="K107" s="50">
        <f t="shared" si="14"/>
        <v>0</v>
      </c>
    </row>
    <row r="108" spans="2:11" ht="38.25">
      <c r="B108" s="5">
        <f>+'Completar SOFSE'!A114</f>
        <v>94</v>
      </c>
      <c r="C108" s="6">
        <f>VLOOKUP(B108,'Completar SOFSE'!$A$19:$E$462,2,0)</f>
        <v>14</v>
      </c>
      <c r="D108" s="6" t="str">
        <f>VLOOKUP(B108,'Completar SOFSE'!$A$19:$E$462,3,0)</f>
        <v>unidad</v>
      </c>
      <c r="E108" s="6" t="str">
        <f>VLOOKUP(B108,'Completar SOFSE'!$A$19:$E$462,4,0)</f>
        <v>NUM03230930310N</v>
      </c>
      <c r="F108" s="8" t="str">
        <f>VLOOKUP(B108,'Completar SOFSE'!$A$19:$E$462,5,0)</f>
        <v>O ring de cubierta con tapon. Carter de block de cilindros. Motor diesel Caterpillar 3516B. SDD7</v>
      </c>
      <c r="G108" s="103" t="str">
        <f>VLOOKUP(B108,'Completar SOFSE'!$A$19:$F$462,6,0)</f>
        <v>6V-7351</v>
      </c>
      <c r="H108" s="48"/>
      <c r="I108" s="99"/>
      <c r="J108" s="49">
        <f t="shared" si="13"/>
        <v>0</v>
      </c>
      <c r="K108" s="50">
        <f t="shared" si="14"/>
        <v>0</v>
      </c>
    </row>
    <row r="109" spans="2:11" ht="38.25">
      <c r="B109" s="5">
        <f>+'Completar SOFSE'!A115</f>
        <v>95</v>
      </c>
      <c r="C109" s="6">
        <f>VLOOKUP(B109,'Completar SOFSE'!$A$19:$E$462,2,0)</f>
        <v>82</v>
      </c>
      <c r="D109" s="6" t="str">
        <f>VLOOKUP(B109,'Completar SOFSE'!$A$19:$E$462,3,0)</f>
        <v>unidad</v>
      </c>
      <c r="E109" s="6" t="str">
        <f>VLOOKUP(B109,'Completar SOFSE'!$A$19:$E$462,4,0)</f>
        <v>NUM03231002160N</v>
      </c>
      <c r="F109" s="8" t="str">
        <f>VLOOKUP(B109,'Completar SOFSE'!$A$19:$E$462,5,0)</f>
        <v>O ring codo de manguera. Sistema cierre de aire. Sistema de admision/escape. Motor Caterpillar. SDD7</v>
      </c>
      <c r="G109" s="103" t="str">
        <f>VLOOKUP(B109,'Completar SOFSE'!$A$19:$F$462,6,0)</f>
        <v>6V-5048</v>
      </c>
      <c r="H109" s="48"/>
      <c r="I109" s="99"/>
      <c r="J109" s="49">
        <f t="shared" si="13"/>
        <v>0</v>
      </c>
      <c r="K109" s="50">
        <f t="shared" si="14"/>
        <v>0</v>
      </c>
    </row>
    <row r="110" spans="2:11" ht="38.25">
      <c r="B110" s="5">
        <f>+'Completar SOFSE'!A116</f>
        <v>96</v>
      </c>
      <c r="C110" s="6">
        <f>VLOOKUP(B110,'Completar SOFSE'!$A$19:$E$462,2,0)</f>
        <v>145</v>
      </c>
      <c r="D110" s="6" t="str">
        <f>VLOOKUP(B110,'Completar SOFSE'!$A$19:$E$462,3,0)</f>
        <v>unidad</v>
      </c>
      <c r="E110" s="6" t="str">
        <f>VLOOKUP(B110,'Completar SOFSE'!$A$19:$E$462,4,0)</f>
        <v>NUM03231002170N</v>
      </c>
      <c r="F110" s="8" t="str">
        <f>VLOOKUP(B110,'Completar SOFSE'!$A$19:$E$462,5,0)</f>
        <v>O ring de filtro combustible/cañerias de inyeccion/cebador/sensor de cebado. Motor Caterpillar. SDD7</v>
      </c>
      <c r="G110" s="103" t="str">
        <f>VLOOKUP(B110,'Completar SOFSE'!$A$19:$F$462,6,0)</f>
        <v>6V-5049</v>
      </c>
      <c r="H110" s="48"/>
      <c r="I110" s="99"/>
      <c r="J110" s="49">
        <f t="shared" si="13"/>
        <v>0</v>
      </c>
      <c r="K110" s="50">
        <f t="shared" si="14"/>
        <v>0</v>
      </c>
    </row>
    <row r="111" spans="2:11" ht="38.25">
      <c r="B111" s="5">
        <f>+'Completar SOFSE'!A117</f>
        <v>97</v>
      </c>
      <c r="C111" s="6">
        <f>VLOOKUP(B111,'Completar SOFSE'!$A$19:$E$462,2,0)</f>
        <v>12</v>
      </c>
      <c r="D111" s="6" t="str">
        <f>VLOOKUP(B111,'Completar SOFSE'!$A$19:$E$462,3,0)</f>
        <v>unidad</v>
      </c>
      <c r="E111" s="6" t="str">
        <f>VLOOKUP(B111,'Completar SOFSE'!$A$19:$E$462,4,0)</f>
        <v>NUM03230830510N</v>
      </c>
      <c r="F111" s="8" t="str">
        <f>VLOOKUP(B111,'Completar SOFSE'!$A$19:$E$462,5,0)</f>
        <v>Sensor de temperatura. Sistema de refrigeracion. Motor diesel Caterpillar 3516B. Loc CSR SDD7</v>
      </c>
      <c r="G111" s="103" t="str">
        <f>VLOOKUP(B111,'Completar SOFSE'!$A$19:$F$462,6,0)</f>
        <v>102-2240</v>
      </c>
      <c r="H111" s="48"/>
      <c r="I111" s="99"/>
      <c r="J111" s="49">
        <f t="shared" si="13"/>
        <v>0</v>
      </c>
      <c r="K111" s="50">
        <f t="shared" si="14"/>
        <v>0</v>
      </c>
    </row>
    <row r="112" spans="2:11" ht="38.25">
      <c r="B112" s="5">
        <f>+'Completar SOFSE'!A118</f>
        <v>98</v>
      </c>
      <c r="C112" s="6">
        <f>VLOOKUP(B112,'Completar SOFSE'!$A$19:$E$462,2,0)</f>
        <v>16</v>
      </c>
      <c r="D112" s="6" t="str">
        <f>VLOOKUP(B112,'Completar SOFSE'!$A$19:$E$462,3,0)</f>
        <v>unidad</v>
      </c>
      <c r="E112" s="6" t="str">
        <f>VLOOKUP(B112,'Completar SOFSE'!$A$19:$E$462,4,0)</f>
        <v>NUM03231002120N</v>
      </c>
      <c r="F112" s="8" t="str">
        <f>VLOOKUP(B112,'Completar SOFSE'!$A$19:$E$462,5,0)</f>
        <v>Sensor de presion de tapa de cigüeñal, atmosferica y turbo cargador. Motor diesel Caterpillar 3516B</v>
      </c>
      <c r="G112" s="103" t="str">
        <f>VLOOKUP(B112,'Completar SOFSE'!$A$19:$F$462,6,0)</f>
        <v>161-9926</v>
      </c>
      <c r="H112" s="48"/>
      <c r="I112" s="99"/>
      <c r="J112" s="49">
        <f t="shared" si="13"/>
        <v>0</v>
      </c>
      <c r="K112" s="50">
        <f t="shared" si="14"/>
        <v>0</v>
      </c>
    </row>
    <row r="113" spans="2:11" ht="38.25">
      <c r="B113" s="5">
        <f>+'Completar SOFSE'!A119</f>
        <v>99</v>
      </c>
      <c r="C113" s="6">
        <f>VLOOKUP(B113,'Completar SOFSE'!$A$19:$E$462,2,0)</f>
        <v>12</v>
      </c>
      <c r="D113" s="6" t="str">
        <f>VLOOKUP(B113,'Completar SOFSE'!$A$19:$E$462,3,0)</f>
        <v>unidad</v>
      </c>
      <c r="E113" s="6" t="str">
        <f>VLOOKUP(B113,'Completar SOFSE'!$A$19:$E$462,4,0)</f>
        <v>NUM03231002130N</v>
      </c>
      <c r="F113" s="8" t="str">
        <f>VLOOKUP(B113,'Completar SOFSE'!$A$19:$E$462,5,0)</f>
        <v>Sensor de velocidad del motor y de tiempo de calibracion. Sistema de arranque. Caterpillar 3516B.</v>
      </c>
      <c r="G113" s="103" t="str">
        <f>VLOOKUP(B113,'Completar SOFSE'!$A$19:$F$462,6,0)</f>
        <v>189-5746</v>
      </c>
      <c r="H113" s="48"/>
      <c r="I113" s="99"/>
      <c r="J113" s="49">
        <f t="shared" si="13"/>
        <v>0</v>
      </c>
      <c r="K113" s="50">
        <f t="shared" si="14"/>
        <v>0</v>
      </c>
    </row>
    <row r="114" spans="2:11" ht="38.25">
      <c r="B114" s="5">
        <f>+'Completar SOFSE'!A120</f>
        <v>100</v>
      </c>
      <c r="C114" s="6">
        <f>VLOOKUP(B114,'Completar SOFSE'!$A$19:$E$462,2,0)</f>
        <v>12</v>
      </c>
      <c r="D114" s="6" t="str">
        <f>VLOOKUP(B114,'Completar SOFSE'!$A$19:$E$462,3,0)</f>
        <v>unidad</v>
      </c>
      <c r="E114" s="6" t="str">
        <f>VLOOKUP(B114,'Completar SOFSE'!$A$19:$E$462,4,0)</f>
        <v>NUM03231002140N</v>
      </c>
      <c r="F114" s="8" t="str">
        <f>VLOOKUP(B114,'Completar SOFSE'!$A$19:$E$462,5,0)</f>
        <v>Sensor de presion a la salida del turbocargador. Sistema de arranque. Motor diesel Caterpillar 3516B</v>
      </c>
      <c r="G114" s="103" t="str">
        <f>VLOOKUP(B114,'Completar SOFSE'!$A$19:$F$462,6,0)</f>
        <v>194-6724</v>
      </c>
      <c r="H114" s="48"/>
      <c r="I114" s="99"/>
      <c r="J114" s="49">
        <f t="shared" si="13"/>
        <v>0</v>
      </c>
      <c r="K114" s="50">
        <f t="shared" si="14"/>
        <v>0</v>
      </c>
    </row>
    <row r="115" spans="2:11" ht="38.25">
      <c r="B115" s="5">
        <f>+'Completar SOFSE'!A121</f>
        <v>101</v>
      </c>
      <c r="C115" s="6">
        <f>VLOOKUP(B115,'Completar SOFSE'!$A$19:$E$462,2,0)</f>
        <v>12</v>
      </c>
      <c r="D115" s="6" t="str">
        <f>VLOOKUP(B115,'Completar SOFSE'!$A$19:$E$462,3,0)</f>
        <v>unidad</v>
      </c>
      <c r="E115" s="6" t="str">
        <f>VLOOKUP(B115,'Completar SOFSE'!$A$19:$E$462,4,0)</f>
        <v>NUM03231002150N</v>
      </c>
      <c r="F115" s="8" t="str">
        <f>VLOOKUP(B115,'Completar SOFSE'!$A$19:$E$462,5,0)</f>
        <v>Sensor de presion p/ combustible y aceite (Filtrado y sin filtrar). Sistema de arranque. Motor 3516B</v>
      </c>
      <c r="G115" s="103" t="str">
        <f>VLOOKUP(B115,'Completar SOFSE'!$A$19:$F$462,6,0)</f>
        <v>194-6725</v>
      </c>
      <c r="H115" s="48"/>
      <c r="I115" s="99"/>
      <c r="J115" s="49">
        <f t="shared" si="13"/>
        <v>0</v>
      </c>
      <c r="K115" s="50">
        <f t="shared" si="14"/>
        <v>0</v>
      </c>
    </row>
    <row r="116" spans="2:11" ht="38.25">
      <c r="B116" s="5">
        <f>+'Completar SOFSE'!A122</f>
        <v>102</v>
      </c>
      <c r="C116" s="6">
        <f>VLOOKUP(B116,'Completar SOFSE'!$A$19:$E$462,2,0)</f>
        <v>14</v>
      </c>
      <c r="D116" s="6" t="str">
        <f>VLOOKUP(B116,'Completar SOFSE'!$A$19:$E$462,3,0)</f>
        <v>unidad</v>
      </c>
      <c r="E116" s="6" t="str">
        <f>VLOOKUP(B116,'Completar SOFSE'!$A$19:$E$462,4,0)</f>
        <v>NUM03231012000N</v>
      </c>
      <c r="F116" s="8" t="str">
        <f>VLOOKUP(B116,'Completar SOFSE'!$A$19:$E$462,5,0)</f>
        <v>Sensor de sincronizacion y calibracion de velocidad. Motor Caterpillar 3516B. Loc CSR SDD7</v>
      </c>
      <c r="G116" s="103" t="str">
        <f>VLOOKUP(B116,'Completar SOFSE'!$A$19:$F$462,6,0)</f>
        <v>9X-5392</v>
      </c>
      <c r="H116" s="48"/>
      <c r="I116" s="99"/>
      <c r="J116" s="49">
        <f t="shared" si="13"/>
        <v>0</v>
      </c>
      <c r="K116" s="50">
        <f t="shared" si="14"/>
        <v>0</v>
      </c>
    </row>
    <row r="117" spans="2:11" ht="38.25">
      <c r="B117" s="5">
        <f>+'Completar SOFSE'!A123</f>
        <v>103</v>
      </c>
      <c r="C117" s="6">
        <f>VLOOKUP(B117,'Completar SOFSE'!$A$19:$E$462,2,0)</f>
        <v>14</v>
      </c>
      <c r="D117" s="6" t="str">
        <f>VLOOKUP(B117,'Completar SOFSE'!$A$19:$E$462,3,0)</f>
        <v>unidad</v>
      </c>
      <c r="E117" s="6" t="str">
        <f>VLOOKUP(B117,'Completar SOFSE'!$A$19:$E$462,4,0)</f>
        <v>NUM03231012010N</v>
      </c>
      <c r="F117" s="8" t="str">
        <f>VLOOKUP(B117,'Completar SOFSE'!$A$19:$E$462,5,0)</f>
        <v>Sensores Digital Velocidad Secundario/Calibracion - Primario/Calibracion. Motor CAT 3516B.Loc SDD7</v>
      </c>
      <c r="G117" s="103" t="str">
        <f>VLOOKUP(B117,'Completar SOFSE'!$A$19:$F$462,6,0)</f>
        <v>265-9034</v>
      </c>
      <c r="H117" s="48"/>
      <c r="I117" s="99"/>
      <c r="J117" s="49">
        <f t="shared" si="13"/>
        <v>0</v>
      </c>
      <c r="K117" s="50">
        <f t="shared" si="14"/>
        <v>0</v>
      </c>
    </row>
    <row r="118" spans="2:11" ht="25.5">
      <c r="B118" s="5">
        <f>+'Completar SOFSE'!A124</f>
        <v>104</v>
      </c>
      <c r="C118" s="6">
        <f>VLOOKUP(B118,'Completar SOFSE'!$A$19:$E$462,2,0)</f>
        <v>14</v>
      </c>
      <c r="D118" s="6" t="str">
        <f>VLOOKUP(B118,'Completar SOFSE'!$A$19:$E$462,3,0)</f>
        <v>unidad</v>
      </c>
      <c r="E118" s="6" t="str">
        <f>VLOOKUP(B118,'Completar SOFSE'!$A$19:$E$462,4,0)</f>
        <v>NUM03231012030N</v>
      </c>
      <c r="F118" s="8" t="str">
        <f>VLOOKUP(B118,'Completar SOFSE'!$A$19:$E$462,5,0)</f>
        <v>Sensor Digital Temperatura de escape. Motor Caterpillar 3516B. Loc CSR SDD7</v>
      </c>
      <c r="G118" s="103" t="str">
        <f>VLOOKUP(B118,'Completar SOFSE'!$A$19:$F$462,6,0)</f>
        <v>261-6849</v>
      </c>
      <c r="H118" s="48"/>
      <c r="I118" s="99"/>
      <c r="J118" s="49">
        <f t="shared" si="13"/>
        <v>0</v>
      </c>
      <c r="K118" s="50">
        <f t="shared" si="14"/>
        <v>0</v>
      </c>
    </row>
    <row r="119" spans="2:11" ht="25.5">
      <c r="B119" s="5">
        <f>+'Completar SOFSE'!A125</f>
        <v>105</v>
      </c>
      <c r="C119" s="6">
        <f>VLOOKUP(B119,'Completar SOFSE'!$A$19:$E$462,2,0)</f>
        <v>14</v>
      </c>
      <c r="D119" s="6" t="str">
        <f>VLOOKUP(B119,'Completar SOFSE'!$A$19:$E$462,3,0)</f>
        <v>unidad</v>
      </c>
      <c r="E119" s="6" t="str">
        <f>VLOOKUP(B119,'Completar SOFSE'!$A$19:$E$462,4,0)</f>
        <v>NUM03231012040N</v>
      </c>
      <c r="F119" s="8" t="str">
        <f>VLOOKUP(B119,'Completar SOFSE'!$A$19:$E$462,5,0)</f>
        <v>Sensor Digital TE. Motor Caterpillar 3516B. Loc CSR SDD7</v>
      </c>
      <c r="G119" s="103" t="str">
        <f>VLOOKUP(B119,'Completar SOFSE'!$A$19:$F$462,6,0)</f>
        <v>415-2433</v>
      </c>
      <c r="H119" s="48"/>
      <c r="I119" s="99"/>
      <c r="J119" s="49">
        <f t="shared" si="13"/>
        <v>0</v>
      </c>
      <c r="K119" s="50">
        <f t="shared" si="14"/>
        <v>0</v>
      </c>
    </row>
    <row r="120" spans="2:11" ht="25.5">
      <c r="B120" s="5">
        <f>+'Completar SOFSE'!A126</f>
        <v>106</v>
      </c>
      <c r="C120" s="6">
        <f>VLOOKUP(B120,'Completar SOFSE'!$A$19:$E$462,2,0)</f>
        <v>10</v>
      </c>
      <c r="D120" s="6" t="str">
        <f>VLOOKUP(B120,'Completar SOFSE'!$A$19:$E$462,3,0)</f>
        <v>unidad</v>
      </c>
      <c r="E120" s="6" t="str">
        <f>VLOOKUP(B120,'Completar SOFSE'!$A$19:$E$462,4,0)</f>
        <v>NUM03231012090N</v>
      </c>
      <c r="F120" s="8" t="str">
        <f>VLOOKUP(B120,'Completar SOFSE'!$A$19:$E$462,5,0)</f>
        <v>Sensor de Temperatura de Aftercooler. Motor Caterpillar 3516B. Loc CSR SDD7</v>
      </c>
      <c r="G120" s="103" t="str">
        <f>VLOOKUP(B120,'Completar SOFSE'!$A$19:$F$462,6,0)</f>
        <v>128-4347</v>
      </c>
      <c r="H120" s="48"/>
      <c r="I120" s="99"/>
      <c r="J120" s="49">
        <f t="shared" si="13"/>
        <v>0</v>
      </c>
      <c r="K120" s="50">
        <f t="shared" si="14"/>
        <v>0</v>
      </c>
    </row>
    <row r="121" spans="2:11" ht="38.25">
      <c r="B121" s="5">
        <f>+'Completar SOFSE'!A127</f>
        <v>107</v>
      </c>
      <c r="C121" s="6">
        <f>VLOOKUP(B121,'Completar SOFSE'!$A$19:$E$462,2,0)</f>
        <v>10</v>
      </c>
      <c r="D121" s="6" t="str">
        <f>VLOOKUP(B121,'Completar SOFSE'!$A$19:$E$462,3,0)</f>
        <v>unidad</v>
      </c>
      <c r="E121" s="6" t="str">
        <f>VLOOKUP(B121,'Completar SOFSE'!$A$19:$E$462,4,0)</f>
        <v>NUM03231012100N</v>
      </c>
      <c r="F121" s="8" t="str">
        <f>VLOOKUP(B121,'Completar SOFSE'!$A$19:$E$462,5,0)</f>
        <v>Sensor de temperatura de entrada de aire al motor y temperatura del aceite. Motor CAT 3516B.Loc SDD7</v>
      </c>
      <c r="G121" s="103" t="str">
        <f>VLOOKUP(B121,'Completar SOFSE'!$A$19:$F$462,6,0)</f>
        <v>195-2150</v>
      </c>
      <c r="H121" s="48"/>
      <c r="I121" s="99"/>
      <c r="J121" s="49">
        <f t="shared" si="13"/>
        <v>0</v>
      </c>
      <c r="K121" s="50">
        <f t="shared" si="14"/>
        <v>0</v>
      </c>
    </row>
    <row r="122" spans="2:11" ht="25.5">
      <c r="B122" s="5">
        <f>+'Completar SOFSE'!A128</f>
        <v>108</v>
      </c>
      <c r="C122" s="6">
        <f>VLOOKUP(B122,'Completar SOFSE'!$A$19:$E$462,2,0)</f>
        <v>20</v>
      </c>
      <c r="D122" s="6" t="str">
        <f>VLOOKUP(B122,'Completar SOFSE'!$A$19:$E$462,3,0)</f>
        <v>unidad</v>
      </c>
      <c r="E122" s="6" t="str">
        <f>VLOOKUP(B122,'Completar SOFSE'!$A$19:$E$462,4,0)</f>
        <v>NUM03230190630N</v>
      </c>
      <c r="F122" s="8" t="str">
        <f>VLOOKUP(B122,'Completar SOFSE'!$A$19:$E$462,5,0)</f>
        <v>Sello O ring black B W P de Bomba de Agua.  Motor Caterpillar 3516B. Loc CSR SDD7.</v>
      </c>
      <c r="G122" s="103" t="str">
        <f>VLOOKUP(B122,'Completar SOFSE'!$A$19:$F$462,6,0)</f>
        <v>1H8278</v>
      </c>
      <c r="H122" s="48"/>
      <c r="I122" s="99"/>
      <c r="J122" s="49">
        <f t="shared" si="13"/>
        <v>0</v>
      </c>
      <c r="K122" s="50">
        <f t="shared" si="14"/>
        <v>0</v>
      </c>
    </row>
    <row r="123" spans="2:11" ht="25.5">
      <c r="B123" s="5">
        <f>+'Completar SOFSE'!A129</f>
        <v>109</v>
      </c>
      <c r="C123" s="6">
        <f>VLOOKUP(B123,'Completar SOFSE'!$A$19:$E$462,2,0)</f>
        <v>4</v>
      </c>
      <c r="D123" s="6" t="str">
        <f>VLOOKUP(B123,'Completar SOFSE'!$A$19:$E$462,3,0)</f>
        <v>unidad</v>
      </c>
      <c r="E123" s="6" t="str">
        <f>VLOOKUP(B123,'Completar SOFSE'!$A$19:$E$462,4,0)</f>
        <v>NUM03230190690N</v>
      </c>
      <c r="F123" s="8" t="str">
        <f>VLOOKUP(B123,'Completar SOFSE'!$A$19:$E$462,5,0)</f>
        <v>Sello O ring SAE tipo 1 de Bomba de Agua.  Motor Caterpillar 3516B. Loc CSR SDD7.</v>
      </c>
      <c r="G123" s="103" t="str">
        <f>VLOOKUP(B123,'Completar SOFSE'!$A$19:$F$462,6,0)</f>
        <v>3D-2824</v>
      </c>
      <c r="H123" s="48"/>
      <c r="I123" s="99"/>
      <c r="J123" s="49">
        <f t="shared" si="13"/>
        <v>0</v>
      </c>
      <c r="K123" s="50">
        <f t="shared" si="14"/>
        <v>0</v>
      </c>
    </row>
    <row r="124" spans="2:11" ht="25.5">
      <c r="B124" s="5">
        <f>+'Completar SOFSE'!A130</f>
        <v>110</v>
      </c>
      <c r="C124" s="6">
        <f>VLOOKUP(B124,'Completar SOFSE'!$A$19:$E$462,2,0)</f>
        <v>30</v>
      </c>
      <c r="D124" s="6" t="str">
        <f>VLOOKUP(B124,'Completar SOFSE'!$A$19:$E$462,3,0)</f>
        <v>unidad</v>
      </c>
      <c r="E124" s="6" t="str">
        <f>VLOOKUP(B124,'Completar SOFSE'!$A$19:$E$462,4,0)</f>
        <v>NUM03230191660N</v>
      </c>
      <c r="F124" s="8" t="str">
        <f>VLOOKUP(B124,'Completar SOFSE'!$A$19:$E$462,5,0)</f>
        <v>O ring de block de cilindros.. Motor diesel Caterpillar 3516B. Locomotoras - CSR SDD7</v>
      </c>
      <c r="G124" s="103" t="str">
        <f>VLOOKUP(B124,'Completar SOFSE'!$A$19:$F$462,6,0)</f>
        <v>153-4906</v>
      </c>
      <c r="H124" s="48"/>
      <c r="I124" s="99"/>
      <c r="J124" s="49">
        <f t="shared" si="13"/>
        <v>0</v>
      </c>
      <c r="K124" s="50">
        <f t="shared" si="14"/>
        <v>0</v>
      </c>
    </row>
    <row r="125" spans="2:11" ht="38.25">
      <c r="B125" s="5">
        <f>+'Completar SOFSE'!A131</f>
        <v>111</v>
      </c>
      <c r="C125" s="6">
        <f>VLOOKUP(B125,'Completar SOFSE'!$A$19:$E$462,2,0)</f>
        <v>20</v>
      </c>
      <c r="D125" s="6" t="str">
        <f>VLOOKUP(B125,'Completar SOFSE'!$A$19:$E$462,3,0)</f>
        <v>unidad</v>
      </c>
      <c r="E125" s="6" t="str">
        <f>VLOOKUP(B125,'Completar SOFSE'!$A$19:$E$462,4,0)</f>
        <v>NUM03230191710N</v>
      </c>
      <c r="F125" s="8" t="str">
        <f>VLOOKUP(B125,'Completar SOFSE'!$A$19:$E$462,5,0)</f>
        <v>O ring de conexion de colector. Block de cilindros. Motor diesel Caterpillar 3516B. CSR SDD7</v>
      </c>
      <c r="G125" s="103" t="str">
        <f>VLOOKUP(B125,'Completar SOFSE'!$A$19:$F$462,6,0)</f>
        <v>5F-9657</v>
      </c>
      <c r="H125" s="48"/>
      <c r="I125" s="99"/>
      <c r="J125" s="49">
        <f t="shared" si="13"/>
        <v>0</v>
      </c>
      <c r="K125" s="50">
        <f t="shared" si="14"/>
        <v>0</v>
      </c>
    </row>
    <row r="126" spans="2:11" ht="38.25">
      <c r="B126" s="5">
        <f>+'Completar SOFSE'!A132</f>
        <v>112</v>
      </c>
      <c r="C126" s="6">
        <f>VLOOKUP(B126,'Completar SOFSE'!$A$19:$E$462,2,0)</f>
        <v>60</v>
      </c>
      <c r="D126" s="6" t="str">
        <f>VLOOKUP(B126,'Completar SOFSE'!$A$19:$E$462,3,0)</f>
        <v>unidad</v>
      </c>
      <c r="E126" s="6" t="str">
        <f>VLOOKUP(B126,'Completar SOFSE'!$A$19:$E$462,4,0)</f>
        <v>NUM03230191760N</v>
      </c>
      <c r="F126" s="8" t="str">
        <f>VLOOKUP(B126,'Completar SOFSE'!$A$19:$E$462,5,0)</f>
        <v>O ring de camisa de cilindro. Block de cilindros. Motor diesel Caterpillar 3516B. CSR SDD7</v>
      </c>
      <c r="G126" s="103" t="str">
        <f>VLOOKUP(B126,'Completar SOFSE'!$A$19:$F$462,6,0)</f>
        <v>7N-2046</v>
      </c>
      <c r="H126" s="48"/>
      <c r="I126" s="99"/>
      <c r="J126" s="49">
        <f t="shared" si="13"/>
        <v>0</v>
      </c>
      <c r="K126" s="50">
        <f t="shared" si="14"/>
        <v>0</v>
      </c>
    </row>
    <row r="127" spans="2:11" ht="38.25">
      <c r="B127" s="5">
        <f>+'Completar SOFSE'!A133</f>
        <v>113</v>
      </c>
      <c r="C127" s="6">
        <f>VLOOKUP(B127,'Completar SOFSE'!$A$19:$E$462,2,0)</f>
        <v>20</v>
      </c>
      <c r="D127" s="6" t="str">
        <f>VLOOKUP(B127,'Completar SOFSE'!$A$19:$E$462,3,0)</f>
        <v>unidad</v>
      </c>
      <c r="E127" s="6" t="str">
        <f>VLOOKUP(B127,'Completar SOFSE'!$A$19:$E$462,4,0)</f>
        <v>NUM03230191790N</v>
      </c>
      <c r="F127" s="8" t="str">
        <f>VLOOKUP(B127,'Completar SOFSE'!$A$19:$E$462,5,0)</f>
        <v>O ring de cobertor de carter de block de cilindros. Motor diesel Caterpillar 3516B. CSR SDD7</v>
      </c>
      <c r="G127" s="103" t="str">
        <f>VLOOKUP(B127,'Completar SOFSE'!$A$19:$F$462,6,0)</f>
        <v>7X-1547</v>
      </c>
      <c r="H127" s="48"/>
      <c r="I127" s="99"/>
      <c r="J127" s="49">
        <f t="shared" si="13"/>
        <v>0</v>
      </c>
      <c r="K127" s="50">
        <f t="shared" si="14"/>
        <v>0</v>
      </c>
    </row>
    <row r="128" spans="2:11" ht="25.5">
      <c r="B128" s="5">
        <f>+'Completar SOFSE'!A134</f>
        <v>114</v>
      </c>
      <c r="C128" s="6">
        <f>VLOOKUP(B128,'Completar SOFSE'!$A$19:$E$462,2,0)</f>
        <v>20</v>
      </c>
      <c r="D128" s="6" t="str">
        <f>VLOOKUP(B128,'Completar SOFSE'!$A$19:$E$462,3,0)</f>
        <v>unidad</v>
      </c>
      <c r="E128" s="6" t="str">
        <f>VLOOKUP(B128,'Completar SOFSE'!$A$19:$E$462,4,0)</f>
        <v>NUM03230191880N</v>
      </c>
      <c r="F128" s="8" t="str">
        <f>VLOOKUP(B128,'Completar SOFSE'!$A$19:$E$462,5,0)</f>
        <v>O ring de parte delantera de block de cilindros. Motor diesel Caterpillar 3516B. CSR SDD7</v>
      </c>
      <c r="G128" s="103" t="str">
        <f>VLOOKUP(B128,'Completar SOFSE'!$A$19:$F$462,6,0)</f>
        <v>7X-4805</v>
      </c>
      <c r="H128" s="48"/>
      <c r="I128" s="99"/>
      <c r="J128" s="49">
        <f t="shared" si="13"/>
        <v>0</v>
      </c>
      <c r="K128" s="50">
        <f t="shared" si="14"/>
        <v>0</v>
      </c>
    </row>
    <row r="129" spans="2:11" ht="25.5">
      <c r="B129" s="5">
        <f>+'Completar SOFSE'!A135</f>
        <v>115</v>
      </c>
      <c r="C129" s="6">
        <f>VLOOKUP(B129,'Completar SOFSE'!$A$19:$E$462,2,0)</f>
        <v>40</v>
      </c>
      <c r="D129" s="6" t="str">
        <f>VLOOKUP(B129,'Completar SOFSE'!$A$19:$E$462,3,0)</f>
        <v>unidad</v>
      </c>
      <c r="E129" s="6" t="str">
        <f>VLOOKUP(B129,'Completar SOFSE'!$A$19:$E$462,4,0)</f>
        <v>NUM03230191890N</v>
      </c>
      <c r="F129" s="8" t="str">
        <f>VLOOKUP(B129,'Completar SOFSE'!$A$19:$E$462,5,0)</f>
        <v>O ring superior central 1 de block de cilindros. Motor diesel Caterpillar 3516B. CSR SDD7</v>
      </c>
      <c r="G129" s="103" t="str">
        <f>VLOOKUP(B129,'Completar SOFSE'!$A$19:$F$462,6,0)</f>
        <v>8T-2928</v>
      </c>
      <c r="H129" s="48"/>
      <c r="I129" s="99"/>
      <c r="J129" s="49">
        <f t="shared" si="13"/>
        <v>0</v>
      </c>
      <c r="K129" s="50">
        <f t="shared" si="14"/>
        <v>0</v>
      </c>
    </row>
    <row r="130" spans="2:11" ht="25.5">
      <c r="B130" s="5">
        <f>+'Completar SOFSE'!A136</f>
        <v>116</v>
      </c>
      <c r="C130" s="6">
        <f>VLOOKUP(B130,'Completar SOFSE'!$A$19:$E$462,2,0)</f>
        <v>40</v>
      </c>
      <c r="D130" s="6" t="str">
        <f>VLOOKUP(B130,'Completar SOFSE'!$A$19:$E$462,3,0)</f>
        <v>unidad</v>
      </c>
      <c r="E130" s="6" t="str">
        <f>VLOOKUP(B130,'Completar SOFSE'!$A$19:$E$462,4,0)</f>
        <v>NUM03230191900N</v>
      </c>
      <c r="F130" s="8" t="str">
        <f>VLOOKUP(B130,'Completar SOFSE'!$A$19:$E$462,5,0)</f>
        <v>O ring superior central 2 de block de cilindros. Motor diesel Caterpillar 3516B. CSR SDD7</v>
      </c>
      <c r="G130" s="103" t="str">
        <f>VLOOKUP(B130,'Completar SOFSE'!$A$19:$F$462,6,0)</f>
        <v>8T-2929</v>
      </c>
      <c r="H130" s="48"/>
      <c r="I130" s="99"/>
      <c r="J130" s="49">
        <f t="shared" si="13"/>
        <v>0</v>
      </c>
      <c r="K130" s="50">
        <f t="shared" si="14"/>
        <v>0</v>
      </c>
    </row>
    <row r="131" spans="2:11" ht="25.5">
      <c r="B131" s="5">
        <f>+'Completar SOFSE'!A137</f>
        <v>117</v>
      </c>
      <c r="C131" s="6">
        <f>VLOOKUP(B131,'Completar SOFSE'!$A$19:$E$462,2,0)</f>
        <v>20</v>
      </c>
      <c r="D131" s="6" t="str">
        <f>VLOOKUP(B131,'Completar SOFSE'!$A$19:$E$462,3,0)</f>
        <v>unidad</v>
      </c>
      <c r="E131" s="6" t="str">
        <f>VLOOKUP(B131,'Completar SOFSE'!$A$19:$E$462,4,0)</f>
        <v>NUM03230192110N</v>
      </c>
      <c r="F131" s="8" t="str">
        <f>VLOOKUP(B131,'Completar SOFSE'!$A$19:$E$462,5,0)</f>
        <v>Sello O ring de Aftercooler. Motor Caterpillar 3516B. Loc CSR SDD7.</v>
      </c>
      <c r="G131" s="103" t="str">
        <f>VLOOKUP(B131,'Completar SOFSE'!$A$19:$F$462,6,0)</f>
        <v>9X-7562</v>
      </c>
      <c r="H131" s="48"/>
      <c r="I131" s="99"/>
      <c r="J131" s="49">
        <f t="shared" si="13"/>
        <v>0</v>
      </c>
      <c r="K131" s="50">
        <f t="shared" si="14"/>
        <v>0</v>
      </c>
    </row>
    <row r="132" spans="2:11" ht="25.5">
      <c r="B132" s="5">
        <f>+'Completar SOFSE'!A138</f>
        <v>118</v>
      </c>
      <c r="C132" s="6">
        <f>VLOOKUP(B132,'Completar SOFSE'!$A$19:$E$462,2,0)</f>
        <v>40</v>
      </c>
      <c r="D132" s="6" t="str">
        <f>VLOOKUP(B132,'Completar SOFSE'!$A$19:$E$462,3,0)</f>
        <v>unidad</v>
      </c>
      <c r="E132" s="6" t="str">
        <f>VLOOKUP(B132,'Completar SOFSE'!$A$19:$E$462,4,0)</f>
        <v>NUM03230192120N</v>
      </c>
      <c r="F132" s="8" t="str">
        <f>VLOOKUP(B132,'Completar SOFSE'!$A$19:$E$462,5,0)</f>
        <v>Sello O ring de Aftercooler. Motor Caterpillar 3516B. Loc CSR SDD7.</v>
      </c>
      <c r="G132" s="103" t="str">
        <f>VLOOKUP(B132,'Completar SOFSE'!$A$19:$F$462,6,0)</f>
        <v>109-7411</v>
      </c>
      <c r="H132" s="48"/>
      <c r="I132" s="99"/>
      <c r="J132" s="49">
        <f t="shared" si="13"/>
        <v>0</v>
      </c>
      <c r="K132" s="50">
        <f t="shared" si="14"/>
        <v>0</v>
      </c>
    </row>
    <row r="133" spans="2:11" ht="25.5">
      <c r="B133" s="5">
        <f>+'Completar SOFSE'!A139</f>
        <v>119</v>
      </c>
      <c r="C133" s="6">
        <f>VLOOKUP(B133,'Completar SOFSE'!$A$19:$E$462,2,0)</f>
        <v>40</v>
      </c>
      <c r="D133" s="6" t="str">
        <f>VLOOKUP(B133,'Completar SOFSE'!$A$19:$E$462,3,0)</f>
        <v>unidad</v>
      </c>
      <c r="E133" s="6" t="str">
        <f>VLOOKUP(B133,'Completar SOFSE'!$A$19:$E$462,4,0)</f>
        <v>NUM03230302660N</v>
      </c>
      <c r="F133" s="8" t="str">
        <f>VLOOKUP(B133,'Completar SOFSE'!$A$19:$E$462,5,0)</f>
        <v>Sello O ring de Tapas de Cilindro de motor diesel Caterpillar 3516B. Loc CSR SDD7</v>
      </c>
      <c r="G133" s="103" t="str">
        <f>VLOOKUP(B133,'Completar SOFSE'!$A$19:$F$462,6,0)</f>
        <v>214-7568</v>
      </c>
      <c r="H133" s="48"/>
      <c r="I133" s="99"/>
      <c r="J133" s="49">
        <f t="shared" si="13"/>
        <v>0</v>
      </c>
      <c r="K133" s="50">
        <f t="shared" si="14"/>
        <v>0</v>
      </c>
    </row>
    <row r="134" spans="2:11" ht="38.25">
      <c r="B134" s="5">
        <f>+'Completar SOFSE'!A140</f>
        <v>120</v>
      </c>
      <c r="C134" s="6">
        <f>VLOOKUP(B134,'Completar SOFSE'!$A$19:$E$462,2,0)</f>
        <v>12</v>
      </c>
      <c r="D134" s="6" t="str">
        <f>VLOOKUP(B134,'Completar SOFSE'!$A$19:$E$462,3,0)</f>
        <v>unidad</v>
      </c>
      <c r="E134" s="6" t="str">
        <f>VLOOKUP(B134,'Completar SOFSE'!$A$19:$E$462,4,0)</f>
        <v>NUM03230531510N</v>
      </c>
      <c r="F134" s="8" t="str">
        <f>VLOOKUP(B134,'Completar SOFSE'!$A$19:$E$462,5,0)</f>
        <v>O ring de adaptador del turbocargador.. Motor diesel Caterpillar 3516B. Locomotoras - CSR SDD7</v>
      </c>
      <c r="G134" s="103" t="str">
        <f>VLOOKUP(B134,'Completar SOFSE'!$A$19:$F$462,6,0)</f>
        <v>3E-6794</v>
      </c>
      <c r="H134" s="48"/>
      <c r="I134" s="99"/>
      <c r="J134" s="49">
        <f t="shared" si="13"/>
        <v>0</v>
      </c>
      <c r="K134" s="50">
        <f t="shared" si="14"/>
        <v>0</v>
      </c>
    </row>
    <row r="135" spans="2:11">
      <c r="B135" s="5">
        <f>+'Completar SOFSE'!A141</f>
        <v>121</v>
      </c>
      <c r="C135" s="6">
        <f>VLOOKUP(B135,'Completar SOFSE'!$A$19:$E$462,2,0)</f>
        <v>19</v>
      </c>
      <c r="D135" s="6" t="str">
        <f>VLOOKUP(B135,'Completar SOFSE'!$A$19:$E$462,3,0)</f>
        <v>unidad</v>
      </c>
      <c r="E135" s="6" t="str">
        <f>VLOOKUP(B135,'Completar SOFSE'!$A$19:$E$462,4,0)</f>
        <v>NUM03230531530N</v>
      </c>
      <c r="F135" s="8" t="str">
        <f>VLOOKUP(B135,'Completar SOFSE'!$A$19:$E$462,5,0)</f>
        <v>O ring. Codo de escape del turbocargador</v>
      </c>
      <c r="G135" s="103" t="str">
        <f>VLOOKUP(B135,'Completar SOFSE'!$A$19:$F$462,6,0)</f>
        <v>7E-2326</v>
      </c>
      <c r="H135" s="48"/>
      <c r="I135" s="99"/>
      <c r="J135" s="49">
        <f t="shared" si="13"/>
        <v>0</v>
      </c>
      <c r="K135" s="50">
        <f t="shared" si="14"/>
        <v>0</v>
      </c>
    </row>
    <row r="136" spans="2:11" ht="38.25">
      <c r="B136" s="5">
        <f>+'Completar SOFSE'!A142</f>
        <v>122</v>
      </c>
      <c r="C136" s="6">
        <f>VLOOKUP(B136,'Completar SOFSE'!$A$19:$E$462,2,0)</f>
        <v>48</v>
      </c>
      <c r="D136" s="6" t="str">
        <f>VLOOKUP(B136,'Completar SOFSE'!$A$19:$E$462,3,0)</f>
        <v>unidad</v>
      </c>
      <c r="E136" s="6" t="str">
        <f>VLOOKUP(B136,'Completar SOFSE'!$A$19:$E$462,4,0)</f>
        <v>NUM03230711140N</v>
      </c>
      <c r="F136" s="8" t="str">
        <f>VLOOKUP(B136,'Completar SOFSE'!$A$19:$E$462,5,0)</f>
        <v>O ring de filtro separador de agua. Sistema de combustible. Motor diesel Caterpillar 3516B. Loc SDD7</v>
      </c>
      <c r="G136" s="103" t="str">
        <f>VLOOKUP(B136,'Completar SOFSE'!$A$19:$F$462,6,0)</f>
        <v>1J-9671</v>
      </c>
      <c r="H136" s="48"/>
      <c r="I136" s="99"/>
      <c r="J136" s="49">
        <f t="shared" si="13"/>
        <v>0</v>
      </c>
      <c r="K136" s="50">
        <f t="shared" si="14"/>
        <v>0</v>
      </c>
    </row>
    <row r="137" spans="2:11" ht="38.25">
      <c r="B137" s="5">
        <f>+'Completar SOFSE'!A143</f>
        <v>123</v>
      </c>
      <c r="C137" s="6">
        <f>VLOOKUP(B137,'Completar SOFSE'!$A$19:$E$462,2,0)</f>
        <v>28</v>
      </c>
      <c r="D137" s="6" t="str">
        <f>VLOOKUP(B137,'Completar SOFSE'!$A$19:$E$462,3,0)</f>
        <v>unidad</v>
      </c>
      <c r="E137" s="6" t="str">
        <f>VLOOKUP(B137,'Completar SOFSE'!$A$19:$E$462,4,0)</f>
        <v>NUM03230711170N</v>
      </c>
      <c r="F137" s="8" t="str">
        <f>VLOOKUP(B137,'Completar SOFSE'!$A$19:$E$462,5,0)</f>
        <v>O ring mayor de descarga. Filtro separador de agua. Sistema de combustible. Motor Caterpillar 3516B</v>
      </c>
      <c r="G137" s="103" t="str">
        <f>VLOOKUP(B137,'Completar SOFSE'!$A$19:$F$462,6,0)</f>
        <v>2M-9780</v>
      </c>
      <c r="H137" s="48"/>
      <c r="I137" s="99"/>
      <c r="J137" s="49">
        <f t="shared" si="13"/>
        <v>0</v>
      </c>
      <c r="K137" s="50">
        <f t="shared" si="14"/>
        <v>0</v>
      </c>
    </row>
    <row r="138" spans="2:11" ht="38.25">
      <c r="B138" s="5">
        <f>+'Completar SOFSE'!A144</f>
        <v>124</v>
      </c>
      <c r="C138" s="6">
        <f>VLOOKUP(B138,'Completar SOFSE'!$A$19:$E$462,2,0)</f>
        <v>38</v>
      </c>
      <c r="D138" s="6" t="str">
        <f>VLOOKUP(B138,'Completar SOFSE'!$A$19:$E$462,3,0)</f>
        <v>unidad</v>
      </c>
      <c r="E138" s="6" t="str">
        <f>VLOOKUP(B138,'Completar SOFSE'!$A$19:$E$462,4,0)</f>
        <v>NUM03230711210N</v>
      </c>
      <c r="F138" s="8" t="str">
        <f>VLOOKUP(B138,'Completar SOFSE'!$A$19:$E$462,5,0)</f>
        <v>O ring menor descarga. Separador de agua. Sistema de combustible. Motor Caterpillar 3516B. CSR SDD7</v>
      </c>
      <c r="G138" s="103" t="str">
        <f>VLOOKUP(B138,'Completar SOFSE'!$A$19:$F$462,6,0)</f>
        <v>4J-5477</v>
      </c>
      <c r="H138" s="48"/>
      <c r="I138" s="99"/>
      <c r="J138" s="49">
        <f t="shared" si="13"/>
        <v>0</v>
      </c>
      <c r="K138" s="50">
        <f t="shared" si="14"/>
        <v>0</v>
      </c>
    </row>
    <row r="139" spans="2:11" ht="38.25">
      <c r="B139" s="5">
        <f>+'Completar SOFSE'!A145</f>
        <v>125</v>
      </c>
      <c r="C139" s="6">
        <f>VLOOKUP(B139,'Completar SOFSE'!$A$19:$E$462,2,0)</f>
        <v>20</v>
      </c>
      <c r="D139" s="6" t="str">
        <f>VLOOKUP(B139,'Completar SOFSE'!$A$19:$E$462,3,0)</f>
        <v>unidad</v>
      </c>
      <c r="E139" s="6" t="str">
        <f>VLOOKUP(B139,'Completar SOFSE'!$A$19:$E$462,4,0)</f>
        <v>NUM03230711260N</v>
      </c>
      <c r="F139" s="8" t="str">
        <f>VLOOKUP(B139,'Completar SOFSE'!$A$19:$E$462,5,0)</f>
        <v>O ring de conector de bomba de transferencia de combustible.. Motor diesel Caterpillar 3516B. SDD7</v>
      </c>
      <c r="G139" s="103" t="str">
        <f>VLOOKUP(B139,'Completar SOFSE'!$A$19:$F$462,6,0)</f>
        <v>238-5080</v>
      </c>
      <c r="H139" s="48"/>
      <c r="I139" s="99"/>
      <c r="J139" s="49">
        <f t="shared" si="13"/>
        <v>0</v>
      </c>
      <c r="K139" s="50">
        <f t="shared" si="14"/>
        <v>0</v>
      </c>
    </row>
    <row r="140" spans="2:11" ht="38.25">
      <c r="B140" s="5">
        <f>+'Completar SOFSE'!A146</f>
        <v>126</v>
      </c>
      <c r="C140" s="6">
        <f>VLOOKUP(B140,'Completar SOFSE'!$A$19:$E$462,2,0)</f>
        <v>20</v>
      </c>
      <c r="D140" s="6" t="str">
        <f>VLOOKUP(B140,'Completar SOFSE'!$A$19:$E$462,3,0)</f>
        <v>unidad</v>
      </c>
      <c r="E140" s="6" t="str">
        <f>VLOOKUP(B140,'Completar SOFSE'!$A$19:$E$462,4,0)</f>
        <v>NUM03230820400N</v>
      </c>
      <c r="F140" s="8" t="str">
        <f>VLOOKUP(B140,'Completar SOFSE'!$A$19:$E$462,5,0)</f>
        <v>O ring de placa. Piping. Sistema de refrigeracion. Motor diesel Caterpillar 3516B. Loc CSR SDD7</v>
      </c>
      <c r="G140" s="103" t="str">
        <f>VLOOKUP(B140,'Completar SOFSE'!$A$19:$F$462,6,0)</f>
        <v>2H-3928</v>
      </c>
      <c r="H140" s="48"/>
      <c r="I140" s="99"/>
      <c r="J140" s="49">
        <f t="shared" si="13"/>
        <v>0</v>
      </c>
      <c r="K140" s="50">
        <f t="shared" si="14"/>
        <v>0</v>
      </c>
    </row>
    <row r="141" spans="2:11" ht="38.25">
      <c r="B141" s="5">
        <f>+'Completar SOFSE'!A147</f>
        <v>127</v>
      </c>
      <c r="C141" s="6">
        <f>VLOOKUP(B141,'Completar SOFSE'!$A$19:$E$462,2,0)</f>
        <v>20</v>
      </c>
      <c r="D141" s="6" t="str">
        <f>VLOOKUP(B141,'Completar SOFSE'!$A$19:$E$462,3,0)</f>
        <v>unidad</v>
      </c>
      <c r="E141" s="6" t="str">
        <f>VLOOKUP(B141,'Completar SOFSE'!$A$19:$E$462,4,0)</f>
        <v>NUM03230820440N</v>
      </c>
      <c r="F141" s="8" t="str">
        <f>VLOOKUP(B141,'Completar SOFSE'!$A$19:$E$462,5,0)</f>
        <v>O ring de codo despues de enfriador. Piping. Sistema de refrigeracion. Motor Caterpillar 3516B. SDD7</v>
      </c>
      <c r="G141" s="103" t="str">
        <f>VLOOKUP(B141,'Completar SOFSE'!$A$19:$F$462,6,0)</f>
        <v>8C-3073</v>
      </c>
      <c r="H141" s="48"/>
      <c r="I141" s="99"/>
      <c r="J141" s="49">
        <f t="shared" si="13"/>
        <v>0</v>
      </c>
      <c r="K141" s="50">
        <f t="shared" si="14"/>
        <v>0</v>
      </c>
    </row>
    <row r="142" spans="2:11" ht="38.25">
      <c r="B142" s="5">
        <f>+'Completar SOFSE'!A148</f>
        <v>128</v>
      </c>
      <c r="C142" s="6">
        <f>VLOOKUP(B142,'Completar SOFSE'!$A$19:$E$462,2,0)</f>
        <v>30</v>
      </c>
      <c r="D142" s="6" t="str">
        <f>VLOOKUP(B142,'Completar SOFSE'!$A$19:$E$462,3,0)</f>
        <v>unidad</v>
      </c>
      <c r="E142" s="6" t="str">
        <f>VLOOKUP(B142,'Completar SOFSE'!$A$19:$E$462,4,0)</f>
        <v>NUM03230820450N</v>
      </c>
      <c r="F142" s="8" t="str">
        <f>VLOOKUP(B142,'Completar SOFSE'!$A$19:$E$462,5,0)</f>
        <v>O ring despues de enfriador. Piping. Sistema de refrigeracion. Motor diesel Caterpillar 3516B. SDD7</v>
      </c>
      <c r="G142" s="103" t="str">
        <f>VLOOKUP(B142,'Completar SOFSE'!$A$19:$F$462,6,0)</f>
        <v>9M-2092</v>
      </c>
      <c r="H142" s="48"/>
      <c r="I142" s="99"/>
      <c r="J142" s="49">
        <f t="shared" si="13"/>
        <v>0</v>
      </c>
      <c r="K142" s="50">
        <f t="shared" si="14"/>
        <v>0</v>
      </c>
    </row>
    <row r="143" spans="2:11" ht="38.25">
      <c r="B143" s="5">
        <f>+'Completar SOFSE'!A149</f>
        <v>129</v>
      </c>
      <c r="C143" s="6">
        <f>VLOOKUP(B143,'Completar SOFSE'!$A$19:$E$462,2,0)</f>
        <v>12</v>
      </c>
      <c r="D143" s="6" t="str">
        <f>VLOOKUP(B143,'Completar SOFSE'!$A$19:$E$462,3,0)</f>
        <v>unidad</v>
      </c>
      <c r="E143" s="6" t="str">
        <f>VLOOKUP(B143,'Completar SOFSE'!$A$19:$E$462,4,0)</f>
        <v>NUM03230930270N</v>
      </c>
      <c r="F143" s="8" t="str">
        <f>VLOOKUP(B143,'Completar SOFSE'!$A$19:$E$462,5,0)</f>
        <v>O ring de conector. Carter de block de cilindros.. Motor diesel Caterpillar 3516B. CSR SDD7</v>
      </c>
      <c r="G143" s="103" t="str">
        <f>VLOOKUP(B143,'Completar SOFSE'!$A$19:$F$462,6,0)</f>
        <v>5P-7818</v>
      </c>
      <c r="H143" s="48"/>
      <c r="I143" s="99"/>
      <c r="J143" s="49">
        <f t="shared" si="13"/>
        <v>0</v>
      </c>
      <c r="K143" s="50">
        <f t="shared" si="14"/>
        <v>0</v>
      </c>
    </row>
    <row r="144" spans="2:11" ht="38.25">
      <c r="B144" s="5">
        <f>+'Completar SOFSE'!A150</f>
        <v>130</v>
      </c>
      <c r="C144" s="6">
        <f>VLOOKUP(B144,'Completar SOFSE'!$A$19:$E$462,2,0)</f>
        <v>12</v>
      </c>
      <c r="D144" s="6" t="str">
        <f>VLOOKUP(B144,'Completar SOFSE'!$A$19:$E$462,3,0)</f>
        <v>unidad</v>
      </c>
      <c r="E144" s="6" t="str">
        <f>VLOOKUP(B144,'Completar SOFSE'!$A$19:$E$462,4,0)</f>
        <v>NUM03230930280N</v>
      </c>
      <c r="F144" s="8" t="str">
        <f>VLOOKUP(B144,'Completar SOFSE'!$A$19:$E$462,5,0)</f>
        <v>O ring del cobertor lateral del block de cilindros.. Motor diesel Caterpillar 3516B. CSR SDD7</v>
      </c>
      <c r="G144" s="103" t="str">
        <f>VLOOKUP(B144,'Completar SOFSE'!$A$19:$F$462,6,0)</f>
        <v>5P-8210</v>
      </c>
      <c r="H144" s="48"/>
      <c r="I144" s="99"/>
      <c r="J144" s="49">
        <f t="shared" si="13"/>
        <v>0</v>
      </c>
      <c r="K144" s="50">
        <f t="shared" si="14"/>
        <v>0</v>
      </c>
    </row>
    <row r="145" spans="2:11" ht="38.25">
      <c r="B145" s="5">
        <f>+'Completar SOFSE'!A151</f>
        <v>131</v>
      </c>
      <c r="C145" s="6">
        <f>VLOOKUP(B145,'Completar SOFSE'!$A$19:$E$462,2,0)</f>
        <v>12</v>
      </c>
      <c r="D145" s="6" t="str">
        <f>VLOOKUP(B145,'Completar SOFSE'!$A$19:$E$462,3,0)</f>
        <v>unidad</v>
      </c>
      <c r="E145" s="6" t="str">
        <f>VLOOKUP(B145,'Completar SOFSE'!$A$19:$E$462,4,0)</f>
        <v>NUM03230930290N</v>
      </c>
      <c r="F145" s="8" t="str">
        <f>VLOOKUP(B145,'Completar SOFSE'!$A$19:$E$462,5,0)</f>
        <v>O ring del adaptador. Carter del block de cilindros. Motor diesel Caterpillar 3516B. CSR SDD7</v>
      </c>
      <c r="G145" s="103" t="str">
        <f>VLOOKUP(B145,'Completar SOFSE'!$A$19:$F$462,6,0)</f>
        <v>5P-8872</v>
      </c>
      <c r="H145" s="48"/>
      <c r="I145" s="99"/>
      <c r="J145" s="49">
        <f t="shared" si="13"/>
        <v>0</v>
      </c>
      <c r="K145" s="50">
        <f t="shared" si="14"/>
        <v>0</v>
      </c>
    </row>
    <row r="146" spans="2:11" ht="38.25">
      <c r="B146" s="5">
        <f>+'Completar SOFSE'!A152</f>
        <v>132</v>
      </c>
      <c r="C146" s="6">
        <f>VLOOKUP(B146,'Completar SOFSE'!$A$19:$E$462,2,0)</f>
        <v>12</v>
      </c>
      <c r="D146" s="6" t="str">
        <f>VLOOKUP(B146,'Completar SOFSE'!$A$19:$E$462,3,0)</f>
        <v>unidad</v>
      </c>
      <c r="E146" s="6" t="str">
        <f>VLOOKUP(B146,'Completar SOFSE'!$A$19:$E$462,4,0)</f>
        <v>NUM03230930320N</v>
      </c>
      <c r="F146" s="8" t="str">
        <f>VLOOKUP(B146,'Completar SOFSE'!$A$19:$E$462,5,0)</f>
        <v>O ring del cobertor de valvula bypass. Sistema de lubricacion. Motor diesel Caterpillar 3516B. SDD7</v>
      </c>
      <c r="G146" s="103" t="str">
        <f>VLOOKUP(B146,'Completar SOFSE'!$A$19:$F$462,6,0)</f>
        <v>6V-8001</v>
      </c>
      <c r="H146" s="48"/>
      <c r="I146" s="99"/>
      <c r="J146" s="49">
        <f t="shared" si="13"/>
        <v>0</v>
      </c>
      <c r="K146" s="50">
        <f t="shared" si="14"/>
        <v>0</v>
      </c>
    </row>
    <row r="147" spans="2:11" ht="25.5">
      <c r="B147" s="5">
        <f>+'Completar SOFSE'!A153</f>
        <v>133</v>
      </c>
      <c r="C147" s="6">
        <f>VLOOKUP(B147,'Completar SOFSE'!$A$19:$E$462,2,0)</f>
        <v>8</v>
      </c>
      <c r="D147" s="6" t="str">
        <f>VLOOKUP(B147,'Completar SOFSE'!$A$19:$E$462,3,0)</f>
        <v>unidad</v>
      </c>
      <c r="E147" s="6" t="str">
        <f>VLOOKUP(B147,'Completar SOFSE'!$A$19:$E$462,4,0)</f>
        <v>NUM03230191070N</v>
      </c>
      <c r="F147" s="8" t="str">
        <f>VLOOKUP(B147,'Completar SOFSE'!$A$19:$E$462,5,0)</f>
        <v>Sello post enfriador. Motor Caterpillar. Loc CSR SDD7.</v>
      </c>
      <c r="G147" s="103" t="str">
        <f>VLOOKUP(B147,'Completar SOFSE'!$A$19:$F$462,6,0)</f>
        <v>107-3758</v>
      </c>
      <c r="H147" s="48"/>
      <c r="I147" s="99"/>
      <c r="J147" s="49">
        <f t="shared" si="13"/>
        <v>0</v>
      </c>
      <c r="K147" s="50">
        <f t="shared" si="14"/>
        <v>0</v>
      </c>
    </row>
    <row r="148" spans="2:11" ht="25.5">
      <c r="B148" s="5">
        <f>+'Completar SOFSE'!A154</f>
        <v>134</v>
      </c>
      <c r="C148" s="6">
        <f>VLOOKUP(B148,'Completar SOFSE'!$A$19:$E$462,2,0)</f>
        <v>15</v>
      </c>
      <c r="D148" s="6" t="str">
        <f>VLOOKUP(B148,'Completar SOFSE'!$A$19:$E$462,3,0)</f>
        <v>unidad</v>
      </c>
      <c r="E148" s="6" t="str">
        <f>VLOOKUP(B148,'Completar SOFSE'!$A$19:$E$462,4,0)</f>
        <v>NUM03230200020N</v>
      </c>
      <c r="F148" s="8" t="str">
        <f>VLOOKUP(B148,'Completar SOFSE'!$A$19:$E$462,5,0)</f>
        <v>SELLO MECANISMO VALVULAS MOTOR CATERPILLAR 3516BHZ1</v>
      </c>
      <c r="G148" s="103" t="str">
        <f>VLOOKUP(B148,'Completar SOFSE'!$A$19:$F$462,6,0)</f>
        <v>240-7032</v>
      </c>
      <c r="H148" s="48"/>
      <c r="I148" s="99"/>
      <c r="J148" s="49">
        <f t="shared" si="13"/>
        <v>0</v>
      </c>
      <c r="K148" s="50">
        <f t="shared" si="14"/>
        <v>0</v>
      </c>
    </row>
    <row r="149" spans="2:11" ht="38.25">
      <c r="B149" s="5">
        <f>+'Completar SOFSE'!A155</f>
        <v>135</v>
      </c>
      <c r="C149" s="6">
        <f>VLOOKUP(B149,'Completar SOFSE'!$A$19:$E$462,2,0)</f>
        <v>48</v>
      </c>
      <c r="D149" s="6" t="str">
        <f>VLOOKUP(B149,'Completar SOFSE'!$A$19:$E$462,3,0)</f>
        <v>unidad</v>
      </c>
      <c r="E149" s="6" t="str">
        <f>VLOOKUP(B149,'Completar SOFSE'!$A$19:$E$462,4,0)</f>
        <v>NUM03230302600N</v>
      </c>
      <c r="F149" s="8" t="str">
        <f>VLOOKUP(B149,'Completar SOFSE'!$A$19:$E$462,5,0)</f>
        <v>Sello integral de Tapas de Cilindro de motor diesel Caterpillar 3516B. Loc CSR SDD7. (127-2176)</v>
      </c>
      <c r="G149" s="103" t="str">
        <f>VLOOKUP(B149,'Completar SOFSE'!$A$19:$F$462,6,0)</f>
        <v>127-2176</v>
      </c>
      <c r="H149" s="48"/>
      <c r="I149" s="99"/>
      <c r="J149" s="49">
        <f t="shared" si="13"/>
        <v>0</v>
      </c>
      <c r="K149" s="50">
        <f t="shared" si="14"/>
        <v>0</v>
      </c>
    </row>
    <row r="150" spans="2:11" ht="25.5">
      <c r="B150" s="5">
        <f>+'Completar SOFSE'!A156</f>
        <v>136</v>
      </c>
      <c r="C150" s="6">
        <f>VLOOKUP(B150,'Completar SOFSE'!$A$19:$E$462,2,0)</f>
        <v>20</v>
      </c>
      <c r="D150" s="6" t="str">
        <f>VLOOKUP(B150,'Completar SOFSE'!$A$19:$E$462,3,0)</f>
        <v>unidad</v>
      </c>
      <c r="E150" s="6" t="str">
        <f>VLOOKUP(B150,'Completar SOFSE'!$A$19:$E$462,4,0)</f>
        <v>NUM03230302670N</v>
      </c>
      <c r="F150" s="8" t="str">
        <f>VLOOKUP(B150,'Completar SOFSE'!$A$19:$E$462,5,0)</f>
        <v>Sello de Tapas de Cilindro de motor diesel Caterpillar 3516B. Loc CSR SDD7</v>
      </c>
      <c r="G150" s="103" t="str">
        <f>VLOOKUP(B150,'Completar SOFSE'!$A$19:$F$462,6,0)</f>
        <v>7N-6806</v>
      </c>
      <c r="H150" s="48"/>
      <c r="I150" s="99"/>
      <c r="J150" s="49">
        <f t="shared" si="13"/>
        <v>0</v>
      </c>
      <c r="K150" s="50">
        <f t="shared" si="14"/>
        <v>0</v>
      </c>
    </row>
    <row r="151" spans="2:11" ht="38.25">
      <c r="B151" s="5">
        <f>+'Completar SOFSE'!A157</f>
        <v>137</v>
      </c>
      <c r="C151" s="6">
        <f>VLOOKUP(B151,'Completar SOFSE'!$A$19:$E$462,2,0)</f>
        <v>64</v>
      </c>
      <c r="D151" s="6" t="str">
        <f>VLOOKUP(B151,'Completar SOFSE'!$A$19:$E$462,3,0)</f>
        <v>unidad</v>
      </c>
      <c r="E151" s="6" t="str">
        <f>VLOOKUP(B151,'Completar SOFSE'!$A$19:$E$462,4,0)</f>
        <v>NUM03230302800N</v>
      </c>
      <c r="F151" s="8" t="str">
        <f>VLOOKUP(B151,'Completar SOFSE'!$A$19:$E$462,5,0)</f>
        <v>Sello de vastago de valvula de Tapas de Cilindro de motor diesel Caterpillar 3516B . Loc CSR SDD7</v>
      </c>
      <c r="G151" s="103" t="str">
        <f>VLOOKUP(B151,'Completar SOFSE'!$A$19:$F$462,6,0)</f>
        <v>197-7006</v>
      </c>
      <c r="H151" s="48"/>
      <c r="I151" s="99"/>
      <c r="J151" s="49">
        <f t="shared" si="13"/>
        <v>0</v>
      </c>
      <c r="K151" s="50">
        <f t="shared" si="14"/>
        <v>0</v>
      </c>
    </row>
    <row r="152" spans="2:11" ht="25.5">
      <c r="B152" s="5">
        <f>+'Completar SOFSE'!A158</f>
        <v>138</v>
      </c>
      <c r="C152" s="6">
        <f>VLOOKUP(B152,'Completar SOFSE'!$A$19:$E$462,2,0)</f>
        <v>30</v>
      </c>
      <c r="D152" s="6" t="str">
        <f>VLOOKUP(B152,'Completar SOFSE'!$A$19:$E$462,3,0)</f>
        <v>unidad</v>
      </c>
      <c r="E152" s="6" t="str">
        <f>VLOOKUP(B152,'Completar SOFSE'!$A$19:$E$462,4,0)</f>
        <v>NUM03230521200N</v>
      </c>
      <c r="F152" s="8" t="str">
        <f>VLOOKUP(B152,'Completar SOFSE'!$A$19:$E$462,5,0)</f>
        <v>Sello. Conjunto fuelles.  Motor Caterpillar 3516B. Loc CSR SDD7.</v>
      </c>
      <c r="G152" s="103" t="str">
        <f>VLOOKUP(B152,'Completar SOFSE'!$A$19:$F$462,6,0)</f>
        <v>428-9130</v>
      </c>
      <c r="H152" s="48"/>
      <c r="I152" s="99"/>
      <c r="J152" s="49">
        <f t="shared" si="13"/>
        <v>0</v>
      </c>
      <c r="K152" s="50">
        <f t="shared" si="14"/>
        <v>0</v>
      </c>
    </row>
    <row r="153" spans="2:11" ht="38.25">
      <c r="B153" s="5">
        <f>+'Completar SOFSE'!A159</f>
        <v>139</v>
      </c>
      <c r="C153" s="6">
        <f>VLOOKUP(B153,'Completar SOFSE'!$A$19:$E$462,2,0)</f>
        <v>12</v>
      </c>
      <c r="D153" s="6" t="str">
        <f>VLOOKUP(B153,'Completar SOFSE'!$A$19:$E$462,3,0)</f>
        <v>unidad</v>
      </c>
      <c r="E153" s="6" t="str">
        <f>VLOOKUP(B153,'Completar SOFSE'!$A$19:$E$462,4,0)</f>
        <v>NUM03230811160N</v>
      </c>
      <c r="F153" s="8" t="str">
        <f>VLOOKUP(B153,'Completar SOFSE'!$A$19:$E$462,5,0)</f>
        <v>Sello de bomba de agua. Sistema de refrigeracion. Motor diesel Caterpillar 3516B. Loc CSR SDD7</v>
      </c>
      <c r="G153" s="103" t="str">
        <f>VLOOKUP(B153,'Completar SOFSE'!$A$19:$F$462,6,0)</f>
        <v>166-4376</v>
      </c>
      <c r="H153" s="48"/>
      <c r="I153" s="99"/>
      <c r="J153" s="49">
        <f t="shared" si="13"/>
        <v>0</v>
      </c>
      <c r="K153" s="50">
        <f t="shared" si="14"/>
        <v>0</v>
      </c>
    </row>
    <row r="154" spans="2:11" ht="25.5">
      <c r="B154" s="5">
        <f>+'Completar SOFSE'!A160</f>
        <v>140</v>
      </c>
      <c r="C154" s="6">
        <f>VLOOKUP(B154,'Completar SOFSE'!$A$19:$E$462,2,0)</f>
        <v>32</v>
      </c>
      <c r="D154" s="6" t="str">
        <f>VLOOKUP(B154,'Completar SOFSE'!$A$19:$E$462,3,0)</f>
        <v>unidad</v>
      </c>
      <c r="E154" s="6" t="str">
        <f>VLOOKUP(B154,'Completar SOFSE'!$A$19:$E$462,4,0)</f>
        <v>NUM03230192160N</v>
      </c>
      <c r="F154" s="8" t="str">
        <f>VLOOKUP(B154,'Completar SOFSE'!$A$19:$E$462,5,0)</f>
        <v>Sello de base de culata. Motor Caterpillar 3516B. Locomotora CSR SDD7.</v>
      </c>
      <c r="G154" s="103" t="str">
        <f>VLOOKUP(B154,'Completar SOFSE'!$A$19:$F$462,6,0)</f>
        <v>061-9456</v>
      </c>
      <c r="H154" s="48"/>
      <c r="I154" s="99"/>
      <c r="J154" s="49">
        <f t="shared" si="13"/>
        <v>0</v>
      </c>
      <c r="K154" s="50">
        <f t="shared" si="14"/>
        <v>0</v>
      </c>
    </row>
    <row r="155" spans="2:11" ht="25.5">
      <c r="B155" s="5">
        <f>+'Completar SOFSE'!A161</f>
        <v>141</v>
      </c>
      <c r="C155" s="6">
        <f>VLOOKUP(B155,'Completar SOFSE'!$A$19:$E$462,2,0)</f>
        <v>10</v>
      </c>
      <c r="D155" s="6" t="str">
        <f>VLOOKUP(B155,'Completar SOFSE'!$A$19:$E$462,3,0)</f>
        <v>unidad</v>
      </c>
      <c r="E155" s="6" t="str">
        <f>VLOOKUP(B155,'Completar SOFSE'!$A$19:$E$462,4,0)</f>
        <v>NUM03230192180N</v>
      </c>
      <c r="F155" s="8" t="str">
        <f>VLOOKUP(B155,'Completar SOFSE'!$A$19:$E$462,5,0)</f>
        <v>Sello de la base de bomba de aceite. Motor Caterpillar 3516B. Locomotora CSR SDD7.</v>
      </c>
      <c r="G155" s="103" t="str">
        <f>VLOOKUP(B155,'Completar SOFSE'!$A$19:$F$462,6,0)</f>
        <v>6V-7681</v>
      </c>
      <c r="H155" s="48"/>
      <c r="I155" s="99"/>
      <c r="J155" s="49">
        <f t="shared" si="13"/>
        <v>0</v>
      </c>
      <c r="K155" s="50">
        <f t="shared" si="14"/>
        <v>0</v>
      </c>
    </row>
    <row r="156" spans="2:11" ht="19.5" customHeight="1" thickBot="1">
      <c r="B156" s="167" t="s">
        <v>18</v>
      </c>
      <c r="C156" s="168"/>
      <c r="D156" s="168"/>
      <c r="E156" s="168"/>
      <c r="F156" s="169"/>
      <c r="G156" s="83"/>
      <c r="H156" s="84"/>
      <c r="I156" s="84"/>
      <c r="J156" s="98">
        <f>SUM(J15:J155)</f>
        <v>0</v>
      </c>
      <c r="K156" s="98">
        <f>SUM(K15:K155)</f>
        <v>0</v>
      </c>
    </row>
    <row r="157" spans="2:11" ht="16.5" customHeight="1" thickBot="1">
      <c r="B157" s="170" t="s">
        <v>19</v>
      </c>
      <c r="C157" s="171"/>
      <c r="D157" s="171"/>
      <c r="E157" s="171"/>
      <c r="F157" s="172"/>
      <c r="G157" s="83"/>
      <c r="H157" s="84"/>
      <c r="I157" s="84"/>
      <c r="J157" s="85"/>
      <c r="K157" s="86">
        <f>J156</f>
        <v>0</v>
      </c>
    </row>
    <row r="158" spans="2:11" ht="18.75" thickBot="1">
      <c r="B158" s="170" t="s">
        <v>0</v>
      </c>
      <c r="C158" s="171"/>
      <c r="D158" s="171"/>
      <c r="E158" s="171"/>
      <c r="F158" s="172"/>
      <c r="G158" s="83"/>
      <c r="H158" s="84"/>
      <c r="I158" s="84"/>
      <c r="J158" s="85"/>
      <c r="K158" s="87">
        <f>+K156+K157</f>
        <v>0</v>
      </c>
    </row>
    <row r="159" spans="2:11" ht="19.5" customHeight="1" thickBot="1">
      <c r="B159" s="146" t="s">
        <v>20</v>
      </c>
      <c r="C159" s="147"/>
      <c r="D159" s="163" t="str">
        <f>+'Completar SOFSE'!B12</f>
        <v>Según Artículo 33 del PCP</v>
      </c>
      <c r="E159" s="163"/>
      <c r="F159" s="163"/>
      <c r="G159" s="163"/>
      <c r="H159" s="163"/>
      <c r="I159" s="163"/>
      <c r="J159" s="163"/>
      <c r="K159" s="164"/>
    </row>
    <row r="160" spans="2:11" ht="18" customHeight="1" thickBot="1">
      <c r="B160" s="146" t="s">
        <v>6</v>
      </c>
      <c r="C160" s="147"/>
      <c r="D160" s="163" t="str">
        <f>+'Completar SOFSE'!B13</f>
        <v>Según Artículo 7 del PCP</v>
      </c>
      <c r="E160" s="163"/>
      <c r="F160" s="163"/>
      <c r="G160" s="163"/>
      <c r="H160" s="163"/>
      <c r="I160" s="163"/>
      <c r="J160" s="163"/>
      <c r="K160" s="164"/>
    </row>
    <row r="161" spans="2:11" ht="18" customHeight="1" thickBot="1">
      <c r="B161" s="146" t="s">
        <v>55</v>
      </c>
      <c r="C161" s="147"/>
      <c r="D161" s="163" t="str">
        <f>+'Completar SOFSE'!B14</f>
        <v>Según Artículo 8 del PCP</v>
      </c>
      <c r="E161" s="163"/>
      <c r="F161" s="163"/>
      <c r="G161" s="163"/>
      <c r="H161" s="163"/>
      <c r="I161" s="163"/>
      <c r="J161" s="163"/>
      <c r="K161" s="164"/>
    </row>
    <row r="162" spans="2:11" ht="24" customHeight="1" thickBot="1">
      <c r="B162" s="146" t="s">
        <v>7</v>
      </c>
      <c r="C162" s="147"/>
      <c r="D162" s="163" t="str">
        <f>+'Completar SOFSE'!B15</f>
        <v>Según Artículo 117 del R.C.C.</v>
      </c>
      <c r="E162" s="163"/>
      <c r="F162" s="163"/>
      <c r="G162" s="163"/>
      <c r="H162" s="163"/>
      <c r="I162" s="163"/>
      <c r="J162" s="163"/>
      <c r="K162" s="164"/>
    </row>
    <row r="163" spans="2:11">
      <c r="B163" s="23"/>
      <c r="C163" s="24"/>
      <c r="D163" s="24"/>
      <c r="E163" s="24"/>
      <c r="F163" s="25"/>
      <c r="G163" s="25"/>
      <c r="H163" s="25"/>
      <c r="I163" s="25"/>
      <c r="J163" s="25"/>
      <c r="K163" s="26"/>
    </row>
    <row r="164" spans="2:11">
      <c r="B164" s="23"/>
      <c r="C164" s="24"/>
      <c r="D164" s="24"/>
      <c r="E164" s="24"/>
      <c r="F164" s="25"/>
      <c r="G164" s="25"/>
      <c r="H164" s="25"/>
      <c r="I164" s="25"/>
      <c r="J164" s="25"/>
      <c r="K164" s="26"/>
    </row>
    <row r="165" spans="2:11">
      <c r="B165" s="23"/>
      <c r="C165" s="24"/>
      <c r="D165" s="24"/>
      <c r="E165" s="24"/>
      <c r="F165" s="25"/>
      <c r="G165" s="25"/>
      <c r="H165" s="25"/>
      <c r="I165" s="25"/>
      <c r="J165" s="25"/>
      <c r="K165" s="26"/>
    </row>
    <row r="166" spans="2:11" ht="13.5" thickBot="1">
      <c r="B166" s="27"/>
      <c r="C166" s="28"/>
      <c r="D166" s="28"/>
      <c r="E166" s="28"/>
      <c r="F166" s="29"/>
      <c r="G166" s="29"/>
      <c r="H166" s="29"/>
      <c r="I166" s="29"/>
      <c r="J166" s="29"/>
      <c r="K166" s="30"/>
    </row>
  </sheetData>
  <mergeCells count="36">
    <mergeCell ref="D162:K162"/>
    <mergeCell ref="J13:J14"/>
    <mergeCell ref="K13:K14"/>
    <mergeCell ref="G13:G14"/>
    <mergeCell ref="B156:F156"/>
    <mergeCell ref="B157:F157"/>
    <mergeCell ref="B158:F158"/>
    <mergeCell ref="B161:C161"/>
    <mergeCell ref="D161:K161"/>
    <mergeCell ref="B2:K4"/>
    <mergeCell ref="B162:C162"/>
    <mergeCell ref="B159:C159"/>
    <mergeCell ref="B160:C160"/>
    <mergeCell ref="B5:C5"/>
    <mergeCell ref="B13:B14"/>
    <mergeCell ref="B8:C10"/>
    <mergeCell ref="H13:H14"/>
    <mergeCell ref="I13:I14"/>
    <mergeCell ref="C13:C14"/>
    <mergeCell ref="D13:D14"/>
    <mergeCell ref="E13:E14"/>
    <mergeCell ref="F13:F14"/>
    <mergeCell ref="I11:K11"/>
    <mergeCell ref="D159:K159"/>
    <mergeCell ref="D160:K160"/>
    <mergeCell ref="I10:K10"/>
    <mergeCell ref="D5:G5"/>
    <mergeCell ref="D6:G6"/>
    <mergeCell ref="D7:G7"/>
    <mergeCell ref="D8:G10"/>
    <mergeCell ref="H5:K5"/>
    <mergeCell ref="B6:C6"/>
    <mergeCell ref="H6:H7"/>
    <mergeCell ref="I8:K8"/>
    <mergeCell ref="I9:K9"/>
    <mergeCell ref="I6:K7"/>
  </mergeCells>
  <dataValidations count="4">
    <dataValidation allowBlank="1" showInputMessage="1" showErrorMessage="1" promptTitle="Completar por el oferente" prompt="Completar por el oferente" sqref="J15:J155 H22:H155 K22:K155"/>
    <dataValidation allowBlank="1" showErrorMessage="1" promptTitle="Completar por el oferente" prompt="Completar por el oferente" sqref="K15:K21"/>
    <dataValidation allowBlank="1" showInputMessage="1" showErrorMessage="1" promptTitle="Completar por el Oferente" prompt=" " sqref="H15:H21"/>
    <dataValidation operator="equal" allowBlank="1" showInputMessage="1" showErrorMessage="1" promptTitle="Completar por el Oferente" prompt=" " sqref="I6 I8:K10"/>
  </dataValidations>
  <pageMargins left="0.70866141732283472" right="0.70866141732283472" top="0.74803149606299213" bottom="0.74803149606299213" header="0.31496062992125984" footer="0.31496062992125984"/>
  <pageSetup paperSize="9" scale="57" fitToHeight="0" orientation="portrait" r:id="rId1"/>
  <rowBreaks count="3" manualBreakCount="3">
    <brk id="56" max="16383" man="1"/>
    <brk id="91" max="16383" man="1"/>
    <brk id="125"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I22:I155</xm:sqref>
        </x14:dataValidation>
        <x14:dataValidation type="list" allowBlank="1" showInputMessage="1" showErrorMessage="1" promptTitle="Completar por el oferente" prompt=" ">
          <x14:formula1>
            <xm:f>'Completar SOFSE'!$L$5:$L$7</xm:f>
          </x14:formula1>
          <xm:sqref>I15:I21</xm:sqref>
        </x14:dataValidation>
        <x14:dataValidation type="list" operator="equal" allowBlank="1" showInputMessage="1" showErrorMessage="1" promptTitle="Completar por el Oferente" prompt=" ">
          <x14:formula1>
            <xm:f>'Completar SOFSE'!$I$5:$I$8</xm:f>
          </x14:formula1>
          <xm:sqref>I11:K11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29"/>
  <sheetViews>
    <sheetView tabSelected="1" zoomScale="85" zoomScaleNormal="85" workbookViewId="0">
      <selection activeCell="O11" sqref="O11"/>
    </sheetView>
  </sheetViews>
  <sheetFormatPr baseColWidth="10" defaultRowHeight="12.75"/>
  <cols>
    <col min="1" max="1" width="4.7109375" style="1" customWidth="1"/>
    <col min="2" max="2" width="13.42578125" style="1" customWidth="1"/>
    <col min="3" max="3" width="8.7109375" style="1" bestFit="1" customWidth="1"/>
    <col min="4" max="4" width="9.28515625" style="1" bestFit="1" customWidth="1"/>
    <col min="5" max="5" width="7.140625" style="1" customWidth="1"/>
    <col min="6" max="6" width="17.5703125" style="1" bestFit="1" customWidth="1"/>
    <col min="7" max="7" width="36" style="1" bestFit="1" customWidth="1"/>
    <col min="8" max="8" width="21.85546875" style="1" customWidth="1"/>
    <col min="9" max="9" width="16" style="1" bestFit="1" customWidth="1"/>
    <col min="10" max="11" width="16" style="1" customWidth="1"/>
    <col min="12" max="12" width="17.42578125" style="1" bestFit="1" customWidth="1"/>
    <col min="13" max="16384" width="11.42578125" style="1"/>
  </cols>
  <sheetData>
    <row r="1" spans="2:12">
      <c r="B1" s="44"/>
      <c r="C1" s="44"/>
      <c r="D1" s="44"/>
      <c r="E1" s="44"/>
      <c r="F1" s="44"/>
      <c r="G1" s="45"/>
      <c r="H1" s="45"/>
      <c r="I1" s="45"/>
      <c r="J1" s="45"/>
      <c r="K1" s="45"/>
      <c r="L1" s="45"/>
    </row>
    <row r="2" spans="2:12" ht="13.5" thickBot="1">
      <c r="B2" s="44"/>
      <c r="C2" s="44"/>
      <c r="D2" s="44"/>
      <c r="E2" s="44"/>
      <c r="F2" s="44"/>
      <c r="G2" s="45"/>
      <c r="H2" s="45"/>
      <c r="I2" s="45"/>
      <c r="J2" s="45"/>
      <c r="K2" s="45"/>
      <c r="L2" s="45"/>
    </row>
    <row r="3" spans="2:12" ht="23.25" customHeight="1">
      <c r="B3" s="137" t="s">
        <v>485</v>
      </c>
      <c r="C3" s="138"/>
      <c r="D3" s="138"/>
      <c r="E3" s="138"/>
      <c r="F3" s="138"/>
      <c r="G3" s="138"/>
      <c r="H3" s="138"/>
      <c r="I3" s="138"/>
      <c r="J3" s="138"/>
      <c r="K3" s="138"/>
      <c r="L3" s="139"/>
    </row>
    <row r="4" spans="2:12" ht="13.5" thickBot="1">
      <c r="B4" s="143"/>
      <c r="C4" s="144"/>
      <c r="D4" s="144"/>
      <c r="E4" s="144"/>
      <c r="F4" s="144"/>
      <c r="G4" s="144"/>
      <c r="H4" s="144"/>
      <c r="I4" s="144"/>
      <c r="J4" s="144"/>
      <c r="K4" s="144"/>
      <c r="L4" s="145"/>
    </row>
    <row r="5" spans="2:12" ht="15" thickBot="1">
      <c r="B5" s="225" t="s">
        <v>484</v>
      </c>
      <c r="C5" s="226"/>
      <c r="D5" s="187" t="str">
        <f>+'Completar SOFSE'!B5</f>
        <v>35/2019</v>
      </c>
      <c r="E5" s="187"/>
      <c r="F5" s="187"/>
      <c r="G5" s="187"/>
      <c r="H5" s="188"/>
      <c r="I5" s="206" t="s">
        <v>11</v>
      </c>
      <c r="J5" s="207"/>
      <c r="K5" s="207"/>
      <c r="L5" s="208"/>
    </row>
    <row r="6" spans="2:12" ht="14.25">
      <c r="B6" s="225" t="s">
        <v>25</v>
      </c>
      <c r="C6" s="226"/>
      <c r="D6" s="189" t="str">
        <f>+'Completar SOFSE'!B6</f>
        <v>Licitación Abreviada Nacional e Internacional</v>
      </c>
      <c r="E6" s="189"/>
      <c r="F6" s="189"/>
      <c r="G6" s="189"/>
      <c r="H6" s="190"/>
      <c r="I6" s="211" t="s">
        <v>8</v>
      </c>
      <c r="J6" s="219"/>
      <c r="K6" s="220"/>
      <c r="L6" s="221"/>
    </row>
    <row r="7" spans="2:12" ht="14.25">
      <c r="B7" s="56" t="s">
        <v>50</v>
      </c>
      <c r="C7" s="93"/>
      <c r="D7" s="189" t="str">
        <f>+'Completar SOFSE'!B7</f>
        <v>EX-2019-57953061-APN-SG#SOFSE</v>
      </c>
      <c r="E7" s="189"/>
      <c r="F7" s="189"/>
      <c r="G7" s="189"/>
      <c r="H7" s="190"/>
      <c r="I7" s="212"/>
      <c r="J7" s="222"/>
      <c r="K7" s="223"/>
      <c r="L7" s="224"/>
    </row>
    <row r="8" spans="2:12" ht="25.5" customHeight="1">
      <c r="B8" s="227" t="s">
        <v>9</v>
      </c>
      <c r="C8" s="228"/>
      <c r="D8" s="189" t="str">
        <f>+'Completar SOFSE'!B8</f>
        <v>Adquisición de repuestos motores Caterpillar</v>
      </c>
      <c r="E8" s="189"/>
      <c r="F8" s="189"/>
      <c r="G8" s="189"/>
      <c r="H8" s="190"/>
      <c r="I8" s="57" t="s">
        <v>51</v>
      </c>
      <c r="J8" s="213"/>
      <c r="K8" s="214"/>
      <c r="L8" s="215"/>
    </row>
    <row r="9" spans="2:12" ht="12.75" customHeight="1">
      <c r="B9" s="227"/>
      <c r="C9" s="228"/>
      <c r="D9" s="189"/>
      <c r="E9" s="189"/>
      <c r="F9" s="189"/>
      <c r="G9" s="189"/>
      <c r="H9" s="190"/>
      <c r="I9" s="58" t="s">
        <v>1</v>
      </c>
      <c r="J9" s="213"/>
      <c r="K9" s="214"/>
      <c r="L9" s="215"/>
    </row>
    <row r="10" spans="2:12" ht="18" customHeight="1">
      <c r="B10" s="227"/>
      <c r="C10" s="228"/>
      <c r="D10" s="189"/>
      <c r="E10" s="189"/>
      <c r="F10" s="189"/>
      <c r="G10" s="189"/>
      <c r="H10" s="190"/>
      <c r="I10" s="58" t="s">
        <v>2</v>
      </c>
      <c r="J10" s="216"/>
      <c r="K10" s="217"/>
      <c r="L10" s="218"/>
    </row>
    <row r="11" spans="2:12" ht="15" customHeight="1">
      <c r="B11" s="59" t="s">
        <v>17</v>
      </c>
      <c r="C11" s="66"/>
      <c r="D11" s="132" t="str">
        <f>+'Completar SOFSE'!B11</f>
        <v>Por renglón</v>
      </c>
      <c r="E11" s="132"/>
      <c r="F11" s="132"/>
      <c r="G11" s="132"/>
      <c r="H11" s="80"/>
      <c r="I11" s="70" t="s">
        <v>5</v>
      </c>
      <c r="J11" s="160"/>
      <c r="K11" s="161"/>
      <c r="L11" s="162"/>
    </row>
    <row r="12" spans="2:12" ht="15.75" customHeight="1" thickBot="1">
      <c r="B12" s="67"/>
      <c r="C12" s="66"/>
      <c r="D12" s="66"/>
      <c r="E12" s="66"/>
      <c r="F12" s="66"/>
      <c r="G12" s="66"/>
      <c r="H12" s="82"/>
      <c r="I12" s="71"/>
      <c r="J12" s="209"/>
      <c r="K12" s="209"/>
      <c r="L12" s="210"/>
    </row>
    <row r="13" spans="2:12" ht="13.5" thickBot="1">
      <c r="B13" s="229" t="s">
        <v>48</v>
      </c>
      <c r="C13" s="231" t="s">
        <v>54</v>
      </c>
      <c r="D13" s="231" t="s">
        <v>10</v>
      </c>
      <c r="E13" s="231" t="s">
        <v>3</v>
      </c>
      <c r="F13" s="231" t="s">
        <v>4</v>
      </c>
      <c r="G13" s="191" t="s">
        <v>30</v>
      </c>
      <c r="H13" s="191" t="s">
        <v>53</v>
      </c>
      <c r="I13" s="203" t="s">
        <v>35</v>
      </c>
      <c r="J13" s="204"/>
      <c r="K13" s="204"/>
      <c r="L13" s="205"/>
    </row>
    <row r="14" spans="2:12" ht="13.5" thickBot="1">
      <c r="B14" s="230"/>
      <c r="C14" s="232"/>
      <c r="D14" s="232"/>
      <c r="E14" s="232"/>
      <c r="F14" s="232"/>
      <c r="G14" s="192"/>
      <c r="H14" s="192"/>
      <c r="I14" s="76" t="s">
        <v>36</v>
      </c>
      <c r="J14" s="77" t="s">
        <v>37</v>
      </c>
      <c r="K14" s="78" t="s">
        <v>38</v>
      </c>
      <c r="L14" s="79" t="s">
        <v>18</v>
      </c>
    </row>
    <row r="15" spans="2:12" ht="15" customHeight="1">
      <c r="B15" s="68" t="s">
        <v>39</v>
      </c>
      <c r="C15" s="182">
        <f>+'Completar SOFSE'!A21</f>
        <v>1</v>
      </c>
      <c r="D15" s="173">
        <f>VLOOKUP(C15,'Completar SOFSE'!$A$19:$E$462,2,0)</f>
        <v>1</v>
      </c>
      <c r="E15" s="173" t="str">
        <f>VLOOKUP(C15,'Completar SOFSE'!$A$19:$E$462,3,0)</f>
        <v>unidad</v>
      </c>
      <c r="F15" s="173" t="str">
        <f>VLOOKUP(C15,'Completar SOFSE'!$A$19:$E$462,4,0)</f>
        <v>NUM03230501100N</v>
      </c>
      <c r="G15" s="176" t="str">
        <f>VLOOKUP(C15,'Completar SOFSE'!$A$19:$E$462,5,0)</f>
        <v>Equipo porta filtros de aire. Sistema de admision. Locomotora CSR SDD7.</v>
      </c>
      <c r="H15" s="179" t="str">
        <f>VLOOKUP(C15,'Completar SOFSE'!$A$19:$F$462,6,0)</f>
        <v>4P-0559</v>
      </c>
      <c r="I15" s="60"/>
      <c r="J15" s="72"/>
      <c r="K15" s="73"/>
      <c r="L15" s="22">
        <f>I15*$D$15+J15*$D$15+K15*$D$15</f>
        <v>0</v>
      </c>
    </row>
    <row r="16" spans="2:12" ht="15" customHeight="1">
      <c r="B16" s="69" t="s">
        <v>40</v>
      </c>
      <c r="C16" s="183"/>
      <c r="D16" s="174"/>
      <c r="E16" s="174"/>
      <c r="F16" s="174"/>
      <c r="G16" s="177"/>
      <c r="H16" s="180"/>
      <c r="I16" s="61"/>
      <c r="J16" s="74"/>
      <c r="K16" s="75"/>
      <c r="L16" s="50">
        <f t="shared" ref="L16:L19" si="0">I16*$D$15+J16*$D$15+K16*$D$15</f>
        <v>0</v>
      </c>
    </row>
    <row r="17" spans="2:12" ht="15" customHeight="1">
      <c r="B17" s="69" t="s">
        <v>41</v>
      </c>
      <c r="C17" s="183"/>
      <c r="D17" s="174"/>
      <c r="E17" s="174"/>
      <c r="F17" s="174"/>
      <c r="G17" s="177"/>
      <c r="H17" s="180"/>
      <c r="I17" s="61"/>
      <c r="J17" s="74"/>
      <c r="K17" s="75"/>
      <c r="L17" s="50">
        <f t="shared" si="0"/>
        <v>0</v>
      </c>
    </row>
    <row r="18" spans="2:12" ht="15" customHeight="1">
      <c r="B18" s="69" t="s">
        <v>42</v>
      </c>
      <c r="C18" s="183"/>
      <c r="D18" s="174"/>
      <c r="E18" s="174"/>
      <c r="F18" s="174"/>
      <c r="G18" s="177"/>
      <c r="H18" s="180"/>
      <c r="I18" s="61"/>
      <c r="J18" s="48"/>
      <c r="K18" s="75"/>
      <c r="L18" s="50">
        <f t="shared" si="0"/>
        <v>0</v>
      </c>
    </row>
    <row r="19" spans="2:12" ht="15.75" customHeight="1" thickBot="1">
      <c r="B19" s="69" t="s">
        <v>43</v>
      </c>
      <c r="C19" s="184"/>
      <c r="D19" s="175"/>
      <c r="E19" s="175"/>
      <c r="F19" s="175"/>
      <c r="G19" s="178"/>
      <c r="H19" s="181"/>
      <c r="I19" s="62"/>
      <c r="J19" s="51"/>
      <c r="K19" s="63"/>
      <c r="L19" s="50">
        <f t="shared" si="0"/>
        <v>0</v>
      </c>
    </row>
    <row r="20" spans="2:12" ht="15" customHeight="1">
      <c r="B20" s="68" t="s">
        <v>39</v>
      </c>
      <c r="C20" s="182">
        <f>+C15+1</f>
        <v>2</v>
      </c>
      <c r="D20" s="173">
        <f>VLOOKUP(C20,'Completar SOFSE'!$A$19:$E$462,2,0)</f>
        <v>14</v>
      </c>
      <c r="E20" s="173" t="str">
        <f>VLOOKUP(C20,'Completar SOFSE'!$A$19:$E$462,3,0)</f>
        <v>unidad</v>
      </c>
      <c r="F20" s="173" t="str">
        <f>VLOOKUP(C20,'Completar SOFSE'!$A$19:$E$462,4,0)</f>
        <v>NUM03230521000N</v>
      </c>
      <c r="G20" s="176" t="str">
        <f>VLOOKUP(C20,'Completar SOFSE'!$A$19:$E$462,5,0)</f>
        <v>Conjunto de fuelles.  Motor Caterpillar 3516B. Loc CSR SDD7.</v>
      </c>
      <c r="H20" s="179" t="str">
        <f>VLOOKUP(C20,'Completar SOFSE'!$A$19:$F$462,6,0)</f>
        <v>207-1364</v>
      </c>
      <c r="I20" s="64"/>
      <c r="J20" s="75"/>
      <c r="K20" s="75"/>
      <c r="L20" s="22">
        <f>I20*$D$20+J20*$D$20+K20*$D$20</f>
        <v>0</v>
      </c>
    </row>
    <row r="21" spans="2:12">
      <c r="B21" s="69" t="s">
        <v>40</v>
      </c>
      <c r="C21" s="183"/>
      <c r="D21" s="174"/>
      <c r="E21" s="174"/>
      <c r="F21" s="174"/>
      <c r="G21" s="177"/>
      <c r="H21" s="180"/>
      <c r="I21" s="61"/>
      <c r="J21" s="75"/>
      <c r="K21" s="75"/>
      <c r="L21" s="50">
        <f t="shared" ref="L21:L24" si="1">I21*$D$20+J21*$D$20+K21*$D$20</f>
        <v>0</v>
      </c>
    </row>
    <row r="22" spans="2:12">
      <c r="B22" s="69" t="s">
        <v>41</v>
      </c>
      <c r="C22" s="183"/>
      <c r="D22" s="174"/>
      <c r="E22" s="174"/>
      <c r="F22" s="174"/>
      <c r="G22" s="177"/>
      <c r="H22" s="180"/>
      <c r="I22" s="61"/>
      <c r="J22" s="75"/>
      <c r="K22" s="75"/>
      <c r="L22" s="50">
        <f t="shared" si="1"/>
        <v>0</v>
      </c>
    </row>
    <row r="23" spans="2:12">
      <c r="B23" s="69" t="s">
        <v>42</v>
      </c>
      <c r="C23" s="183"/>
      <c r="D23" s="174"/>
      <c r="E23" s="174"/>
      <c r="F23" s="174"/>
      <c r="G23" s="177"/>
      <c r="H23" s="180"/>
      <c r="I23" s="61"/>
      <c r="J23" s="48"/>
      <c r="K23" s="75"/>
      <c r="L23" s="50">
        <f t="shared" si="1"/>
        <v>0</v>
      </c>
    </row>
    <row r="24" spans="2:12" ht="13.5" thickBot="1">
      <c r="B24" s="69" t="s">
        <v>43</v>
      </c>
      <c r="C24" s="184"/>
      <c r="D24" s="175"/>
      <c r="E24" s="175"/>
      <c r="F24" s="175"/>
      <c r="G24" s="178"/>
      <c r="H24" s="181"/>
      <c r="I24" s="62"/>
      <c r="J24" s="51"/>
      <c r="K24" s="63"/>
      <c r="L24" s="52">
        <f t="shared" si="1"/>
        <v>0</v>
      </c>
    </row>
    <row r="25" spans="2:12" ht="15" customHeight="1">
      <c r="B25" s="68" t="s">
        <v>39</v>
      </c>
      <c r="C25" s="182">
        <f t="shared" ref="C25" si="2">+C20+1</f>
        <v>3</v>
      </c>
      <c r="D25" s="173">
        <f>VLOOKUP(C25,'Completar SOFSE'!$A$19:$E$462,2,0)</f>
        <v>8</v>
      </c>
      <c r="E25" s="173" t="str">
        <f>VLOOKUP(C25,'Completar SOFSE'!$A$19:$E$462,3,0)</f>
        <v>unidad</v>
      </c>
      <c r="F25" s="173" t="str">
        <f>VLOOKUP(C25,'Completar SOFSE'!$A$19:$E$462,4,0)</f>
        <v>NUM03230191700N</v>
      </c>
      <c r="G25" s="176" t="str">
        <f>VLOOKUP(C25,'Completar SOFSE'!$A$19:$E$462,5,0)</f>
        <v>Respiradero. Carter de block de cilindros. Motor diesel Caterpillar 3516B. Locomotoras - CSR SDD7</v>
      </c>
      <c r="H25" s="179" t="str">
        <f>VLOOKUP(C25,'Completar SOFSE'!$A$19:$F$462,6,0)</f>
        <v>4W-3027</v>
      </c>
      <c r="I25" s="64"/>
      <c r="J25" s="75"/>
      <c r="K25" s="75"/>
      <c r="L25" s="46">
        <f>I25*$D$25+J25*$D$25+K25*$D$25</f>
        <v>0</v>
      </c>
    </row>
    <row r="26" spans="2:12">
      <c r="B26" s="69" t="s">
        <v>40</v>
      </c>
      <c r="C26" s="183"/>
      <c r="D26" s="174"/>
      <c r="E26" s="174"/>
      <c r="F26" s="174"/>
      <c r="G26" s="177"/>
      <c r="H26" s="180"/>
      <c r="I26" s="61"/>
      <c r="J26" s="75"/>
      <c r="K26" s="75"/>
      <c r="L26" s="46">
        <f t="shared" ref="L26:L29" si="3">I26*$D$25+J26*$D$25+K26*$D$25</f>
        <v>0</v>
      </c>
    </row>
    <row r="27" spans="2:12">
      <c r="B27" s="69" t="s">
        <v>41</v>
      </c>
      <c r="C27" s="183"/>
      <c r="D27" s="174"/>
      <c r="E27" s="174"/>
      <c r="F27" s="174"/>
      <c r="G27" s="177"/>
      <c r="H27" s="180"/>
      <c r="I27" s="61"/>
      <c r="J27" s="75"/>
      <c r="K27" s="75"/>
      <c r="L27" s="46">
        <f t="shared" si="3"/>
        <v>0</v>
      </c>
    </row>
    <row r="28" spans="2:12">
      <c r="B28" s="69" t="s">
        <v>42</v>
      </c>
      <c r="C28" s="183"/>
      <c r="D28" s="174"/>
      <c r="E28" s="174"/>
      <c r="F28" s="174"/>
      <c r="G28" s="177"/>
      <c r="H28" s="180"/>
      <c r="I28" s="61"/>
      <c r="J28" s="48"/>
      <c r="K28" s="75"/>
      <c r="L28" s="46">
        <f t="shared" si="3"/>
        <v>0</v>
      </c>
    </row>
    <row r="29" spans="2:12" ht="13.5" thickBot="1">
      <c r="B29" s="69" t="s">
        <v>43</v>
      </c>
      <c r="C29" s="184"/>
      <c r="D29" s="175"/>
      <c r="E29" s="175"/>
      <c r="F29" s="175"/>
      <c r="G29" s="178"/>
      <c r="H29" s="181"/>
      <c r="I29" s="62"/>
      <c r="J29" s="51"/>
      <c r="K29" s="63"/>
      <c r="L29" s="52">
        <f t="shared" si="3"/>
        <v>0</v>
      </c>
    </row>
    <row r="30" spans="2:12" ht="15" customHeight="1">
      <c r="B30" s="68" t="s">
        <v>39</v>
      </c>
      <c r="C30" s="182">
        <f t="shared" ref="C30" si="4">+C25+1</f>
        <v>4</v>
      </c>
      <c r="D30" s="173">
        <f>VLOOKUP(C30,'Completar SOFSE'!$A$19:$E$462,2,0)</f>
        <v>8</v>
      </c>
      <c r="E30" s="173" t="str">
        <f>VLOOKUP(C30,'Completar SOFSE'!$A$19:$E$462,3,0)</f>
        <v>unidad</v>
      </c>
      <c r="F30" s="173" t="str">
        <f>VLOOKUP(C30,'Completar SOFSE'!$A$19:$E$462,4,0)</f>
        <v>NUM03230191840N</v>
      </c>
      <c r="G30" s="176" t="str">
        <f>VLOOKUP(C30,'Completar SOFSE'!$A$19:$E$462,5,0)</f>
        <v>Espaciador buje de montaje de aislamiento. Sistema de arranque. Motor diesel Caterpillar 3516B.</v>
      </c>
      <c r="H30" s="179" t="str">
        <f>VLOOKUP(C30,'Completar SOFSE'!$A$19:$F$462,6,0)</f>
        <v>6I-1418</v>
      </c>
      <c r="I30" s="64"/>
      <c r="J30" s="75"/>
      <c r="K30" s="75"/>
      <c r="L30" s="46">
        <f>I30*$D$30+J30*$D$30+K30*$D$30</f>
        <v>0</v>
      </c>
    </row>
    <row r="31" spans="2:12">
      <c r="B31" s="69" t="s">
        <v>40</v>
      </c>
      <c r="C31" s="183"/>
      <c r="D31" s="174"/>
      <c r="E31" s="174"/>
      <c r="F31" s="174"/>
      <c r="G31" s="177"/>
      <c r="H31" s="180"/>
      <c r="I31" s="61"/>
      <c r="J31" s="75"/>
      <c r="K31" s="75"/>
      <c r="L31" s="46">
        <f t="shared" ref="L31:L34" si="5">I31*$D$30+J31*$D$30+K31*$D$30</f>
        <v>0</v>
      </c>
    </row>
    <row r="32" spans="2:12">
      <c r="B32" s="69" t="s">
        <v>41</v>
      </c>
      <c r="C32" s="183"/>
      <c r="D32" s="174"/>
      <c r="E32" s="174"/>
      <c r="F32" s="174"/>
      <c r="G32" s="177"/>
      <c r="H32" s="180"/>
      <c r="I32" s="61"/>
      <c r="J32" s="75"/>
      <c r="K32" s="75"/>
      <c r="L32" s="46">
        <f t="shared" si="5"/>
        <v>0</v>
      </c>
    </row>
    <row r="33" spans="2:12">
      <c r="B33" s="69" t="s">
        <v>42</v>
      </c>
      <c r="C33" s="183"/>
      <c r="D33" s="174"/>
      <c r="E33" s="174"/>
      <c r="F33" s="174"/>
      <c r="G33" s="177"/>
      <c r="H33" s="180"/>
      <c r="I33" s="61"/>
      <c r="J33" s="48"/>
      <c r="K33" s="75"/>
      <c r="L33" s="46">
        <f t="shared" si="5"/>
        <v>0</v>
      </c>
    </row>
    <row r="34" spans="2:12" ht="13.5" thickBot="1">
      <c r="B34" s="69" t="s">
        <v>43</v>
      </c>
      <c r="C34" s="184"/>
      <c r="D34" s="175"/>
      <c r="E34" s="175"/>
      <c r="F34" s="175"/>
      <c r="G34" s="178"/>
      <c r="H34" s="181"/>
      <c r="I34" s="62"/>
      <c r="J34" s="51"/>
      <c r="K34" s="63"/>
      <c r="L34" s="52">
        <f t="shared" si="5"/>
        <v>0</v>
      </c>
    </row>
    <row r="35" spans="2:12" ht="15" customHeight="1">
      <c r="B35" s="68" t="s">
        <v>39</v>
      </c>
      <c r="C35" s="182">
        <f t="shared" ref="C35" si="6">+C30+1</f>
        <v>5</v>
      </c>
      <c r="D35" s="173">
        <f>VLOOKUP(C35,'Completar SOFSE'!$A$19:$E$462,2,0)</f>
        <v>48</v>
      </c>
      <c r="E35" s="173" t="str">
        <f>VLOOKUP(C35,'Completar SOFSE'!$A$19:$E$462,3,0)</f>
        <v>unidad</v>
      </c>
      <c r="F35" s="173" t="str">
        <f>VLOOKUP(C35,'Completar SOFSE'!$A$19:$E$462,4,0)</f>
        <v>NUM03230191910N</v>
      </c>
      <c r="G35" s="176" t="str">
        <f>VLOOKUP(C35,'Completar SOFSE'!$A$19:$E$462,5,0)</f>
        <v>Anillo de retencion pastilla entre balancin y valvula. Tapa de cilindros. Motor Caterpillar 3516B.</v>
      </c>
      <c r="H35" s="179" t="str">
        <f>VLOOKUP(C35,'Completar SOFSE'!$A$19:$F$462,6,0)</f>
        <v>9F-7707</v>
      </c>
      <c r="I35" s="64"/>
      <c r="J35" s="75"/>
      <c r="K35" s="75"/>
      <c r="L35" s="46">
        <f>I35*$D$35+J35*$D$35+K35*$D$35</f>
        <v>0</v>
      </c>
    </row>
    <row r="36" spans="2:12">
      <c r="B36" s="69" t="s">
        <v>40</v>
      </c>
      <c r="C36" s="183"/>
      <c r="D36" s="174"/>
      <c r="E36" s="174"/>
      <c r="F36" s="174"/>
      <c r="G36" s="177"/>
      <c r="H36" s="180"/>
      <c r="I36" s="61"/>
      <c r="J36" s="75"/>
      <c r="K36" s="75"/>
      <c r="L36" s="46">
        <f t="shared" ref="L36:L39" si="7">I36*$D$35+J36*$D$35+K36*$D$35</f>
        <v>0</v>
      </c>
    </row>
    <row r="37" spans="2:12">
      <c r="B37" s="69" t="s">
        <v>41</v>
      </c>
      <c r="C37" s="183"/>
      <c r="D37" s="174"/>
      <c r="E37" s="174"/>
      <c r="F37" s="174"/>
      <c r="G37" s="177"/>
      <c r="H37" s="180"/>
      <c r="I37" s="61"/>
      <c r="J37" s="75"/>
      <c r="K37" s="75"/>
      <c r="L37" s="46">
        <f t="shared" si="7"/>
        <v>0</v>
      </c>
    </row>
    <row r="38" spans="2:12">
      <c r="B38" s="69" t="s">
        <v>42</v>
      </c>
      <c r="C38" s="183"/>
      <c r="D38" s="174"/>
      <c r="E38" s="174"/>
      <c r="F38" s="174"/>
      <c r="G38" s="177"/>
      <c r="H38" s="180"/>
      <c r="I38" s="61"/>
      <c r="J38" s="48"/>
      <c r="K38" s="75"/>
      <c r="L38" s="46">
        <f t="shared" si="7"/>
        <v>0</v>
      </c>
    </row>
    <row r="39" spans="2:12" ht="13.5" thickBot="1">
      <c r="B39" s="69" t="s">
        <v>43</v>
      </c>
      <c r="C39" s="184"/>
      <c r="D39" s="175"/>
      <c r="E39" s="175"/>
      <c r="F39" s="175"/>
      <c r="G39" s="178"/>
      <c r="H39" s="181"/>
      <c r="I39" s="62"/>
      <c r="J39" s="51"/>
      <c r="K39" s="63"/>
      <c r="L39" s="52">
        <f t="shared" si="7"/>
        <v>0</v>
      </c>
    </row>
    <row r="40" spans="2:12" ht="15" customHeight="1">
      <c r="B40" s="68" t="s">
        <v>39</v>
      </c>
      <c r="C40" s="182">
        <f t="shared" ref="C40" si="8">+C35+1</f>
        <v>6</v>
      </c>
      <c r="D40" s="173">
        <f>VLOOKUP(C40,'Completar SOFSE'!$A$19:$E$462,2,0)</f>
        <v>16</v>
      </c>
      <c r="E40" s="173" t="str">
        <f>VLOOKUP(C40,'Completar SOFSE'!$A$19:$E$462,3,0)</f>
        <v>unidad</v>
      </c>
      <c r="F40" s="173" t="str">
        <f>VLOOKUP(C40,'Completar SOFSE'!$A$19:$E$462,4,0)</f>
        <v>NUM03230191940N</v>
      </c>
      <c r="G40" s="176" t="str">
        <f>VLOOKUP(C40,'Completar SOFSE'!$A$19:$E$462,5,0)</f>
        <v>Reten de arandela. Mecanismo de valvulas. Tapa de cilindros. Motor diesel Caterpillar 3516B.</v>
      </c>
      <c r="H40" s="179" t="str">
        <f>VLOOKUP(C40,'Completar SOFSE'!$A$19:$F$462,6,0)</f>
        <v>100-3877</v>
      </c>
      <c r="I40" s="64"/>
      <c r="J40" s="75"/>
      <c r="K40" s="75"/>
      <c r="L40" s="46">
        <f>I40*$D$40+J40*$D$40+K40*$D$40</f>
        <v>0</v>
      </c>
    </row>
    <row r="41" spans="2:12">
      <c r="B41" s="69" t="s">
        <v>40</v>
      </c>
      <c r="C41" s="183"/>
      <c r="D41" s="174"/>
      <c r="E41" s="174"/>
      <c r="F41" s="174"/>
      <c r="G41" s="177"/>
      <c r="H41" s="180"/>
      <c r="I41" s="61"/>
      <c r="J41" s="75"/>
      <c r="K41" s="75"/>
      <c r="L41" s="46">
        <f t="shared" ref="L41:L44" si="9">I41*$D$40+J41*$D$40+K41*$D$40</f>
        <v>0</v>
      </c>
    </row>
    <row r="42" spans="2:12">
      <c r="B42" s="69" t="s">
        <v>41</v>
      </c>
      <c r="C42" s="183"/>
      <c r="D42" s="174"/>
      <c r="E42" s="174"/>
      <c r="F42" s="174"/>
      <c r="G42" s="177"/>
      <c r="H42" s="180"/>
      <c r="I42" s="61"/>
      <c r="J42" s="75"/>
      <c r="K42" s="75"/>
      <c r="L42" s="46">
        <f t="shared" si="9"/>
        <v>0</v>
      </c>
    </row>
    <row r="43" spans="2:12">
      <c r="B43" s="69" t="s">
        <v>42</v>
      </c>
      <c r="C43" s="183"/>
      <c r="D43" s="174"/>
      <c r="E43" s="174"/>
      <c r="F43" s="174"/>
      <c r="G43" s="177"/>
      <c r="H43" s="180"/>
      <c r="I43" s="61"/>
      <c r="J43" s="48"/>
      <c r="K43" s="75"/>
      <c r="L43" s="46">
        <f t="shared" si="9"/>
        <v>0</v>
      </c>
    </row>
    <row r="44" spans="2:12" ht="13.5" thickBot="1">
      <c r="B44" s="69" t="s">
        <v>43</v>
      </c>
      <c r="C44" s="184"/>
      <c r="D44" s="175"/>
      <c r="E44" s="175"/>
      <c r="F44" s="175"/>
      <c r="G44" s="178"/>
      <c r="H44" s="181"/>
      <c r="I44" s="62"/>
      <c r="J44" s="51"/>
      <c r="K44" s="63"/>
      <c r="L44" s="52">
        <f t="shared" si="9"/>
        <v>0</v>
      </c>
    </row>
    <row r="45" spans="2:12" ht="15" customHeight="1">
      <c r="B45" s="68" t="s">
        <v>39</v>
      </c>
      <c r="C45" s="182">
        <f t="shared" ref="C45" si="10">+C40+1</f>
        <v>7</v>
      </c>
      <c r="D45" s="173">
        <f>VLOOKUP(C45,'Completar SOFSE'!$A$19:$E$462,2,0)</f>
        <v>16</v>
      </c>
      <c r="E45" s="173" t="str">
        <f>VLOOKUP(C45,'Completar SOFSE'!$A$19:$E$462,3,0)</f>
        <v>unidad</v>
      </c>
      <c r="F45" s="173" t="str">
        <f>VLOOKUP(C45,'Completar SOFSE'!$A$19:$E$462,4,0)</f>
        <v>NUM03230191960N</v>
      </c>
      <c r="G45" s="176" t="str">
        <f>VLOOKUP(C45,'Completar SOFSE'!$A$19:$E$462,5,0)</f>
        <v>Varilla de empuje. Mecanismo de valvulas. Tapa de cilindros. Motor diesel Caterpillar 3516B.</v>
      </c>
      <c r="H45" s="179" t="str">
        <f>VLOOKUP(C45,'Completar SOFSE'!$A$19:$F$462,6,0)</f>
        <v>100-3879</v>
      </c>
      <c r="I45" s="64"/>
      <c r="J45" s="75"/>
      <c r="K45" s="75"/>
      <c r="L45" s="46">
        <f>I45*$D$45+J45*$D$45+K45*$D$45</f>
        <v>0</v>
      </c>
    </row>
    <row r="46" spans="2:12">
      <c r="B46" s="69" t="s">
        <v>40</v>
      </c>
      <c r="C46" s="183"/>
      <c r="D46" s="174"/>
      <c r="E46" s="174"/>
      <c r="F46" s="174"/>
      <c r="G46" s="177"/>
      <c r="H46" s="180"/>
      <c r="I46" s="61"/>
      <c r="J46" s="75"/>
      <c r="K46" s="75"/>
      <c r="L46" s="46">
        <f t="shared" ref="L46:L49" si="11">I46*$D$45+J46*$D$45+K46*$D$45</f>
        <v>0</v>
      </c>
    </row>
    <row r="47" spans="2:12">
      <c r="B47" s="69" t="s">
        <v>41</v>
      </c>
      <c r="C47" s="183"/>
      <c r="D47" s="174"/>
      <c r="E47" s="174"/>
      <c r="F47" s="174"/>
      <c r="G47" s="177"/>
      <c r="H47" s="180"/>
      <c r="I47" s="61"/>
      <c r="J47" s="75"/>
      <c r="K47" s="75"/>
      <c r="L47" s="46">
        <f t="shared" si="11"/>
        <v>0</v>
      </c>
    </row>
    <row r="48" spans="2:12">
      <c r="B48" s="69" t="s">
        <v>42</v>
      </c>
      <c r="C48" s="183"/>
      <c r="D48" s="174"/>
      <c r="E48" s="174"/>
      <c r="F48" s="174"/>
      <c r="G48" s="177"/>
      <c r="H48" s="180"/>
      <c r="I48" s="61"/>
      <c r="J48" s="48"/>
      <c r="K48" s="75"/>
      <c r="L48" s="46">
        <f t="shared" si="11"/>
        <v>0</v>
      </c>
    </row>
    <row r="49" spans="2:12" ht="13.5" thickBot="1">
      <c r="B49" s="69" t="s">
        <v>43</v>
      </c>
      <c r="C49" s="184"/>
      <c r="D49" s="175"/>
      <c r="E49" s="175"/>
      <c r="F49" s="175"/>
      <c r="G49" s="178"/>
      <c r="H49" s="181"/>
      <c r="I49" s="62"/>
      <c r="J49" s="51"/>
      <c r="K49" s="63"/>
      <c r="L49" s="52">
        <f t="shared" si="11"/>
        <v>0</v>
      </c>
    </row>
    <row r="50" spans="2:12" ht="15" customHeight="1">
      <c r="B50" s="68" t="s">
        <v>39</v>
      </c>
      <c r="C50" s="182">
        <f t="shared" ref="C50" si="12">+C45+1</f>
        <v>8</v>
      </c>
      <c r="D50" s="173">
        <f>VLOOKUP(C50,'Completar SOFSE'!$A$19:$E$462,2,0)</f>
        <v>4</v>
      </c>
      <c r="E50" s="173" t="str">
        <f>VLOOKUP(C50,'Completar SOFSE'!$A$19:$E$462,3,0)</f>
        <v>unidad</v>
      </c>
      <c r="F50" s="173" t="str">
        <f>VLOOKUP(C50,'Completar SOFSE'!$A$19:$E$462,4,0)</f>
        <v>NUM03230192100N</v>
      </c>
      <c r="G50" s="176" t="str">
        <f>VLOOKUP(C50,'Completar SOFSE'!$A$19:$E$462,5,0)</f>
        <v>Nucleo Aftercooler de motor diesel Caterpillar 3516B. Loc CSR SDD7</v>
      </c>
      <c r="H50" s="179" t="str">
        <f>VLOOKUP(C50,'Completar SOFSE'!$A$19:$F$462,6,0)</f>
        <v>111-5059</v>
      </c>
      <c r="I50" s="64"/>
      <c r="J50" s="75"/>
      <c r="K50" s="75"/>
      <c r="L50" s="46">
        <f>I50*$D$50+J50*$D$50+K50*$D$50</f>
        <v>0</v>
      </c>
    </row>
    <row r="51" spans="2:12">
      <c r="B51" s="69" t="s">
        <v>40</v>
      </c>
      <c r="C51" s="183"/>
      <c r="D51" s="174"/>
      <c r="E51" s="174"/>
      <c r="F51" s="174"/>
      <c r="G51" s="177"/>
      <c r="H51" s="180"/>
      <c r="I51" s="61"/>
      <c r="J51" s="75"/>
      <c r="K51" s="75"/>
      <c r="L51" s="46">
        <f t="shared" ref="L51:L54" si="13">I51*$D$50+J51*$D$50+K51*$D$50</f>
        <v>0</v>
      </c>
    </row>
    <row r="52" spans="2:12">
      <c r="B52" s="69" t="s">
        <v>41</v>
      </c>
      <c r="C52" s="183"/>
      <c r="D52" s="174"/>
      <c r="E52" s="174"/>
      <c r="F52" s="174"/>
      <c r="G52" s="177"/>
      <c r="H52" s="180"/>
      <c r="I52" s="61"/>
      <c r="J52" s="75"/>
      <c r="K52" s="75"/>
      <c r="L52" s="46">
        <f t="shared" si="13"/>
        <v>0</v>
      </c>
    </row>
    <row r="53" spans="2:12">
      <c r="B53" s="69" t="s">
        <v>42</v>
      </c>
      <c r="C53" s="183"/>
      <c r="D53" s="174"/>
      <c r="E53" s="174"/>
      <c r="F53" s="174"/>
      <c r="G53" s="177"/>
      <c r="H53" s="180"/>
      <c r="I53" s="61"/>
      <c r="J53" s="48"/>
      <c r="K53" s="75"/>
      <c r="L53" s="46">
        <f t="shared" si="13"/>
        <v>0</v>
      </c>
    </row>
    <row r="54" spans="2:12" ht="13.5" thickBot="1">
      <c r="B54" s="69" t="s">
        <v>43</v>
      </c>
      <c r="C54" s="184"/>
      <c r="D54" s="175"/>
      <c r="E54" s="175"/>
      <c r="F54" s="175"/>
      <c r="G54" s="178"/>
      <c r="H54" s="181"/>
      <c r="I54" s="62"/>
      <c r="J54" s="51"/>
      <c r="K54" s="63"/>
      <c r="L54" s="52">
        <f t="shared" si="13"/>
        <v>0</v>
      </c>
    </row>
    <row r="55" spans="2:12" ht="15" customHeight="1">
      <c r="B55" s="68" t="s">
        <v>39</v>
      </c>
      <c r="C55" s="182">
        <f t="shared" ref="C55" si="14">+C50+1</f>
        <v>9</v>
      </c>
      <c r="D55" s="173">
        <f>VLOOKUP(C55,'Completar SOFSE'!$A$19:$E$462,2,0)</f>
        <v>37</v>
      </c>
      <c r="E55" s="173" t="str">
        <f>VLOOKUP(C55,'Completar SOFSE'!$A$19:$E$462,3,0)</f>
        <v>unidad</v>
      </c>
      <c r="F55" s="173" t="str">
        <f>VLOOKUP(C55,'Completar SOFSE'!$A$19:$E$462,4,0)</f>
        <v>NUM03230192170N</v>
      </c>
      <c r="G55" s="176" t="str">
        <f>VLOOKUP(C55,'Completar SOFSE'!$A$19:$E$462,5,0)</f>
        <v>O ring de tapa trasera, equipos auxiliares. Motor Caterpillar 3516B. Locomotora CSR SDD7.</v>
      </c>
      <c r="H55" s="179" t="str">
        <f>VLOOKUP(C55,'Completar SOFSE'!$A$19:$F$462,6,0)</f>
        <v>235-3548</v>
      </c>
      <c r="I55" s="64"/>
      <c r="J55" s="75"/>
      <c r="K55" s="75"/>
      <c r="L55" s="46">
        <f>I55*$D$55+J55*$D$55+K55*$D$55</f>
        <v>0</v>
      </c>
    </row>
    <row r="56" spans="2:12">
      <c r="B56" s="69" t="s">
        <v>40</v>
      </c>
      <c r="C56" s="183"/>
      <c r="D56" s="174"/>
      <c r="E56" s="174"/>
      <c r="F56" s="174"/>
      <c r="G56" s="177"/>
      <c r="H56" s="180"/>
      <c r="I56" s="61"/>
      <c r="J56" s="75"/>
      <c r="K56" s="75"/>
      <c r="L56" s="46">
        <f t="shared" ref="L56:L59" si="15">I56*$D$55+J56*$D$55+K56*$D$55</f>
        <v>0</v>
      </c>
    </row>
    <row r="57" spans="2:12">
      <c r="B57" s="69" t="s">
        <v>41</v>
      </c>
      <c r="C57" s="183"/>
      <c r="D57" s="174"/>
      <c r="E57" s="174"/>
      <c r="F57" s="174"/>
      <c r="G57" s="177"/>
      <c r="H57" s="180"/>
      <c r="I57" s="61"/>
      <c r="J57" s="75"/>
      <c r="K57" s="75"/>
      <c r="L57" s="46">
        <f t="shared" si="15"/>
        <v>0</v>
      </c>
    </row>
    <row r="58" spans="2:12">
      <c r="B58" s="69" t="s">
        <v>42</v>
      </c>
      <c r="C58" s="183"/>
      <c r="D58" s="174"/>
      <c r="E58" s="174"/>
      <c r="F58" s="174"/>
      <c r="G58" s="177"/>
      <c r="H58" s="180"/>
      <c r="I58" s="61"/>
      <c r="J58" s="48"/>
      <c r="K58" s="75"/>
      <c r="L58" s="46">
        <f t="shared" si="15"/>
        <v>0</v>
      </c>
    </row>
    <row r="59" spans="2:12" ht="13.5" thickBot="1">
      <c r="B59" s="69" t="s">
        <v>43</v>
      </c>
      <c r="C59" s="184"/>
      <c r="D59" s="175"/>
      <c r="E59" s="175"/>
      <c r="F59" s="175"/>
      <c r="G59" s="178"/>
      <c r="H59" s="181"/>
      <c r="I59" s="62"/>
      <c r="J59" s="51"/>
      <c r="K59" s="63"/>
      <c r="L59" s="52">
        <f t="shared" si="15"/>
        <v>0</v>
      </c>
    </row>
    <row r="60" spans="2:12" ht="15" customHeight="1">
      <c r="B60" s="68" t="s">
        <v>39</v>
      </c>
      <c r="C60" s="182">
        <f t="shared" ref="C60" si="16">+C55+1</f>
        <v>10</v>
      </c>
      <c r="D60" s="173">
        <f>VLOOKUP(C60,'Completar SOFSE'!$A$19:$E$462,2,0)</f>
        <v>6</v>
      </c>
      <c r="E60" s="173" t="str">
        <f>VLOOKUP(C60,'Completar SOFSE'!$A$19:$E$462,3,0)</f>
        <v>unidad</v>
      </c>
      <c r="F60" s="173" t="str">
        <f>VLOOKUP(C60,'Completar SOFSE'!$A$19:$E$462,4,0)</f>
        <v>NUM03230200010N</v>
      </c>
      <c r="G60" s="176" t="str">
        <f>VLOOKUP(C60,'Completar SOFSE'!$A$19:$E$462,5,0)</f>
        <v>EJE DE BALANCIN MOTOR CATERPILLAR 3516B6HZ1</v>
      </c>
      <c r="H60" s="179" t="str">
        <f>VLOOKUP(C60,'Completar SOFSE'!$A$19:$F$462,6,0)</f>
        <v>230-2633</v>
      </c>
      <c r="I60" s="64"/>
      <c r="J60" s="75"/>
      <c r="K60" s="75"/>
      <c r="L60" s="46">
        <f>I60*$D$60+J60*$D$60+K60*$D$60</f>
        <v>0</v>
      </c>
    </row>
    <row r="61" spans="2:12">
      <c r="B61" s="69" t="s">
        <v>40</v>
      </c>
      <c r="C61" s="183"/>
      <c r="D61" s="174"/>
      <c r="E61" s="174"/>
      <c r="F61" s="174"/>
      <c r="G61" s="177"/>
      <c r="H61" s="180"/>
      <c r="I61" s="61"/>
      <c r="J61" s="75"/>
      <c r="K61" s="75"/>
      <c r="L61" s="46">
        <f t="shared" ref="L61:L64" si="17">I61*$D$60+J61*$D$60+K61*$D$60</f>
        <v>0</v>
      </c>
    </row>
    <row r="62" spans="2:12">
      <c r="B62" s="69" t="s">
        <v>41</v>
      </c>
      <c r="C62" s="183"/>
      <c r="D62" s="174"/>
      <c r="E62" s="174"/>
      <c r="F62" s="174"/>
      <c r="G62" s="177"/>
      <c r="H62" s="180"/>
      <c r="I62" s="61"/>
      <c r="J62" s="75"/>
      <c r="K62" s="75"/>
      <c r="L62" s="46">
        <f t="shared" si="17"/>
        <v>0</v>
      </c>
    </row>
    <row r="63" spans="2:12">
      <c r="B63" s="69" t="s">
        <v>42</v>
      </c>
      <c r="C63" s="183"/>
      <c r="D63" s="174"/>
      <c r="E63" s="174"/>
      <c r="F63" s="174"/>
      <c r="G63" s="177"/>
      <c r="H63" s="180"/>
      <c r="I63" s="61"/>
      <c r="J63" s="48"/>
      <c r="K63" s="75"/>
      <c r="L63" s="46">
        <f t="shared" si="17"/>
        <v>0</v>
      </c>
    </row>
    <row r="64" spans="2:12" ht="13.5" thickBot="1">
      <c r="B64" s="69" t="s">
        <v>43</v>
      </c>
      <c r="C64" s="184"/>
      <c r="D64" s="175"/>
      <c r="E64" s="175"/>
      <c r="F64" s="175"/>
      <c r="G64" s="178"/>
      <c r="H64" s="181"/>
      <c r="I64" s="62"/>
      <c r="J64" s="51"/>
      <c r="K64" s="63"/>
      <c r="L64" s="52">
        <f t="shared" si="17"/>
        <v>0</v>
      </c>
    </row>
    <row r="65" spans="2:12" ht="15" customHeight="1">
      <c r="B65" s="68" t="s">
        <v>39</v>
      </c>
      <c r="C65" s="182">
        <f t="shared" ref="C65" si="18">+C60+1</f>
        <v>11</v>
      </c>
      <c r="D65" s="173">
        <f>VLOOKUP(C65,'Completar SOFSE'!$A$19:$E$462,2,0)</f>
        <v>2</v>
      </c>
      <c r="E65" s="173" t="str">
        <f>VLOOKUP(C65,'Completar SOFSE'!$A$19:$E$462,3,0)</f>
        <v>unidad</v>
      </c>
      <c r="F65" s="173" t="str">
        <f>VLOOKUP(C65,'Completar SOFSE'!$A$19:$E$462,4,0)</f>
        <v>NUM03230300080N</v>
      </c>
      <c r="G65" s="176" t="str">
        <f>VLOOKUP(C65,'Completar SOFSE'!$A$19:$E$462,5,0)</f>
        <v>EMPUJADOR VALVULA MOTOR CATERPILLAR 3516BHZ1</v>
      </c>
      <c r="H65" s="179" t="str">
        <f>VLOOKUP(C65,'Completar SOFSE'!$A$19:$F$462,6,0)</f>
        <v>100-3880</v>
      </c>
      <c r="I65" s="64"/>
      <c r="J65" s="75"/>
      <c r="K65" s="75"/>
      <c r="L65" s="46">
        <f>I65*$D$60+J65*$D$60+K65*$D$60</f>
        <v>0</v>
      </c>
    </row>
    <row r="66" spans="2:12">
      <c r="B66" s="69" t="s">
        <v>40</v>
      </c>
      <c r="C66" s="183"/>
      <c r="D66" s="174"/>
      <c r="E66" s="174"/>
      <c r="F66" s="174"/>
      <c r="G66" s="177"/>
      <c r="H66" s="180"/>
      <c r="I66" s="61"/>
      <c r="J66" s="75"/>
      <c r="K66" s="75"/>
      <c r="L66" s="46">
        <f t="shared" ref="L66:L69" si="19">I66*$D$60+J66*$D$60+K66*$D$60</f>
        <v>0</v>
      </c>
    </row>
    <row r="67" spans="2:12">
      <c r="B67" s="69" t="s">
        <v>41</v>
      </c>
      <c r="C67" s="183"/>
      <c r="D67" s="174"/>
      <c r="E67" s="174"/>
      <c r="F67" s="174"/>
      <c r="G67" s="177"/>
      <c r="H67" s="180"/>
      <c r="I67" s="61"/>
      <c r="J67" s="75"/>
      <c r="K67" s="75"/>
      <c r="L67" s="46">
        <f t="shared" si="19"/>
        <v>0</v>
      </c>
    </row>
    <row r="68" spans="2:12">
      <c r="B68" s="69" t="s">
        <v>42</v>
      </c>
      <c r="C68" s="183"/>
      <c r="D68" s="174"/>
      <c r="E68" s="174"/>
      <c r="F68" s="174"/>
      <c r="G68" s="177"/>
      <c r="H68" s="180"/>
      <c r="I68" s="61"/>
      <c r="J68" s="48"/>
      <c r="K68" s="75"/>
      <c r="L68" s="46">
        <f t="shared" si="19"/>
        <v>0</v>
      </c>
    </row>
    <row r="69" spans="2:12" ht="13.5" thickBot="1">
      <c r="B69" s="69" t="s">
        <v>43</v>
      </c>
      <c r="C69" s="184"/>
      <c r="D69" s="175"/>
      <c r="E69" s="175"/>
      <c r="F69" s="175"/>
      <c r="G69" s="178"/>
      <c r="H69" s="181"/>
      <c r="I69" s="62"/>
      <c r="J69" s="51"/>
      <c r="K69" s="63"/>
      <c r="L69" s="52">
        <f t="shared" si="19"/>
        <v>0</v>
      </c>
    </row>
    <row r="70" spans="2:12" ht="15" customHeight="1">
      <c r="B70" s="68" t="s">
        <v>39</v>
      </c>
      <c r="C70" s="182">
        <f>+C65+1</f>
        <v>12</v>
      </c>
      <c r="D70" s="173">
        <f>VLOOKUP(C70,'Completar SOFSE'!$A$19:$E$462,2,0)</f>
        <v>32</v>
      </c>
      <c r="E70" s="173" t="str">
        <f>VLOOKUP(C70,'Completar SOFSE'!$A$19:$E$462,3,0)</f>
        <v>unidad</v>
      </c>
      <c r="F70" s="173" t="str">
        <f>VLOOKUP(C70,'Completar SOFSE'!$A$19:$E$462,4,0)</f>
        <v>NUM03230300310N</v>
      </c>
      <c r="G70" s="176" t="str">
        <f>VLOOKUP(C70,'Completar SOFSE'!$A$19:$E$462,5,0)</f>
        <v>Inyector. Motor Caterpillar 3516B. Loc CSR SDD7.</v>
      </c>
      <c r="H70" s="179" t="str">
        <f>VLOOKUP(C70,'Completar SOFSE'!$A$19:$F$462,6,0)</f>
        <v>250-1314</v>
      </c>
      <c r="I70" s="64"/>
      <c r="J70" s="75"/>
      <c r="K70" s="75"/>
      <c r="L70" s="46">
        <f>I70*$D$60+J70*$D$60+K70*$D$60</f>
        <v>0</v>
      </c>
    </row>
    <row r="71" spans="2:12">
      <c r="B71" s="69" t="s">
        <v>40</v>
      </c>
      <c r="C71" s="183"/>
      <c r="D71" s="174"/>
      <c r="E71" s="174"/>
      <c r="F71" s="174"/>
      <c r="G71" s="177"/>
      <c r="H71" s="180"/>
      <c r="I71" s="61"/>
      <c r="J71" s="75"/>
      <c r="K71" s="75"/>
      <c r="L71" s="46">
        <f t="shared" ref="L71:L74" si="20">I71*$D$60+J71*$D$60+K71*$D$60</f>
        <v>0</v>
      </c>
    </row>
    <row r="72" spans="2:12">
      <c r="B72" s="69" t="s">
        <v>41</v>
      </c>
      <c r="C72" s="183"/>
      <c r="D72" s="174"/>
      <c r="E72" s="174"/>
      <c r="F72" s="174"/>
      <c r="G72" s="177"/>
      <c r="H72" s="180"/>
      <c r="I72" s="61"/>
      <c r="J72" s="75"/>
      <c r="K72" s="75"/>
      <c r="L72" s="46">
        <f t="shared" si="20"/>
        <v>0</v>
      </c>
    </row>
    <row r="73" spans="2:12">
      <c r="B73" s="69" t="s">
        <v>42</v>
      </c>
      <c r="C73" s="183"/>
      <c r="D73" s="174"/>
      <c r="E73" s="174"/>
      <c r="F73" s="174"/>
      <c r="G73" s="177"/>
      <c r="H73" s="180"/>
      <c r="I73" s="61"/>
      <c r="J73" s="48"/>
      <c r="K73" s="75"/>
      <c r="L73" s="46">
        <f t="shared" si="20"/>
        <v>0</v>
      </c>
    </row>
    <row r="74" spans="2:12" ht="13.5" thickBot="1">
      <c r="B74" s="104" t="s">
        <v>43</v>
      </c>
      <c r="C74" s="184"/>
      <c r="D74" s="175"/>
      <c r="E74" s="175"/>
      <c r="F74" s="175"/>
      <c r="G74" s="178"/>
      <c r="H74" s="181"/>
      <c r="I74" s="62"/>
      <c r="J74" s="51"/>
      <c r="K74" s="63"/>
      <c r="L74" s="52">
        <f t="shared" si="20"/>
        <v>0</v>
      </c>
    </row>
    <row r="75" spans="2:12">
      <c r="B75" s="68" t="s">
        <v>39</v>
      </c>
      <c r="C75" s="182">
        <f>+C70+1</f>
        <v>13</v>
      </c>
      <c r="D75" s="173">
        <f>VLOOKUP(C75,'Completar SOFSE'!$A$19:$E$462,2,0)</f>
        <v>1</v>
      </c>
      <c r="E75" s="173" t="str">
        <f>VLOOKUP(C75,'Completar SOFSE'!$A$19:$E$462,3,0)</f>
        <v>unidad</v>
      </c>
      <c r="F75" s="173" t="str">
        <f>VLOOKUP(C75,'Completar SOFSE'!$A$19:$E$462,4,0)</f>
        <v>NUM03230300330N</v>
      </c>
      <c r="G75" s="176" t="str">
        <f>VLOOKUP(C75,'Completar SOFSE'!$A$19:$E$462,5,0)</f>
        <v>Damper. Motor Caterpillar 3516B. Loc CSR SDD7.</v>
      </c>
      <c r="H75" s="179" t="str">
        <f>VLOOKUP(C75,'Completar SOFSE'!$A$19:$F$462,6,0)</f>
        <v>146-3740</v>
      </c>
      <c r="I75" s="64"/>
      <c r="J75" s="75"/>
      <c r="K75" s="75"/>
      <c r="L75" s="46">
        <f>I75*$D$60+J75*$D$60+K75*$D$60</f>
        <v>0</v>
      </c>
    </row>
    <row r="76" spans="2:12">
      <c r="B76" s="69" t="s">
        <v>40</v>
      </c>
      <c r="C76" s="183"/>
      <c r="D76" s="174"/>
      <c r="E76" s="174"/>
      <c r="F76" s="174"/>
      <c r="G76" s="177"/>
      <c r="H76" s="180"/>
      <c r="I76" s="61"/>
      <c r="J76" s="75"/>
      <c r="K76" s="75"/>
      <c r="L76" s="46">
        <f t="shared" ref="L76:L79" si="21">I76*$D$60+J76*$D$60+K76*$D$60</f>
        <v>0</v>
      </c>
    </row>
    <row r="77" spans="2:12">
      <c r="B77" s="69" t="s">
        <v>41</v>
      </c>
      <c r="C77" s="183"/>
      <c r="D77" s="174"/>
      <c r="E77" s="174"/>
      <c r="F77" s="174"/>
      <c r="G77" s="177"/>
      <c r="H77" s="180"/>
      <c r="I77" s="61"/>
      <c r="J77" s="75"/>
      <c r="K77" s="75"/>
      <c r="L77" s="46">
        <f t="shared" si="21"/>
        <v>0</v>
      </c>
    </row>
    <row r="78" spans="2:12">
      <c r="B78" s="69" t="s">
        <v>42</v>
      </c>
      <c r="C78" s="183"/>
      <c r="D78" s="174"/>
      <c r="E78" s="174"/>
      <c r="F78" s="174"/>
      <c r="G78" s="177"/>
      <c r="H78" s="180"/>
      <c r="I78" s="61"/>
      <c r="J78" s="48"/>
      <c r="K78" s="75"/>
      <c r="L78" s="46">
        <f t="shared" si="21"/>
        <v>0</v>
      </c>
    </row>
    <row r="79" spans="2:12" ht="13.5" thickBot="1">
      <c r="B79" s="104" t="s">
        <v>43</v>
      </c>
      <c r="C79" s="184"/>
      <c r="D79" s="175"/>
      <c r="E79" s="175"/>
      <c r="F79" s="175"/>
      <c r="G79" s="178"/>
      <c r="H79" s="181"/>
      <c r="I79" s="62"/>
      <c r="J79" s="51"/>
      <c r="K79" s="63"/>
      <c r="L79" s="52">
        <f t="shared" si="21"/>
        <v>0</v>
      </c>
    </row>
    <row r="80" spans="2:12">
      <c r="B80" s="68" t="s">
        <v>39</v>
      </c>
      <c r="C80" s="182">
        <f>+C75+1</f>
        <v>14</v>
      </c>
      <c r="D80" s="173">
        <f>VLOOKUP(C80,'Completar SOFSE'!$A$19:$E$462,2,0)</f>
        <v>2</v>
      </c>
      <c r="E80" s="173" t="str">
        <f>VLOOKUP(C80,'Completar SOFSE'!$A$19:$E$462,3,0)</f>
        <v>unidad</v>
      </c>
      <c r="F80" s="173" t="str">
        <f>VLOOKUP(C80,'Completar SOFSE'!$A$19:$E$462,4,0)</f>
        <v>NUM03230300800N</v>
      </c>
      <c r="G80" s="176" t="str">
        <f>VLOOKUP(C80,'Completar SOFSE'!$A$19:$E$462,5,0)</f>
        <v>Bomba de Aceite. Motor Caterpillar 3516B. Loc CSR SDD7.</v>
      </c>
      <c r="H80" s="179" t="str">
        <f>VLOOKUP(C80,'Completar SOFSE'!$A$19:$F$462,6,0)</f>
        <v>106-9872</v>
      </c>
      <c r="I80" s="64"/>
      <c r="J80" s="75"/>
      <c r="K80" s="75"/>
      <c r="L80" s="46">
        <f>I80*$D$60+J80*$D$60+K80*$D$60</f>
        <v>0</v>
      </c>
    </row>
    <row r="81" spans="2:12">
      <c r="B81" s="69" t="s">
        <v>40</v>
      </c>
      <c r="C81" s="183"/>
      <c r="D81" s="174"/>
      <c r="E81" s="174"/>
      <c r="F81" s="174"/>
      <c r="G81" s="177"/>
      <c r="H81" s="180"/>
      <c r="I81" s="61"/>
      <c r="J81" s="75"/>
      <c r="K81" s="75"/>
      <c r="L81" s="46">
        <f t="shared" ref="L81:L84" si="22">I81*$D$60+J81*$D$60+K81*$D$60</f>
        <v>0</v>
      </c>
    </row>
    <row r="82" spans="2:12">
      <c r="B82" s="69" t="s">
        <v>41</v>
      </c>
      <c r="C82" s="183"/>
      <c r="D82" s="174"/>
      <c r="E82" s="174"/>
      <c r="F82" s="174"/>
      <c r="G82" s="177"/>
      <c r="H82" s="180"/>
      <c r="I82" s="61"/>
      <c r="J82" s="75"/>
      <c r="K82" s="75"/>
      <c r="L82" s="46">
        <f t="shared" si="22"/>
        <v>0</v>
      </c>
    </row>
    <row r="83" spans="2:12">
      <c r="B83" s="69" t="s">
        <v>42</v>
      </c>
      <c r="C83" s="183"/>
      <c r="D83" s="174"/>
      <c r="E83" s="174"/>
      <c r="F83" s="174"/>
      <c r="G83" s="177"/>
      <c r="H83" s="180"/>
      <c r="I83" s="61"/>
      <c r="J83" s="48"/>
      <c r="K83" s="75"/>
      <c r="L83" s="46">
        <f t="shared" si="22"/>
        <v>0</v>
      </c>
    </row>
    <row r="84" spans="2:12" ht="13.5" thickBot="1">
      <c r="B84" s="104" t="s">
        <v>43</v>
      </c>
      <c r="C84" s="184"/>
      <c r="D84" s="175"/>
      <c r="E84" s="175"/>
      <c r="F84" s="175"/>
      <c r="G84" s="178"/>
      <c r="H84" s="181"/>
      <c r="I84" s="62"/>
      <c r="J84" s="51"/>
      <c r="K84" s="63"/>
      <c r="L84" s="52">
        <f t="shared" si="22"/>
        <v>0</v>
      </c>
    </row>
    <row r="85" spans="2:12">
      <c r="B85" s="68" t="s">
        <v>39</v>
      </c>
      <c r="C85" s="182">
        <f>+C80+1</f>
        <v>15</v>
      </c>
      <c r="D85" s="173">
        <f>VLOOKUP(C85,'Completar SOFSE'!$A$19:$E$462,2,0)</f>
        <v>128</v>
      </c>
      <c r="E85" s="173" t="str">
        <f>VLOOKUP(C85,'Completar SOFSE'!$A$19:$E$462,3,0)</f>
        <v>unidad</v>
      </c>
      <c r="F85" s="173" t="str">
        <f>VLOOKUP(C85,'Completar SOFSE'!$A$19:$E$462,4,0)</f>
        <v>NUM03230302730N</v>
      </c>
      <c r="G85" s="176" t="str">
        <f>VLOOKUP(C85,'Completar SOFSE'!$A$19:$E$462,5,0)</f>
        <v>Traba de retencion de Tapas de Cilindro de motor diesel Caterpillar 3516B . Loc CSR SDD7</v>
      </c>
      <c r="H85" s="179" t="str">
        <f>VLOOKUP(C85,'Completar SOFSE'!$A$19:$F$462,6,0)</f>
        <v>2A-4429</v>
      </c>
      <c r="I85" s="64"/>
      <c r="J85" s="75"/>
      <c r="K85" s="75"/>
      <c r="L85" s="46">
        <f>I85*$D$60+J85*$D$60+K85*$D$60</f>
        <v>0</v>
      </c>
    </row>
    <row r="86" spans="2:12">
      <c r="B86" s="69" t="s">
        <v>40</v>
      </c>
      <c r="C86" s="183"/>
      <c r="D86" s="174"/>
      <c r="E86" s="174"/>
      <c r="F86" s="174"/>
      <c r="G86" s="177"/>
      <c r="H86" s="180"/>
      <c r="I86" s="61"/>
      <c r="J86" s="75"/>
      <c r="K86" s="75"/>
      <c r="L86" s="46">
        <f t="shared" ref="L86:L89" si="23">I86*$D$60+J86*$D$60+K86*$D$60</f>
        <v>0</v>
      </c>
    </row>
    <row r="87" spans="2:12">
      <c r="B87" s="69" t="s">
        <v>41</v>
      </c>
      <c r="C87" s="183"/>
      <c r="D87" s="174"/>
      <c r="E87" s="174"/>
      <c r="F87" s="174"/>
      <c r="G87" s="177"/>
      <c r="H87" s="180"/>
      <c r="I87" s="61"/>
      <c r="J87" s="75"/>
      <c r="K87" s="75"/>
      <c r="L87" s="46">
        <f t="shared" si="23"/>
        <v>0</v>
      </c>
    </row>
    <row r="88" spans="2:12">
      <c r="B88" s="69" t="s">
        <v>42</v>
      </c>
      <c r="C88" s="183"/>
      <c r="D88" s="174"/>
      <c r="E88" s="174"/>
      <c r="F88" s="174"/>
      <c r="G88" s="177"/>
      <c r="H88" s="180"/>
      <c r="I88" s="61"/>
      <c r="J88" s="48"/>
      <c r="K88" s="75"/>
      <c r="L88" s="46">
        <f t="shared" si="23"/>
        <v>0</v>
      </c>
    </row>
    <row r="89" spans="2:12" ht="13.5" thickBot="1">
      <c r="B89" s="104" t="s">
        <v>43</v>
      </c>
      <c r="C89" s="184"/>
      <c r="D89" s="175"/>
      <c r="E89" s="175"/>
      <c r="F89" s="175"/>
      <c r="G89" s="178"/>
      <c r="H89" s="181"/>
      <c r="I89" s="62"/>
      <c r="J89" s="51"/>
      <c r="K89" s="63"/>
      <c r="L89" s="52">
        <f t="shared" si="23"/>
        <v>0</v>
      </c>
    </row>
    <row r="90" spans="2:12">
      <c r="B90" s="68" t="s">
        <v>39</v>
      </c>
      <c r="C90" s="182">
        <f>+C85+1</f>
        <v>16</v>
      </c>
      <c r="D90" s="173">
        <f>VLOOKUP(C90,'Completar SOFSE'!$A$19:$E$462,2,0)</f>
        <v>128</v>
      </c>
      <c r="E90" s="173" t="str">
        <f>VLOOKUP(C90,'Completar SOFSE'!$A$19:$E$462,3,0)</f>
        <v>unidad</v>
      </c>
      <c r="F90" s="173" t="str">
        <f>VLOOKUP(C90,'Completar SOFSE'!$A$19:$E$462,4,0)</f>
        <v>NUM03230302740N</v>
      </c>
      <c r="G90" s="176" t="str">
        <f>VLOOKUP(C90,'Completar SOFSE'!$A$19:$E$462,5,0)</f>
        <v>Traba de retencion de Tapas de Cilindro de motor diesel Caterpillar 3516B . Loc CSR SDD7</v>
      </c>
      <c r="H90" s="179" t="str">
        <f>VLOOKUP(C90,'Completar SOFSE'!$A$19:$F$462,6,0)</f>
        <v>197-7055</v>
      </c>
      <c r="I90" s="64"/>
      <c r="J90" s="75"/>
      <c r="K90" s="75"/>
      <c r="L90" s="46">
        <f>I90*$D$60+J90*$D$60+K90*$D$60</f>
        <v>0</v>
      </c>
    </row>
    <row r="91" spans="2:12">
      <c r="B91" s="69" t="s">
        <v>40</v>
      </c>
      <c r="C91" s="183"/>
      <c r="D91" s="174"/>
      <c r="E91" s="174"/>
      <c r="F91" s="174"/>
      <c r="G91" s="177"/>
      <c r="H91" s="180"/>
      <c r="I91" s="61"/>
      <c r="J91" s="75"/>
      <c r="K91" s="75"/>
      <c r="L91" s="46">
        <f t="shared" ref="L91:L94" si="24">I91*$D$60+J91*$D$60+K91*$D$60</f>
        <v>0</v>
      </c>
    </row>
    <row r="92" spans="2:12">
      <c r="B92" s="69" t="s">
        <v>41</v>
      </c>
      <c r="C92" s="183"/>
      <c r="D92" s="174"/>
      <c r="E92" s="174"/>
      <c r="F92" s="174"/>
      <c r="G92" s="177"/>
      <c r="H92" s="180"/>
      <c r="I92" s="61"/>
      <c r="J92" s="75"/>
      <c r="K92" s="75"/>
      <c r="L92" s="46">
        <f t="shared" si="24"/>
        <v>0</v>
      </c>
    </row>
    <row r="93" spans="2:12">
      <c r="B93" s="69" t="s">
        <v>42</v>
      </c>
      <c r="C93" s="183"/>
      <c r="D93" s="174"/>
      <c r="E93" s="174"/>
      <c r="F93" s="174"/>
      <c r="G93" s="177"/>
      <c r="H93" s="180"/>
      <c r="I93" s="61"/>
      <c r="J93" s="48"/>
      <c r="K93" s="75"/>
      <c r="L93" s="46">
        <f t="shared" si="24"/>
        <v>0</v>
      </c>
    </row>
    <row r="94" spans="2:12" ht="13.5" thickBot="1">
      <c r="B94" s="104" t="s">
        <v>43</v>
      </c>
      <c r="C94" s="184"/>
      <c r="D94" s="175"/>
      <c r="E94" s="175"/>
      <c r="F94" s="175"/>
      <c r="G94" s="178"/>
      <c r="H94" s="181"/>
      <c r="I94" s="62"/>
      <c r="J94" s="51"/>
      <c r="K94" s="63"/>
      <c r="L94" s="52">
        <f t="shared" si="24"/>
        <v>0</v>
      </c>
    </row>
    <row r="95" spans="2:12">
      <c r="B95" s="68" t="s">
        <v>39</v>
      </c>
      <c r="C95" s="182">
        <f>+C90+1</f>
        <v>17</v>
      </c>
      <c r="D95" s="173">
        <f>VLOOKUP(C95,'Completar SOFSE'!$A$19:$E$462,2,0)</f>
        <v>64</v>
      </c>
      <c r="E95" s="173" t="str">
        <f>VLOOKUP(C95,'Completar SOFSE'!$A$19:$E$462,3,0)</f>
        <v>unidad</v>
      </c>
      <c r="F95" s="173" t="str">
        <f>VLOOKUP(C95,'Completar SOFSE'!$A$19:$E$462,4,0)</f>
        <v>NUM03230302760N</v>
      </c>
      <c r="G95" s="176" t="str">
        <f>VLOOKUP(C95,'Completar SOFSE'!$A$19:$E$462,5,0)</f>
        <v>Rotocoil de valvula de escape de Tapas de Cilindro de motor diesel Caterpillar 3516B . Loc CSR SDD7</v>
      </c>
      <c r="H95" s="179" t="str">
        <f>VLOOKUP(C95,'Completar SOFSE'!$A$19:$F$462,6,0)</f>
        <v>197-6999</v>
      </c>
      <c r="I95" s="64"/>
      <c r="J95" s="75"/>
      <c r="K95" s="75"/>
      <c r="L95" s="46">
        <f>I95*$D$60+J95*$D$60+K95*$D$60</f>
        <v>0</v>
      </c>
    </row>
    <row r="96" spans="2:12">
      <c r="B96" s="69" t="s">
        <v>40</v>
      </c>
      <c r="C96" s="183"/>
      <c r="D96" s="174"/>
      <c r="E96" s="174"/>
      <c r="F96" s="174"/>
      <c r="G96" s="177"/>
      <c r="H96" s="180"/>
      <c r="I96" s="61"/>
      <c r="J96" s="75"/>
      <c r="K96" s="75"/>
      <c r="L96" s="46">
        <f t="shared" ref="L96:L99" si="25">I96*$D$60+J96*$D$60+K96*$D$60</f>
        <v>0</v>
      </c>
    </row>
    <row r="97" spans="2:12">
      <c r="B97" s="69" t="s">
        <v>41</v>
      </c>
      <c r="C97" s="183"/>
      <c r="D97" s="174"/>
      <c r="E97" s="174"/>
      <c r="F97" s="174"/>
      <c r="G97" s="177"/>
      <c r="H97" s="180"/>
      <c r="I97" s="61"/>
      <c r="J97" s="75"/>
      <c r="K97" s="75"/>
      <c r="L97" s="46">
        <f t="shared" si="25"/>
        <v>0</v>
      </c>
    </row>
    <row r="98" spans="2:12">
      <c r="B98" s="69" t="s">
        <v>42</v>
      </c>
      <c r="C98" s="183"/>
      <c r="D98" s="174"/>
      <c r="E98" s="174"/>
      <c r="F98" s="174"/>
      <c r="G98" s="177"/>
      <c r="H98" s="180"/>
      <c r="I98" s="61"/>
      <c r="J98" s="48"/>
      <c r="K98" s="75"/>
      <c r="L98" s="46">
        <f t="shared" si="25"/>
        <v>0</v>
      </c>
    </row>
    <row r="99" spans="2:12" ht="13.5" thickBot="1">
      <c r="B99" s="104" t="s">
        <v>43</v>
      </c>
      <c r="C99" s="184"/>
      <c r="D99" s="175"/>
      <c r="E99" s="175"/>
      <c r="F99" s="175"/>
      <c r="G99" s="178"/>
      <c r="H99" s="181"/>
      <c r="I99" s="62"/>
      <c r="J99" s="51"/>
      <c r="K99" s="63"/>
      <c r="L99" s="52">
        <f t="shared" si="25"/>
        <v>0</v>
      </c>
    </row>
    <row r="100" spans="2:12">
      <c r="B100" s="68" t="s">
        <v>39</v>
      </c>
      <c r="C100" s="182">
        <f>+C95+1</f>
        <v>18</v>
      </c>
      <c r="D100" s="173">
        <f>VLOOKUP(C100,'Completar SOFSE'!$A$19:$E$462,2,0)</f>
        <v>32</v>
      </c>
      <c r="E100" s="173" t="str">
        <f>VLOOKUP(C100,'Completar SOFSE'!$A$19:$E$462,3,0)</f>
        <v>unidad</v>
      </c>
      <c r="F100" s="173" t="str">
        <f>VLOOKUP(C100,'Completar SOFSE'!$A$19:$E$462,4,0)</f>
        <v>NUM03230302770N</v>
      </c>
      <c r="G100" s="176" t="str">
        <f>VLOOKUP(C100,'Completar SOFSE'!$A$19:$E$462,5,0)</f>
        <v>Valvula de admision de Tapas de Cilindro de motor diesel Caterpillar 3516B . Loc CSR SDD7</v>
      </c>
      <c r="H100" s="179" t="str">
        <f>VLOOKUP(C100,'Completar SOFSE'!$A$19:$F$462,6,0)</f>
        <v>210-2542</v>
      </c>
      <c r="I100" s="64"/>
      <c r="J100" s="75"/>
      <c r="K100" s="75"/>
      <c r="L100" s="46">
        <f>I100*$D$60+J100*$D$60+K100*$D$60</f>
        <v>0</v>
      </c>
    </row>
    <row r="101" spans="2:12">
      <c r="B101" s="69" t="s">
        <v>40</v>
      </c>
      <c r="C101" s="183"/>
      <c r="D101" s="174"/>
      <c r="E101" s="174"/>
      <c r="F101" s="174"/>
      <c r="G101" s="177"/>
      <c r="H101" s="180"/>
      <c r="I101" s="61"/>
      <c r="J101" s="75"/>
      <c r="K101" s="75"/>
      <c r="L101" s="46">
        <f t="shared" ref="L101:L104" si="26">I101*$D$60+J101*$D$60+K101*$D$60</f>
        <v>0</v>
      </c>
    </row>
    <row r="102" spans="2:12">
      <c r="B102" s="69" t="s">
        <v>41</v>
      </c>
      <c r="C102" s="183"/>
      <c r="D102" s="174"/>
      <c r="E102" s="174"/>
      <c r="F102" s="174"/>
      <c r="G102" s="177"/>
      <c r="H102" s="180"/>
      <c r="I102" s="61"/>
      <c r="J102" s="75"/>
      <c r="K102" s="75"/>
      <c r="L102" s="46">
        <f t="shared" si="26"/>
        <v>0</v>
      </c>
    </row>
    <row r="103" spans="2:12">
      <c r="B103" s="69" t="s">
        <v>42</v>
      </c>
      <c r="C103" s="183"/>
      <c r="D103" s="174"/>
      <c r="E103" s="174"/>
      <c r="F103" s="174"/>
      <c r="G103" s="177"/>
      <c r="H103" s="180"/>
      <c r="I103" s="61"/>
      <c r="J103" s="48"/>
      <c r="K103" s="75"/>
      <c r="L103" s="46">
        <f t="shared" si="26"/>
        <v>0</v>
      </c>
    </row>
    <row r="104" spans="2:12" ht="13.5" thickBot="1">
      <c r="B104" s="104" t="s">
        <v>43</v>
      </c>
      <c r="C104" s="184"/>
      <c r="D104" s="175"/>
      <c r="E104" s="175"/>
      <c r="F104" s="175"/>
      <c r="G104" s="178"/>
      <c r="H104" s="181"/>
      <c r="I104" s="62"/>
      <c r="J104" s="51"/>
      <c r="K104" s="63"/>
      <c r="L104" s="52">
        <f t="shared" si="26"/>
        <v>0</v>
      </c>
    </row>
    <row r="105" spans="2:12">
      <c r="B105" s="68" t="s">
        <v>39</v>
      </c>
      <c r="C105" s="182">
        <f>+C100+1</f>
        <v>19</v>
      </c>
      <c r="D105" s="173">
        <f>VLOOKUP(C105,'Completar SOFSE'!$A$19:$E$462,2,0)</f>
        <v>32</v>
      </c>
      <c r="E105" s="173" t="str">
        <f>VLOOKUP(C105,'Completar SOFSE'!$A$19:$E$462,3,0)</f>
        <v>unidad</v>
      </c>
      <c r="F105" s="173" t="str">
        <f>VLOOKUP(C105,'Completar SOFSE'!$A$19:$E$462,4,0)</f>
        <v>NUM03230302780N</v>
      </c>
      <c r="G105" s="176" t="str">
        <f>VLOOKUP(C105,'Completar SOFSE'!$A$19:$E$462,5,0)</f>
        <v>Valvula de escape de Tapas de Cilindro de motor diesel Caterpillar 3516B . Loc CSR SDD7</v>
      </c>
      <c r="H105" s="179" t="str">
        <f>VLOOKUP(C105,'Completar SOFSE'!$A$19:$F$462,6,0)</f>
        <v>194-4897</v>
      </c>
      <c r="I105" s="64"/>
      <c r="J105" s="75"/>
      <c r="K105" s="75"/>
      <c r="L105" s="46">
        <f>I105*$D$60+J105*$D$60+K105*$D$60</f>
        <v>0</v>
      </c>
    </row>
    <row r="106" spans="2:12">
      <c r="B106" s="69" t="s">
        <v>40</v>
      </c>
      <c r="C106" s="183"/>
      <c r="D106" s="174"/>
      <c r="E106" s="174"/>
      <c r="F106" s="174"/>
      <c r="G106" s="177"/>
      <c r="H106" s="180"/>
      <c r="I106" s="61"/>
      <c r="J106" s="75"/>
      <c r="K106" s="75"/>
      <c r="L106" s="46">
        <f t="shared" ref="L106:L110" si="27">I106*$D$60+J106*$D$60+K106*$D$60</f>
        <v>0</v>
      </c>
    </row>
    <row r="107" spans="2:12">
      <c r="B107" s="69" t="s">
        <v>41</v>
      </c>
      <c r="C107" s="183"/>
      <c r="D107" s="174"/>
      <c r="E107" s="174"/>
      <c r="F107" s="174"/>
      <c r="G107" s="177"/>
      <c r="H107" s="180"/>
      <c r="I107" s="61"/>
      <c r="J107" s="75"/>
      <c r="K107" s="75"/>
      <c r="L107" s="46">
        <f t="shared" si="27"/>
        <v>0</v>
      </c>
    </row>
    <row r="108" spans="2:12">
      <c r="B108" s="69" t="s">
        <v>42</v>
      </c>
      <c r="C108" s="183"/>
      <c r="D108" s="174"/>
      <c r="E108" s="174"/>
      <c r="F108" s="174"/>
      <c r="G108" s="177"/>
      <c r="H108" s="180"/>
      <c r="I108" s="61"/>
      <c r="J108" s="48"/>
      <c r="K108" s="75"/>
      <c r="L108" s="46">
        <f t="shared" si="27"/>
        <v>0</v>
      </c>
    </row>
    <row r="109" spans="2:12" ht="13.5" thickBot="1">
      <c r="B109" s="104" t="s">
        <v>43</v>
      </c>
      <c r="C109" s="184"/>
      <c r="D109" s="175"/>
      <c r="E109" s="175"/>
      <c r="F109" s="175"/>
      <c r="G109" s="178"/>
      <c r="H109" s="181"/>
      <c r="I109" s="62"/>
      <c r="J109" s="51"/>
      <c r="K109" s="63"/>
      <c r="L109" s="52">
        <f t="shared" si="27"/>
        <v>0</v>
      </c>
    </row>
    <row r="110" spans="2:12">
      <c r="B110" s="68" t="s">
        <v>39</v>
      </c>
      <c r="C110" s="182">
        <f t="shared" ref="C110" si="28">+C105+1</f>
        <v>20</v>
      </c>
      <c r="D110" s="173">
        <f>VLOOKUP(C110,'Completar SOFSE'!$A$19:$E$462,2,0)</f>
        <v>48</v>
      </c>
      <c r="E110" s="173" t="str">
        <f>VLOOKUP(C110,'Completar SOFSE'!$A$19:$E$462,3,0)</f>
        <v>unidad</v>
      </c>
      <c r="F110" s="173" t="str">
        <f>VLOOKUP(C110,'Completar SOFSE'!$A$19:$E$462,4,0)</f>
        <v>NUM03230302790N</v>
      </c>
      <c r="G110" s="176" t="str">
        <f>VLOOKUP(C110,'Completar SOFSE'!$A$19:$E$462,5,0)</f>
        <v>Blindaje de aceite de Tapas de Cilindro de motor diesel Caterpillar 3516B . Loc CSR SDD7</v>
      </c>
      <c r="H110" s="179" t="str">
        <f>VLOOKUP(C110,'Completar SOFSE'!$A$19:$F$462,6,0)</f>
        <v>234-8776</v>
      </c>
      <c r="I110" s="64"/>
      <c r="J110" s="75"/>
      <c r="K110" s="75"/>
      <c r="L110" s="46">
        <f t="shared" si="27"/>
        <v>0</v>
      </c>
    </row>
    <row r="111" spans="2:12">
      <c r="B111" s="69" t="s">
        <v>40</v>
      </c>
      <c r="C111" s="183"/>
      <c r="D111" s="174"/>
      <c r="E111" s="174"/>
      <c r="F111" s="174"/>
      <c r="G111" s="177"/>
      <c r="H111" s="180"/>
      <c r="I111" s="61"/>
      <c r="J111" s="75"/>
      <c r="K111" s="75"/>
      <c r="L111" s="46">
        <f t="shared" ref="L111:L124" si="29">I111*$D$60+J111*$D$60+K111*$D$60</f>
        <v>0</v>
      </c>
    </row>
    <row r="112" spans="2:12">
      <c r="B112" s="69" t="s">
        <v>41</v>
      </c>
      <c r="C112" s="183"/>
      <c r="D112" s="174"/>
      <c r="E112" s="174"/>
      <c r="F112" s="174"/>
      <c r="G112" s="177"/>
      <c r="H112" s="180"/>
      <c r="I112" s="61"/>
      <c r="J112" s="75"/>
      <c r="K112" s="75"/>
      <c r="L112" s="46">
        <f t="shared" si="29"/>
        <v>0</v>
      </c>
    </row>
    <row r="113" spans="2:12">
      <c r="B113" s="69" t="s">
        <v>42</v>
      </c>
      <c r="C113" s="183"/>
      <c r="D113" s="174"/>
      <c r="E113" s="174"/>
      <c r="F113" s="174"/>
      <c r="G113" s="177"/>
      <c r="H113" s="180"/>
      <c r="I113" s="61"/>
      <c r="J113" s="48"/>
      <c r="K113" s="75"/>
      <c r="L113" s="46">
        <f t="shared" si="29"/>
        <v>0</v>
      </c>
    </row>
    <row r="114" spans="2:12" ht="13.5" thickBot="1">
      <c r="B114" s="104" t="s">
        <v>43</v>
      </c>
      <c r="C114" s="184"/>
      <c r="D114" s="175"/>
      <c r="E114" s="175"/>
      <c r="F114" s="175"/>
      <c r="G114" s="178"/>
      <c r="H114" s="181"/>
      <c r="I114" s="62"/>
      <c r="J114" s="51"/>
      <c r="K114" s="63"/>
      <c r="L114" s="52">
        <f t="shared" si="29"/>
        <v>0</v>
      </c>
    </row>
    <row r="115" spans="2:12">
      <c r="B115" s="68" t="s">
        <v>39</v>
      </c>
      <c r="C115" s="182">
        <f t="shared" ref="C115" si="30">+C110+1</f>
        <v>21</v>
      </c>
      <c r="D115" s="173">
        <f>VLOOKUP(C115,'Completar SOFSE'!$A$19:$E$462,2,0)</f>
        <v>32</v>
      </c>
      <c r="E115" s="173" t="str">
        <f>VLOOKUP(C115,'Completar SOFSE'!$A$19:$E$462,3,0)</f>
        <v>unidad</v>
      </c>
      <c r="F115" s="173" t="str">
        <f>VLOOKUP(C115,'Completar SOFSE'!$A$19:$E$462,4,0)</f>
        <v>NUM03230302830N</v>
      </c>
      <c r="G115" s="176" t="str">
        <f>VLOOKUP(C115,'Completar SOFSE'!$A$19:$E$462,5,0)</f>
        <v>Balancin. Mecanismo de valvulas.. Motor diesel Caterpillar 3516B. Locomotoras - CSR SDD7</v>
      </c>
      <c r="H115" s="179" t="str">
        <f>VLOOKUP(C115,'Completar SOFSE'!$A$19:$F$462,6,0)</f>
        <v>230-2621</v>
      </c>
      <c r="I115" s="64"/>
      <c r="J115" s="75"/>
      <c r="K115" s="75"/>
      <c r="L115" s="46">
        <f t="shared" si="29"/>
        <v>0</v>
      </c>
    </row>
    <row r="116" spans="2:12">
      <c r="B116" s="69" t="s">
        <v>40</v>
      </c>
      <c r="C116" s="183"/>
      <c r="D116" s="174"/>
      <c r="E116" s="174"/>
      <c r="F116" s="174"/>
      <c r="G116" s="177"/>
      <c r="H116" s="180"/>
      <c r="I116" s="61"/>
      <c r="J116" s="75"/>
      <c r="K116" s="75"/>
      <c r="L116" s="46">
        <f t="shared" si="29"/>
        <v>0</v>
      </c>
    </row>
    <row r="117" spans="2:12">
      <c r="B117" s="69" t="s">
        <v>41</v>
      </c>
      <c r="C117" s="183"/>
      <c r="D117" s="174"/>
      <c r="E117" s="174"/>
      <c r="F117" s="174"/>
      <c r="G117" s="177"/>
      <c r="H117" s="180"/>
      <c r="I117" s="61"/>
      <c r="J117" s="75"/>
      <c r="K117" s="75"/>
      <c r="L117" s="46">
        <f t="shared" si="29"/>
        <v>0</v>
      </c>
    </row>
    <row r="118" spans="2:12">
      <c r="B118" s="69" t="s">
        <v>42</v>
      </c>
      <c r="C118" s="183"/>
      <c r="D118" s="174"/>
      <c r="E118" s="174"/>
      <c r="F118" s="174"/>
      <c r="G118" s="177"/>
      <c r="H118" s="180"/>
      <c r="I118" s="61"/>
      <c r="J118" s="48"/>
      <c r="K118" s="75"/>
      <c r="L118" s="46">
        <f t="shared" si="29"/>
        <v>0</v>
      </c>
    </row>
    <row r="119" spans="2:12" ht="13.5" thickBot="1">
      <c r="B119" s="104" t="s">
        <v>43</v>
      </c>
      <c r="C119" s="184"/>
      <c r="D119" s="175"/>
      <c r="E119" s="175"/>
      <c r="F119" s="175"/>
      <c r="G119" s="178"/>
      <c r="H119" s="181"/>
      <c r="I119" s="62"/>
      <c r="J119" s="51"/>
      <c r="K119" s="63"/>
      <c r="L119" s="52">
        <f t="shared" si="29"/>
        <v>0</v>
      </c>
    </row>
    <row r="120" spans="2:12">
      <c r="B120" s="68" t="s">
        <v>39</v>
      </c>
      <c r="C120" s="182">
        <f t="shared" ref="C120" si="31">+C115+1</f>
        <v>22</v>
      </c>
      <c r="D120" s="173">
        <f>VLOOKUP(C120,'Completar SOFSE'!$A$19:$E$462,2,0)</f>
        <v>16</v>
      </c>
      <c r="E120" s="173" t="str">
        <f>VLOOKUP(C120,'Completar SOFSE'!$A$19:$E$462,3,0)</f>
        <v>unidad</v>
      </c>
      <c r="F120" s="173" t="str">
        <f>VLOOKUP(C120,'Completar SOFSE'!$A$19:$E$462,4,0)</f>
        <v>NUM03230531520N</v>
      </c>
      <c r="G120" s="176" t="str">
        <f>VLOOKUP(C120,'Completar SOFSE'!$A$19:$E$462,5,0)</f>
        <v>Indicador de cambio de filtro. SDD7</v>
      </c>
      <c r="H120" s="179" t="str">
        <f>VLOOKUP(C120,'Completar SOFSE'!$A$19:$F$462,6,0)</f>
        <v>6I-2933</v>
      </c>
      <c r="I120" s="64"/>
      <c r="J120" s="75"/>
      <c r="K120" s="75"/>
      <c r="L120" s="46">
        <f t="shared" si="29"/>
        <v>0</v>
      </c>
    </row>
    <row r="121" spans="2:12">
      <c r="B121" s="69" t="s">
        <v>40</v>
      </c>
      <c r="C121" s="183"/>
      <c r="D121" s="174"/>
      <c r="E121" s="174"/>
      <c r="F121" s="174"/>
      <c r="G121" s="177"/>
      <c r="H121" s="180"/>
      <c r="I121" s="61"/>
      <c r="J121" s="75"/>
      <c r="K121" s="75"/>
      <c r="L121" s="46">
        <f t="shared" si="29"/>
        <v>0</v>
      </c>
    </row>
    <row r="122" spans="2:12">
      <c r="B122" s="69" t="s">
        <v>41</v>
      </c>
      <c r="C122" s="183"/>
      <c r="D122" s="174"/>
      <c r="E122" s="174"/>
      <c r="F122" s="174"/>
      <c r="G122" s="177"/>
      <c r="H122" s="180"/>
      <c r="I122" s="61"/>
      <c r="J122" s="75"/>
      <c r="K122" s="75"/>
      <c r="L122" s="46">
        <f t="shared" si="29"/>
        <v>0</v>
      </c>
    </row>
    <row r="123" spans="2:12">
      <c r="B123" s="69" t="s">
        <v>42</v>
      </c>
      <c r="C123" s="183"/>
      <c r="D123" s="174"/>
      <c r="E123" s="174"/>
      <c r="F123" s="174"/>
      <c r="G123" s="177"/>
      <c r="H123" s="180"/>
      <c r="I123" s="61"/>
      <c r="J123" s="48"/>
      <c r="K123" s="75"/>
      <c r="L123" s="46">
        <f t="shared" si="29"/>
        <v>0</v>
      </c>
    </row>
    <row r="124" spans="2:12" ht="13.5" thickBot="1">
      <c r="B124" s="104" t="s">
        <v>43</v>
      </c>
      <c r="C124" s="184"/>
      <c r="D124" s="175"/>
      <c r="E124" s="175"/>
      <c r="F124" s="175"/>
      <c r="G124" s="178"/>
      <c r="H124" s="181"/>
      <c r="I124" s="62"/>
      <c r="J124" s="51"/>
      <c r="K124" s="63"/>
      <c r="L124" s="52">
        <f t="shared" si="29"/>
        <v>0</v>
      </c>
    </row>
    <row r="125" spans="2:12">
      <c r="B125" s="68" t="s">
        <v>39</v>
      </c>
      <c r="C125" s="182">
        <f>+C120+1</f>
        <v>23</v>
      </c>
      <c r="D125" s="173">
        <f>VLOOKUP(C125,'Completar SOFSE'!$A$19:$E$462,2,0)</f>
        <v>48</v>
      </c>
      <c r="E125" s="173" t="str">
        <f>VLOOKUP(C125,'Completar SOFSE'!$A$19:$E$462,3,0)</f>
        <v>unidad</v>
      </c>
      <c r="F125" s="173" t="str">
        <f>VLOOKUP(C125,'Completar SOFSE'!$A$19:$E$462,4,0)</f>
        <v>NUM03230532220N</v>
      </c>
      <c r="G125" s="176" t="str">
        <f>VLOOKUP(C125,'Completar SOFSE'!$A$19:$E$462,5,0)</f>
        <v>Tornillo. sistema de turbos. Loc CSR SDD7</v>
      </c>
      <c r="H125" s="179" t="str">
        <f>VLOOKUP(C125,'Completar SOFSE'!$A$19:$F$462,6,0)</f>
        <v>0L-1143</v>
      </c>
      <c r="I125" s="64"/>
      <c r="J125" s="75"/>
      <c r="K125" s="75"/>
      <c r="L125" s="46">
        <f>I125*$D$60+J125*$D$60+K125*$D$60</f>
        <v>0</v>
      </c>
    </row>
    <row r="126" spans="2:12">
      <c r="B126" s="69" t="s">
        <v>40</v>
      </c>
      <c r="C126" s="183"/>
      <c r="D126" s="174"/>
      <c r="E126" s="174"/>
      <c r="F126" s="174"/>
      <c r="G126" s="177"/>
      <c r="H126" s="180"/>
      <c r="I126" s="61"/>
      <c r="J126" s="75"/>
      <c r="K126" s="75"/>
      <c r="L126" s="46">
        <f t="shared" ref="L126:L144" si="32">I126*$D$60+J126*$D$60+K126*$D$60</f>
        <v>0</v>
      </c>
    </row>
    <row r="127" spans="2:12">
      <c r="B127" s="69" t="s">
        <v>41</v>
      </c>
      <c r="C127" s="183"/>
      <c r="D127" s="174"/>
      <c r="E127" s="174"/>
      <c r="F127" s="174"/>
      <c r="G127" s="177"/>
      <c r="H127" s="180"/>
      <c r="I127" s="61"/>
      <c r="J127" s="75"/>
      <c r="K127" s="75"/>
      <c r="L127" s="46">
        <f t="shared" si="32"/>
        <v>0</v>
      </c>
    </row>
    <row r="128" spans="2:12">
      <c r="B128" s="69" t="s">
        <v>42</v>
      </c>
      <c r="C128" s="183"/>
      <c r="D128" s="174"/>
      <c r="E128" s="174"/>
      <c r="F128" s="174"/>
      <c r="G128" s="177"/>
      <c r="H128" s="180"/>
      <c r="I128" s="61"/>
      <c r="J128" s="48"/>
      <c r="K128" s="75"/>
      <c r="L128" s="46">
        <f t="shared" si="32"/>
        <v>0</v>
      </c>
    </row>
    <row r="129" spans="2:12" ht="13.5" thickBot="1">
      <c r="B129" s="104" t="s">
        <v>43</v>
      </c>
      <c r="C129" s="184"/>
      <c r="D129" s="175"/>
      <c r="E129" s="175"/>
      <c r="F129" s="175"/>
      <c r="G129" s="178"/>
      <c r="H129" s="181"/>
      <c r="I129" s="62"/>
      <c r="J129" s="51"/>
      <c r="K129" s="63"/>
      <c r="L129" s="52">
        <f t="shared" si="32"/>
        <v>0</v>
      </c>
    </row>
    <row r="130" spans="2:12">
      <c r="B130" s="68" t="s">
        <v>39</v>
      </c>
      <c r="C130" s="182">
        <f t="shared" ref="C130" si="33">+C125+1</f>
        <v>24</v>
      </c>
      <c r="D130" s="173">
        <f>VLOOKUP(C130,'Completar SOFSE'!$A$19:$E$462,2,0)</f>
        <v>48</v>
      </c>
      <c r="E130" s="173" t="str">
        <f>VLOOKUP(C130,'Completar SOFSE'!$A$19:$E$462,3,0)</f>
        <v>unidad</v>
      </c>
      <c r="F130" s="173" t="str">
        <f>VLOOKUP(C130,'Completar SOFSE'!$A$19:$E$462,4,0)</f>
        <v>NUM03230532250N</v>
      </c>
      <c r="G130" s="176" t="str">
        <f>VLOOKUP(C130,'Completar SOFSE'!$A$19:$E$462,5,0)</f>
        <v>Tuerca. Sistema de turbos. Loc CSR SDD7</v>
      </c>
      <c r="H130" s="179" t="str">
        <f>VLOOKUP(C130,'Completar SOFSE'!$A$19:$F$462,6,0)</f>
        <v>9S-8752</v>
      </c>
      <c r="I130" s="64"/>
      <c r="J130" s="75"/>
      <c r="K130" s="75"/>
      <c r="L130" s="46">
        <f t="shared" si="32"/>
        <v>0</v>
      </c>
    </row>
    <row r="131" spans="2:12">
      <c r="B131" s="69" t="s">
        <v>40</v>
      </c>
      <c r="C131" s="183"/>
      <c r="D131" s="174"/>
      <c r="E131" s="174"/>
      <c r="F131" s="174"/>
      <c r="G131" s="177"/>
      <c r="H131" s="180"/>
      <c r="I131" s="61"/>
      <c r="J131" s="75"/>
      <c r="K131" s="75"/>
      <c r="L131" s="46">
        <f t="shared" si="32"/>
        <v>0</v>
      </c>
    </row>
    <row r="132" spans="2:12">
      <c r="B132" s="69" t="s">
        <v>41</v>
      </c>
      <c r="C132" s="183"/>
      <c r="D132" s="174"/>
      <c r="E132" s="174"/>
      <c r="F132" s="174"/>
      <c r="G132" s="177"/>
      <c r="H132" s="180"/>
      <c r="I132" s="61"/>
      <c r="J132" s="75"/>
      <c r="K132" s="75"/>
      <c r="L132" s="46">
        <f t="shared" si="32"/>
        <v>0</v>
      </c>
    </row>
    <row r="133" spans="2:12">
      <c r="B133" s="69" t="s">
        <v>42</v>
      </c>
      <c r="C133" s="183"/>
      <c r="D133" s="174"/>
      <c r="E133" s="174"/>
      <c r="F133" s="174"/>
      <c r="G133" s="177"/>
      <c r="H133" s="180"/>
      <c r="I133" s="61"/>
      <c r="J133" s="48"/>
      <c r="K133" s="75"/>
      <c r="L133" s="46">
        <f t="shared" si="32"/>
        <v>0</v>
      </c>
    </row>
    <row r="134" spans="2:12" ht="13.5" thickBot="1">
      <c r="B134" s="104" t="s">
        <v>43</v>
      </c>
      <c r="C134" s="184"/>
      <c r="D134" s="175"/>
      <c r="E134" s="175"/>
      <c r="F134" s="175"/>
      <c r="G134" s="178"/>
      <c r="H134" s="181"/>
      <c r="I134" s="62"/>
      <c r="J134" s="51"/>
      <c r="K134" s="63"/>
      <c r="L134" s="52">
        <f t="shared" si="32"/>
        <v>0</v>
      </c>
    </row>
    <row r="135" spans="2:12">
      <c r="B135" s="68" t="s">
        <v>39</v>
      </c>
      <c r="C135" s="182">
        <f t="shared" ref="C135" si="34">+C130+1</f>
        <v>25</v>
      </c>
      <c r="D135" s="173">
        <f>VLOOKUP(C135,'Completar SOFSE'!$A$19:$E$462,2,0)</f>
        <v>10</v>
      </c>
      <c r="E135" s="173" t="str">
        <f>VLOOKUP(C135,'Completar SOFSE'!$A$19:$E$462,3,0)</f>
        <v>unidad</v>
      </c>
      <c r="F135" s="173" t="str">
        <f>VLOOKUP(C135,'Completar SOFSE'!$A$19:$E$462,4,0)</f>
        <v>NUM03230723000N</v>
      </c>
      <c r="G135" s="176" t="str">
        <f>VLOOKUP(C135,'Completar SOFSE'!$A$19:$E$462,5,0)</f>
        <v>Bomba de combustible de cebado. Sistema de combustible. Motor diesel Caterpillar 3516B. Loc CSR SDD7</v>
      </c>
      <c r="H135" s="179" t="str">
        <f>VLOOKUP(C135,'Completar SOFSE'!$A$19:$F$462,6,0)</f>
        <v>162-3906</v>
      </c>
      <c r="I135" s="64"/>
      <c r="J135" s="75"/>
      <c r="K135" s="75"/>
      <c r="L135" s="46">
        <f t="shared" si="32"/>
        <v>0</v>
      </c>
    </row>
    <row r="136" spans="2:12">
      <c r="B136" s="69" t="s">
        <v>40</v>
      </c>
      <c r="C136" s="183"/>
      <c r="D136" s="174"/>
      <c r="E136" s="174"/>
      <c r="F136" s="174"/>
      <c r="G136" s="177"/>
      <c r="H136" s="180"/>
      <c r="I136" s="61"/>
      <c r="J136" s="75"/>
      <c r="K136" s="75"/>
      <c r="L136" s="46">
        <f t="shared" si="32"/>
        <v>0</v>
      </c>
    </row>
    <row r="137" spans="2:12">
      <c r="B137" s="69" t="s">
        <v>41</v>
      </c>
      <c r="C137" s="183"/>
      <c r="D137" s="174"/>
      <c r="E137" s="174"/>
      <c r="F137" s="174"/>
      <c r="G137" s="177"/>
      <c r="H137" s="180"/>
      <c r="I137" s="61"/>
      <c r="J137" s="75"/>
      <c r="K137" s="75"/>
      <c r="L137" s="46">
        <f t="shared" si="32"/>
        <v>0</v>
      </c>
    </row>
    <row r="138" spans="2:12">
      <c r="B138" s="69" t="s">
        <v>42</v>
      </c>
      <c r="C138" s="183"/>
      <c r="D138" s="174"/>
      <c r="E138" s="174"/>
      <c r="F138" s="174"/>
      <c r="G138" s="177"/>
      <c r="H138" s="180"/>
      <c r="I138" s="61"/>
      <c r="J138" s="48"/>
      <c r="K138" s="75"/>
      <c r="L138" s="46">
        <f t="shared" si="32"/>
        <v>0</v>
      </c>
    </row>
    <row r="139" spans="2:12" ht="13.5" thickBot="1">
      <c r="B139" s="104" t="s">
        <v>43</v>
      </c>
      <c r="C139" s="184"/>
      <c r="D139" s="175"/>
      <c r="E139" s="175"/>
      <c r="F139" s="175"/>
      <c r="G139" s="178"/>
      <c r="H139" s="181"/>
      <c r="I139" s="62"/>
      <c r="J139" s="51"/>
      <c r="K139" s="63"/>
      <c r="L139" s="52">
        <f t="shared" si="32"/>
        <v>0</v>
      </c>
    </row>
    <row r="140" spans="2:12">
      <c r="B140" s="68" t="s">
        <v>39</v>
      </c>
      <c r="C140" s="182">
        <f t="shared" ref="C140" si="35">+C135+1</f>
        <v>26</v>
      </c>
      <c r="D140" s="173">
        <f>VLOOKUP(C140,'Completar SOFSE'!$A$19:$E$462,2,0)</f>
        <v>16</v>
      </c>
      <c r="E140" s="173" t="str">
        <f>VLOOKUP(C140,'Completar SOFSE'!$A$19:$E$462,3,0)</f>
        <v>unidad</v>
      </c>
      <c r="F140" s="173" t="str">
        <f>VLOOKUP(C140,'Completar SOFSE'!$A$19:$E$462,4,0)</f>
        <v>NUM03230711100N</v>
      </c>
      <c r="G140" s="176" t="str">
        <f>VLOOKUP(C140,'Completar SOFSE'!$A$19:$E$462,5,0)</f>
        <v>Ojal. Colector de sistema de combustible. Motor diesel Caterpillar 3516B. Locomotoras - CSR SDD7</v>
      </c>
      <c r="H140" s="179" t="str">
        <f>VLOOKUP(C140,'Completar SOFSE'!$A$19:$F$462,6,0)</f>
        <v>100-3237</v>
      </c>
      <c r="I140" s="64"/>
      <c r="J140" s="75"/>
      <c r="K140" s="75"/>
      <c r="L140" s="46">
        <f t="shared" si="32"/>
        <v>0</v>
      </c>
    </row>
    <row r="141" spans="2:12">
      <c r="B141" s="69" t="s">
        <v>40</v>
      </c>
      <c r="C141" s="183"/>
      <c r="D141" s="174"/>
      <c r="E141" s="174"/>
      <c r="F141" s="174"/>
      <c r="G141" s="177"/>
      <c r="H141" s="180"/>
      <c r="I141" s="61"/>
      <c r="J141" s="75"/>
      <c r="K141" s="75"/>
      <c r="L141" s="46">
        <f t="shared" si="32"/>
        <v>0</v>
      </c>
    </row>
    <row r="142" spans="2:12">
      <c r="B142" s="69" t="s">
        <v>41</v>
      </c>
      <c r="C142" s="183"/>
      <c r="D142" s="174"/>
      <c r="E142" s="174"/>
      <c r="F142" s="174"/>
      <c r="G142" s="177"/>
      <c r="H142" s="180"/>
      <c r="I142" s="61"/>
      <c r="J142" s="75"/>
      <c r="K142" s="75"/>
      <c r="L142" s="46">
        <f t="shared" si="32"/>
        <v>0</v>
      </c>
    </row>
    <row r="143" spans="2:12">
      <c r="B143" s="69" t="s">
        <v>42</v>
      </c>
      <c r="C143" s="183"/>
      <c r="D143" s="174"/>
      <c r="E143" s="174"/>
      <c r="F143" s="174"/>
      <c r="G143" s="177"/>
      <c r="H143" s="180"/>
      <c r="I143" s="61"/>
      <c r="J143" s="48"/>
      <c r="K143" s="75"/>
      <c r="L143" s="46">
        <f t="shared" si="32"/>
        <v>0</v>
      </c>
    </row>
    <row r="144" spans="2:12" ht="13.5" thickBot="1">
      <c r="B144" s="104" t="s">
        <v>43</v>
      </c>
      <c r="C144" s="184"/>
      <c r="D144" s="175"/>
      <c r="E144" s="175"/>
      <c r="F144" s="175"/>
      <c r="G144" s="178"/>
      <c r="H144" s="181"/>
      <c r="I144" s="62"/>
      <c r="J144" s="51"/>
      <c r="K144" s="63"/>
      <c r="L144" s="52">
        <f t="shared" si="32"/>
        <v>0</v>
      </c>
    </row>
    <row r="145" spans="2:12">
      <c r="B145" s="68" t="s">
        <v>39</v>
      </c>
      <c r="C145" s="182">
        <f>+C140+1</f>
        <v>27</v>
      </c>
      <c r="D145" s="173">
        <f>VLOOKUP(C145,'Completar SOFSE'!$A$19:$E$462,2,0)</f>
        <v>16</v>
      </c>
      <c r="E145" s="173" t="str">
        <f>VLOOKUP(C145,'Completar SOFSE'!$A$19:$E$462,3,0)</f>
        <v>unidad</v>
      </c>
      <c r="F145" s="173" t="str">
        <f>VLOOKUP(C145,'Completar SOFSE'!$A$19:$E$462,4,0)</f>
        <v>NUM03230711160N</v>
      </c>
      <c r="G145" s="176" t="str">
        <f>VLOOKUP(C145,'Completar SOFSE'!$A$19:$E$462,5,0)</f>
        <v>Ojal de cañeria. Piping. Sistema de combustible. Motor diesel Caterpillar 3516B. Loc CSR SDD7</v>
      </c>
      <c r="H145" s="179" t="str">
        <f>VLOOKUP(C145,'Completar SOFSE'!$A$19:$F$462,6,0)</f>
        <v>2H-9523</v>
      </c>
      <c r="I145" s="64"/>
      <c r="J145" s="75"/>
      <c r="K145" s="75"/>
      <c r="L145" s="46">
        <f>I145*$D$60+J145*$D$60+K145*$D$60</f>
        <v>0</v>
      </c>
    </row>
    <row r="146" spans="2:12">
      <c r="B146" s="69" t="s">
        <v>40</v>
      </c>
      <c r="C146" s="183"/>
      <c r="D146" s="174"/>
      <c r="E146" s="174"/>
      <c r="F146" s="174"/>
      <c r="G146" s="177"/>
      <c r="H146" s="180"/>
      <c r="I146" s="61"/>
      <c r="J146" s="75"/>
      <c r="K146" s="75"/>
      <c r="L146" s="46">
        <f t="shared" ref="L146:L164" si="36">I146*$D$60+J146*$D$60+K146*$D$60</f>
        <v>0</v>
      </c>
    </row>
    <row r="147" spans="2:12">
      <c r="B147" s="69" t="s">
        <v>41</v>
      </c>
      <c r="C147" s="183"/>
      <c r="D147" s="174"/>
      <c r="E147" s="174"/>
      <c r="F147" s="174"/>
      <c r="G147" s="177"/>
      <c r="H147" s="180"/>
      <c r="I147" s="61"/>
      <c r="J147" s="75"/>
      <c r="K147" s="75"/>
      <c r="L147" s="46">
        <f t="shared" si="36"/>
        <v>0</v>
      </c>
    </row>
    <row r="148" spans="2:12">
      <c r="B148" s="69" t="s">
        <v>42</v>
      </c>
      <c r="C148" s="183"/>
      <c r="D148" s="174"/>
      <c r="E148" s="174"/>
      <c r="F148" s="174"/>
      <c r="G148" s="177"/>
      <c r="H148" s="180"/>
      <c r="I148" s="61"/>
      <c r="J148" s="48"/>
      <c r="K148" s="75"/>
      <c r="L148" s="46">
        <f t="shared" si="36"/>
        <v>0</v>
      </c>
    </row>
    <row r="149" spans="2:12" ht="13.5" thickBot="1">
      <c r="B149" s="104" t="s">
        <v>43</v>
      </c>
      <c r="C149" s="184"/>
      <c r="D149" s="175"/>
      <c r="E149" s="175"/>
      <c r="F149" s="175"/>
      <c r="G149" s="178"/>
      <c r="H149" s="181"/>
      <c r="I149" s="62"/>
      <c r="J149" s="51"/>
      <c r="K149" s="63"/>
      <c r="L149" s="52">
        <f t="shared" si="36"/>
        <v>0</v>
      </c>
    </row>
    <row r="150" spans="2:12">
      <c r="B150" s="68" t="s">
        <v>39</v>
      </c>
      <c r="C150" s="182">
        <f t="shared" ref="C150" si="37">+C145+1</f>
        <v>28</v>
      </c>
      <c r="D150" s="173">
        <f>VLOOKUP(C150,'Completar SOFSE'!$A$19:$E$462,2,0)</f>
        <v>64</v>
      </c>
      <c r="E150" s="173" t="str">
        <f>VLOOKUP(C150,'Completar SOFSE'!$A$19:$E$462,3,0)</f>
        <v>unidad</v>
      </c>
      <c r="F150" s="173" t="str">
        <f>VLOOKUP(C150,'Completar SOFSE'!$A$19:$E$462,4,0)</f>
        <v>NUM03230711250N</v>
      </c>
      <c r="G150" s="176" t="str">
        <f>VLOOKUP(C150,'Completar SOFSE'!$A$19:$E$462,5,0)</f>
        <v>Puerto de conexion. Piping. Sistema de combustible. Motor diesel Caterpillar 3516B. CSR SDD7</v>
      </c>
      <c r="H150" s="179" t="str">
        <f>VLOOKUP(C150,'Completar SOFSE'!$A$19:$F$462,6,0)</f>
        <v>7W-2122</v>
      </c>
      <c r="I150" s="64"/>
      <c r="J150" s="75"/>
      <c r="K150" s="75"/>
      <c r="L150" s="46">
        <f t="shared" si="36"/>
        <v>0</v>
      </c>
    </row>
    <row r="151" spans="2:12">
      <c r="B151" s="69" t="s">
        <v>40</v>
      </c>
      <c r="C151" s="183"/>
      <c r="D151" s="174"/>
      <c r="E151" s="174"/>
      <c r="F151" s="174"/>
      <c r="G151" s="177"/>
      <c r="H151" s="180"/>
      <c r="I151" s="61"/>
      <c r="J151" s="75"/>
      <c r="K151" s="75"/>
      <c r="L151" s="46">
        <f t="shared" si="36"/>
        <v>0</v>
      </c>
    </row>
    <row r="152" spans="2:12">
      <c r="B152" s="69" t="s">
        <v>41</v>
      </c>
      <c r="C152" s="183"/>
      <c r="D152" s="174"/>
      <c r="E152" s="174"/>
      <c r="F152" s="174"/>
      <c r="G152" s="177"/>
      <c r="H152" s="180"/>
      <c r="I152" s="61"/>
      <c r="J152" s="75"/>
      <c r="K152" s="75"/>
      <c r="L152" s="46">
        <f t="shared" si="36"/>
        <v>0</v>
      </c>
    </row>
    <row r="153" spans="2:12">
      <c r="B153" s="69" t="s">
        <v>42</v>
      </c>
      <c r="C153" s="183"/>
      <c r="D153" s="174"/>
      <c r="E153" s="174"/>
      <c r="F153" s="174"/>
      <c r="G153" s="177"/>
      <c r="H153" s="180"/>
      <c r="I153" s="61"/>
      <c r="J153" s="48"/>
      <c r="K153" s="75"/>
      <c r="L153" s="46">
        <f t="shared" si="36"/>
        <v>0</v>
      </c>
    </row>
    <row r="154" spans="2:12" ht="13.5" thickBot="1">
      <c r="B154" s="104" t="s">
        <v>43</v>
      </c>
      <c r="C154" s="184"/>
      <c r="D154" s="175"/>
      <c r="E154" s="175"/>
      <c r="F154" s="175"/>
      <c r="G154" s="178"/>
      <c r="H154" s="181"/>
      <c r="I154" s="62"/>
      <c r="J154" s="51"/>
      <c r="K154" s="63"/>
      <c r="L154" s="52">
        <f t="shared" si="36"/>
        <v>0</v>
      </c>
    </row>
    <row r="155" spans="2:12">
      <c r="B155" s="68" t="s">
        <v>39</v>
      </c>
      <c r="C155" s="182">
        <f t="shared" ref="C155" si="38">+C150+1</f>
        <v>29</v>
      </c>
      <c r="D155" s="173">
        <f>VLOOKUP(C155,'Completar SOFSE'!$A$19:$E$462,2,0)</f>
        <v>8</v>
      </c>
      <c r="E155" s="173" t="str">
        <f>VLOOKUP(C155,'Completar SOFSE'!$A$19:$E$462,3,0)</f>
        <v>unidad</v>
      </c>
      <c r="F155" s="173" t="str">
        <f>VLOOKUP(C155,'Completar SOFSE'!$A$19:$E$462,4,0)</f>
        <v>NUM03230711000N</v>
      </c>
      <c r="G155" s="176" t="str">
        <f>VLOOKUP(C155,'Completar SOFSE'!$A$19:$E$462,5,0)</f>
        <v>Valvula reguladora de presion de combustible.   Motor Caterpillar 3516B. Loc CSR SDD7.</v>
      </c>
      <c r="H155" s="179" t="str">
        <f>VLOOKUP(C155,'Completar SOFSE'!$A$19:$F$462,6,0)</f>
        <v>7E-3921</v>
      </c>
      <c r="I155" s="64"/>
      <c r="J155" s="75"/>
      <c r="K155" s="75"/>
      <c r="L155" s="46">
        <f t="shared" si="36"/>
        <v>0</v>
      </c>
    </row>
    <row r="156" spans="2:12">
      <c r="B156" s="69" t="s">
        <v>40</v>
      </c>
      <c r="C156" s="183"/>
      <c r="D156" s="174"/>
      <c r="E156" s="174"/>
      <c r="F156" s="174"/>
      <c r="G156" s="177"/>
      <c r="H156" s="180"/>
      <c r="I156" s="61"/>
      <c r="J156" s="75"/>
      <c r="K156" s="75"/>
      <c r="L156" s="46">
        <f t="shared" si="36"/>
        <v>0</v>
      </c>
    </row>
    <row r="157" spans="2:12">
      <c r="B157" s="69" t="s">
        <v>41</v>
      </c>
      <c r="C157" s="183"/>
      <c r="D157" s="174"/>
      <c r="E157" s="174"/>
      <c r="F157" s="174"/>
      <c r="G157" s="177"/>
      <c r="H157" s="180"/>
      <c r="I157" s="61"/>
      <c r="J157" s="75"/>
      <c r="K157" s="75"/>
      <c r="L157" s="46">
        <f t="shared" si="36"/>
        <v>0</v>
      </c>
    </row>
    <row r="158" spans="2:12">
      <c r="B158" s="69" t="s">
        <v>42</v>
      </c>
      <c r="C158" s="183"/>
      <c r="D158" s="174"/>
      <c r="E158" s="174"/>
      <c r="F158" s="174"/>
      <c r="G158" s="177"/>
      <c r="H158" s="180"/>
      <c r="I158" s="61"/>
      <c r="J158" s="48"/>
      <c r="K158" s="75"/>
      <c r="L158" s="46">
        <f t="shared" si="36"/>
        <v>0</v>
      </c>
    </row>
    <row r="159" spans="2:12" ht="13.5" thickBot="1">
      <c r="B159" s="104" t="s">
        <v>43</v>
      </c>
      <c r="C159" s="184"/>
      <c r="D159" s="175"/>
      <c r="E159" s="175"/>
      <c r="F159" s="175"/>
      <c r="G159" s="178"/>
      <c r="H159" s="181"/>
      <c r="I159" s="62"/>
      <c r="J159" s="51"/>
      <c r="K159" s="63"/>
      <c r="L159" s="52">
        <f t="shared" si="36"/>
        <v>0</v>
      </c>
    </row>
    <row r="160" spans="2:12">
      <c r="B160" s="68" t="s">
        <v>39</v>
      </c>
      <c r="C160" s="182">
        <f t="shared" ref="C160" si="39">+C155+1</f>
        <v>30</v>
      </c>
      <c r="D160" s="173">
        <f>VLOOKUP(C160,'Completar SOFSE'!$A$19:$E$462,2,0)</f>
        <v>40</v>
      </c>
      <c r="E160" s="173" t="str">
        <f>VLOOKUP(C160,'Completar SOFSE'!$A$19:$E$462,3,0)</f>
        <v>unidad</v>
      </c>
      <c r="F160" s="173" t="str">
        <f>VLOOKUP(C160,'Completar SOFSE'!$A$19:$E$462,4,0)</f>
        <v>NUM03230711110N</v>
      </c>
      <c r="G160" s="176" t="str">
        <f>VLOOKUP(C160,'Completar SOFSE'!$A$19:$E$462,5,0)</f>
        <v>Anillo de retencion. Sistema de combustible. Motor diesel Caterpillar 3516B. Locomotoras - CSR SDD7</v>
      </c>
      <c r="H160" s="179" t="str">
        <f>VLOOKUP(C160,'Completar SOFSE'!$A$19:$F$462,6,0)</f>
        <v>147-3745</v>
      </c>
      <c r="I160" s="64"/>
      <c r="J160" s="75"/>
      <c r="K160" s="75"/>
      <c r="L160" s="46">
        <f t="shared" si="36"/>
        <v>0</v>
      </c>
    </row>
    <row r="161" spans="2:12">
      <c r="B161" s="69" t="s">
        <v>40</v>
      </c>
      <c r="C161" s="183"/>
      <c r="D161" s="174"/>
      <c r="E161" s="174"/>
      <c r="F161" s="174"/>
      <c r="G161" s="177"/>
      <c r="H161" s="180"/>
      <c r="I161" s="61"/>
      <c r="J161" s="75"/>
      <c r="K161" s="75"/>
      <c r="L161" s="46">
        <f t="shared" si="36"/>
        <v>0</v>
      </c>
    </row>
    <row r="162" spans="2:12">
      <c r="B162" s="69" t="s">
        <v>41</v>
      </c>
      <c r="C162" s="183"/>
      <c r="D162" s="174"/>
      <c r="E162" s="174"/>
      <c r="F162" s="174"/>
      <c r="G162" s="177"/>
      <c r="H162" s="180"/>
      <c r="I162" s="61"/>
      <c r="J162" s="75"/>
      <c r="K162" s="75"/>
      <c r="L162" s="46">
        <f t="shared" si="36"/>
        <v>0</v>
      </c>
    </row>
    <row r="163" spans="2:12">
      <c r="B163" s="69" t="s">
        <v>42</v>
      </c>
      <c r="C163" s="183"/>
      <c r="D163" s="174"/>
      <c r="E163" s="174"/>
      <c r="F163" s="174"/>
      <c r="G163" s="177"/>
      <c r="H163" s="180"/>
      <c r="I163" s="61"/>
      <c r="J163" s="48"/>
      <c r="K163" s="75"/>
      <c r="L163" s="46">
        <f t="shared" si="36"/>
        <v>0</v>
      </c>
    </row>
    <row r="164" spans="2:12" ht="13.5" thickBot="1">
      <c r="B164" s="104" t="s">
        <v>43</v>
      </c>
      <c r="C164" s="184"/>
      <c r="D164" s="175"/>
      <c r="E164" s="175"/>
      <c r="F164" s="175"/>
      <c r="G164" s="178"/>
      <c r="H164" s="181"/>
      <c r="I164" s="62"/>
      <c r="J164" s="51"/>
      <c r="K164" s="63"/>
      <c r="L164" s="52">
        <f t="shared" si="36"/>
        <v>0</v>
      </c>
    </row>
    <row r="165" spans="2:12">
      <c r="B165" s="68" t="s">
        <v>39</v>
      </c>
      <c r="C165" s="182">
        <f>+C160+1</f>
        <v>31</v>
      </c>
      <c r="D165" s="173">
        <f>VLOOKUP(C165,'Completar SOFSE'!$A$19:$E$462,2,0)</f>
        <v>10</v>
      </c>
      <c r="E165" s="173" t="str">
        <f>VLOOKUP(C165,'Completar SOFSE'!$A$19:$E$462,3,0)</f>
        <v>unidad</v>
      </c>
      <c r="F165" s="173" t="str">
        <f>VLOOKUP(C165,'Completar SOFSE'!$A$19:$E$462,4,0)</f>
        <v>NUM03230711280N</v>
      </c>
      <c r="G165" s="176" t="str">
        <f>VLOOKUP(C165,'Completar SOFSE'!$A$19:$E$462,5,0)</f>
        <v>Muelle de sistema de cebado. Sistema de combustible. Motor diesel Caterpillar 3516B. CSR SDD7</v>
      </c>
      <c r="H165" s="179" t="str">
        <f>VLOOKUP(C165,'Completar SOFSE'!$A$19:$F$462,6,0)</f>
        <v>9N-1752</v>
      </c>
      <c r="I165" s="64"/>
      <c r="J165" s="75"/>
      <c r="K165" s="75"/>
      <c r="L165" s="46">
        <f>I165*$D$60+J165*$D$60+K165*$D$60</f>
        <v>0</v>
      </c>
    </row>
    <row r="166" spans="2:12">
      <c r="B166" s="69" t="s">
        <v>40</v>
      </c>
      <c r="C166" s="183"/>
      <c r="D166" s="174"/>
      <c r="E166" s="174"/>
      <c r="F166" s="174"/>
      <c r="G166" s="177"/>
      <c r="H166" s="180"/>
      <c r="I166" s="61"/>
      <c r="J166" s="75"/>
      <c r="K166" s="75"/>
      <c r="L166" s="46">
        <f t="shared" ref="L166:L184" si="40">I166*$D$60+J166*$D$60+K166*$D$60</f>
        <v>0</v>
      </c>
    </row>
    <row r="167" spans="2:12">
      <c r="B167" s="69" t="s">
        <v>41</v>
      </c>
      <c r="C167" s="183"/>
      <c r="D167" s="174"/>
      <c r="E167" s="174"/>
      <c r="F167" s="174"/>
      <c r="G167" s="177"/>
      <c r="H167" s="180"/>
      <c r="I167" s="61"/>
      <c r="J167" s="75"/>
      <c r="K167" s="75"/>
      <c r="L167" s="46">
        <f t="shared" si="40"/>
        <v>0</v>
      </c>
    </row>
    <row r="168" spans="2:12">
      <c r="B168" s="69" t="s">
        <v>42</v>
      </c>
      <c r="C168" s="183"/>
      <c r="D168" s="174"/>
      <c r="E168" s="174"/>
      <c r="F168" s="174"/>
      <c r="G168" s="177"/>
      <c r="H168" s="180"/>
      <c r="I168" s="61"/>
      <c r="J168" s="48"/>
      <c r="K168" s="75"/>
      <c r="L168" s="46">
        <f t="shared" si="40"/>
        <v>0</v>
      </c>
    </row>
    <row r="169" spans="2:12" ht="13.5" thickBot="1">
      <c r="B169" s="104" t="s">
        <v>43</v>
      </c>
      <c r="C169" s="184"/>
      <c r="D169" s="175"/>
      <c r="E169" s="175"/>
      <c r="F169" s="175"/>
      <c r="G169" s="178"/>
      <c r="H169" s="181"/>
      <c r="I169" s="62"/>
      <c r="J169" s="51"/>
      <c r="K169" s="63"/>
      <c r="L169" s="52">
        <f t="shared" si="40"/>
        <v>0</v>
      </c>
    </row>
    <row r="170" spans="2:12">
      <c r="B170" s="68" t="s">
        <v>39</v>
      </c>
      <c r="C170" s="182">
        <f t="shared" ref="C170" si="41">+C165+1</f>
        <v>32</v>
      </c>
      <c r="D170" s="173">
        <f>VLOOKUP(C170,'Completar SOFSE'!$A$19:$E$462,2,0)</f>
        <v>20</v>
      </c>
      <c r="E170" s="173" t="str">
        <f>VLOOKUP(C170,'Completar SOFSE'!$A$19:$E$462,3,0)</f>
        <v>unidad</v>
      </c>
      <c r="F170" s="173" t="str">
        <f>VLOOKUP(C170,'Completar SOFSE'!$A$19:$E$462,4,0)</f>
        <v>NUM03230820390N</v>
      </c>
      <c r="G170" s="176" t="str">
        <f>VLOOKUP(C170,'Completar SOFSE'!$A$19:$E$462,5,0)</f>
        <v>Anillo de retencion de brida de conexión. Piping. Sistema de refrigeracion. Motor Caterpillar 3516B</v>
      </c>
      <c r="H170" s="179" t="str">
        <f>VLOOKUP(C170,'Completar SOFSE'!$A$19:$F$462,6,0)</f>
        <v>1W-4099</v>
      </c>
      <c r="I170" s="64"/>
      <c r="J170" s="75"/>
      <c r="K170" s="75"/>
      <c r="L170" s="46">
        <f t="shared" si="40"/>
        <v>0</v>
      </c>
    </row>
    <row r="171" spans="2:12">
      <c r="B171" s="69" t="s">
        <v>40</v>
      </c>
      <c r="C171" s="183"/>
      <c r="D171" s="174"/>
      <c r="E171" s="174"/>
      <c r="F171" s="174"/>
      <c r="G171" s="177"/>
      <c r="H171" s="180"/>
      <c r="I171" s="61"/>
      <c r="J171" s="75"/>
      <c r="K171" s="75"/>
      <c r="L171" s="46">
        <f t="shared" si="40"/>
        <v>0</v>
      </c>
    </row>
    <row r="172" spans="2:12">
      <c r="B172" s="69" t="s">
        <v>41</v>
      </c>
      <c r="C172" s="183"/>
      <c r="D172" s="174"/>
      <c r="E172" s="174"/>
      <c r="F172" s="174"/>
      <c r="G172" s="177"/>
      <c r="H172" s="180"/>
      <c r="I172" s="61"/>
      <c r="J172" s="75"/>
      <c r="K172" s="75"/>
      <c r="L172" s="46">
        <f t="shared" si="40"/>
        <v>0</v>
      </c>
    </row>
    <row r="173" spans="2:12">
      <c r="B173" s="69" t="s">
        <v>42</v>
      </c>
      <c r="C173" s="183"/>
      <c r="D173" s="174"/>
      <c r="E173" s="174"/>
      <c r="F173" s="174"/>
      <c r="G173" s="177"/>
      <c r="H173" s="180"/>
      <c r="I173" s="61"/>
      <c r="J173" s="48"/>
      <c r="K173" s="75"/>
      <c r="L173" s="46">
        <f t="shared" si="40"/>
        <v>0</v>
      </c>
    </row>
    <row r="174" spans="2:12" ht="13.5" thickBot="1">
      <c r="B174" s="104" t="s">
        <v>43</v>
      </c>
      <c r="C174" s="184"/>
      <c r="D174" s="175"/>
      <c r="E174" s="175"/>
      <c r="F174" s="175"/>
      <c r="G174" s="178"/>
      <c r="H174" s="181"/>
      <c r="I174" s="62"/>
      <c r="J174" s="51"/>
      <c r="K174" s="63"/>
      <c r="L174" s="52">
        <f t="shared" si="40"/>
        <v>0</v>
      </c>
    </row>
    <row r="175" spans="2:12">
      <c r="B175" s="68" t="s">
        <v>39</v>
      </c>
      <c r="C175" s="182">
        <f t="shared" ref="C175" si="42">+C170+1</f>
        <v>33</v>
      </c>
      <c r="D175" s="173">
        <f>VLOOKUP(C175,'Completar SOFSE'!$A$19:$E$462,2,0)</f>
        <v>16</v>
      </c>
      <c r="E175" s="173" t="str">
        <f>VLOOKUP(C175,'Completar SOFSE'!$A$19:$E$462,3,0)</f>
        <v>unidad</v>
      </c>
      <c r="F175" s="173" t="str">
        <f>VLOOKUP(C175,'Completar SOFSE'!$A$19:$E$462,4,0)</f>
        <v>NUM03230820430N</v>
      </c>
      <c r="G175" s="176" t="str">
        <f>VLOOKUP(C175,'Completar SOFSE'!$A$19:$E$462,5,0)</f>
        <v>Anillo de retencion, brida de conexion. Piping. Refrigeracion. Motor diesel Caterpillar 3516B. SDD7</v>
      </c>
      <c r="H175" s="179" t="str">
        <f>VLOOKUP(C175,'Completar SOFSE'!$A$19:$F$462,6,0)</f>
        <v>4W-0530</v>
      </c>
      <c r="I175" s="64"/>
      <c r="J175" s="75"/>
      <c r="K175" s="75"/>
      <c r="L175" s="46">
        <f t="shared" si="40"/>
        <v>0</v>
      </c>
    </row>
    <row r="176" spans="2:12">
      <c r="B176" s="69" t="s">
        <v>40</v>
      </c>
      <c r="C176" s="183"/>
      <c r="D176" s="174"/>
      <c r="E176" s="174"/>
      <c r="F176" s="174"/>
      <c r="G176" s="177"/>
      <c r="H176" s="180"/>
      <c r="I176" s="61"/>
      <c r="J176" s="75"/>
      <c r="K176" s="75"/>
      <c r="L176" s="46">
        <f t="shared" si="40"/>
        <v>0</v>
      </c>
    </row>
    <row r="177" spans="2:12">
      <c r="B177" s="69" t="s">
        <v>41</v>
      </c>
      <c r="C177" s="183"/>
      <c r="D177" s="174"/>
      <c r="E177" s="174"/>
      <c r="F177" s="174"/>
      <c r="G177" s="177"/>
      <c r="H177" s="180"/>
      <c r="I177" s="61"/>
      <c r="J177" s="75"/>
      <c r="K177" s="75"/>
      <c r="L177" s="46">
        <f t="shared" si="40"/>
        <v>0</v>
      </c>
    </row>
    <row r="178" spans="2:12">
      <c r="B178" s="69" t="s">
        <v>42</v>
      </c>
      <c r="C178" s="183"/>
      <c r="D178" s="174"/>
      <c r="E178" s="174"/>
      <c r="F178" s="174"/>
      <c r="G178" s="177"/>
      <c r="H178" s="180"/>
      <c r="I178" s="61"/>
      <c r="J178" s="48"/>
      <c r="K178" s="75"/>
      <c r="L178" s="46">
        <f t="shared" si="40"/>
        <v>0</v>
      </c>
    </row>
    <row r="179" spans="2:12" ht="13.5" thickBot="1">
      <c r="B179" s="104" t="s">
        <v>43</v>
      </c>
      <c r="C179" s="184"/>
      <c r="D179" s="175"/>
      <c r="E179" s="175"/>
      <c r="F179" s="175"/>
      <c r="G179" s="178"/>
      <c r="H179" s="181"/>
      <c r="I179" s="62"/>
      <c r="J179" s="51"/>
      <c r="K179" s="63"/>
      <c r="L179" s="52">
        <f t="shared" si="40"/>
        <v>0</v>
      </c>
    </row>
    <row r="180" spans="2:12">
      <c r="B180" s="68" t="s">
        <v>39</v>
      </c>
      <c r="C180" s="182">
        <f t="shared" ref="C180" si="43">+C175+1</f>
        <v>34</v>
      </c>
      <c r="D180" s="173">
        <f>VLOOKUP(C180,'Completar SOFSE'!$A$19:$E$462,2,0)</f>
        <v>20</v>
      </c>
      <c r="E180" s="173" t="str">
        <f>VLOOKUP(C180,'Completar SOFSE'!$A$19:$E$462,3,0)</f>
        <v>unidad</v>
      </c>
      <c r="F180" s="173" t="str">
        <f>VLOOKUP(C180,'Completar SOFSE'!$A$19:$E$462,4,0)</f>
        <v>NUM03230820530N</v>
      </c>
      <c r="G180" s="176" t="str">
        <f>VLOOKUP(C180,'Completar SOFSE'!$A$19:$E$462,5,0)</f>
        <v>Conector salida de refrigerante de turbo</v>
      </c>
      <c r="H180" s="179" t="str">
        <f>VLOOKUP(C180,'Completar SOFSE'!$A$19:$F$462,6,0)</f>
        <v>7E-1456</v>
      </c>
      <c r="I180" s="64"/>
      <c r="J180" s="75"/>
      <c r="K180" s="75"/>
      <c r="L180" s="46">
        <f t="shared" si="40"/>
        <v>0</v>
      </c>
    </row>
    <row r="181" spans="2:12">
      <c r="B181" s="69" t="s">
        <v>40</v>
      </c>
      <c r="C181" s="183"/>
      <c r="D181" s="174"/>
      <c r="E181" s="174"/>
      <c r="F181" s="174"/>
      <c r="G181" s="177"/>
      <c r="H181" s="180"/>
      <c r="I181" s="61"/>
      <c r="J181" s="75"/>
      <c r="K181" s="75"/>
      <c r="L181" s="46">
        <f t="shared" si="40"/>
        <v>0</v>
      </c>
    </row>
    <row r="182" spans="2:12">
      <c r="B182" s="69" t="s">
        <v>41</v>
      </c>
      <c r="C182" s="183"/>
      <c r="D182" s="174"/>
      <c r="E182" s="174"/>
      <c r="F182" s="174"/>
      <c r="G182" s="177"/>
      <c r="H182" s="180"/>
      <c r="I182" s="61"/>
      <c r="J182" s="75"/>
      <c r="K182" s="75"/>
      <c r="L182" s="46">
        <f t="shared" si="40"/>
        <v>0</v>
      </c>
    </row>
    <row r="183" spans="2:12">
      <c r="B183" s="69" t="s">
        <v>42</v>
      </c>
      <c r="C183" s="183"/>
      <c r="D183" s="174"/>
      <c r="E183" s="174"/>
      <c r="F183" s="174"/>
      <c r="G183" s="177"/>
      <c r="H183" s="180"/>
      <c r="I183" s="61"/>
      <c r="J183" s="48"/>
      <c r="K183" s="75"/>
      <c r="L183" s="46">
        <f t="shared" si="40"/>
        <v>0</v>
      </c>
    </row>
    <row r="184" spans="2:12" ht="13.5" thickBot="1">
      <c r="B184" s="104" t="s">
        <v>43</v>
      </c>
      <c r="C184" s="184"/>
      <c r="D184" s="175"/>
      <c r="E184" s="175"/>
      <c r="F184" s="175"/>
      <c r="G184" s="178"/>
      <c r="H184" s="181"/>
      <c r="I184" s="62"/>
      <c r="J184" s="51"/>
      <c r="K184" s="63"/>
      <c r="L184" s="52">
        <f t="shared" si="40"/>
        <v>0</v>
      </c>
    </row>
    <row r="185" spans="2:12">
      <c r="B185" s="68" t="s">
        <v>39</v>
      </c>
      <c r="C185" s="182">
        <f>+C180+1</f>
        <v>35</v>
      </c>
      <c r="D185" s="173">
        <f>VLOOKUP(C185,'Completar SOFSE'!$A$19:$E$462,2,0)</f>
        <v>48</v>
      </c>
      <c r="E185" s="173" t="str">
        <f>VLOOKUP(C185,'Completar SOFSE'!$A$19:$E$462,3,0)</f>
        <v>unidad</v>
      </c>
      <c r="F185" s="173" t="str">
        <f>VLOOKUP(C185,'Completar SOFSE'!$A$19:$E$462,4,0)</f>
        <v>NUM03230930170N</v>
      </c>
      <c r="G185" s="176" t="str">
        <f>VLOOKUP(C185,'Completar SOFSE'!$A$19:$E$462,5,0)</f>
        <v>Ojal. Sistema de combustible y lubricacion. Motor diesel Caterpillar 3516B. Locomotoras - CSR SDD7</v>
      </c>
      <c r="H185" s="179" t="str">
        <f>VLOOKUP(C185,'Completar SOFSE'!$A$19:$F$462,6,0)</f>
        <v>108-1434</v>
      </c>
      <c r="I185" s="64"/>
      <c r="J185" s="75"/>
      <c r="K185" s="75"/>
      <c r="L185" s="46">
        <f>I185*$D$60+J185*$D$60+K185*$D$60</f>
        <v>0</v>
      </c>
    </row>
    <row r="186" spans="2:12">
      <c r="B186" s="69" t="s">
        <v>40</v>
      </c>
      <c r="C186" s="183"/>
      <c r="D186" s="174"/>
      <c r="E186" s="174"/>
      <c r="F186" s="174"/>
      <c r="G186" s="177"/>
      <c r="H186" s="180"/>
      <c r="I186" s="61"/>
      <c r="J186" s="75"/>
      <c r="K186" s="75"/>
      <c r="L186" s="46">
        <f t="shared" ref="L186:L204" si="44">I186*$D$60+J186*$D$60+K186*$D$60</f>
        <v>0</v>
      </c>
    </row>
    <row r="187" spans="2:12">
      <c r="B187" s="69" t="s">
        <v>41</v>
      </c>
      <c r="C187" s="183"/>
      <c r="D187" s="174"/>
      <c r="E187" s="174"/>
      <c r="F187" s="174"/>
      <c r="G187" s="177"/>
      <c r="H187" s="180"/>
      <c r="I187" s="61"/>
      <c r="J187" s="75"/>
      <c r="K187" s="75"/>
      <c r="L187" s="46">
        <f t="shared" si="44"/>
        <v>0</v>
      </c>
    </row>
    <row r="188" spans="2:12">
      <c r="B188" s="69" t="s">
        <v>42</v>
      </c>
      <c r="C188" s="183"/>
      <c r="D188" s="174"/>
      <c r="E188" s="174"/>
      <c r="F188" s="174"/>
      <c r="G188" s="177"/>
      <c r="H188" s="180"/>
      <c r="I188" s="61"/>
      <c r="J188" s="48"/>
      <c r="K188" s="75"/>
      <c r="L188" s="46">
        <f t="shared" si="44"/>
        <v>0</v>
      </c>
    </row>
    <row r="189" spans="2:12" ht="13.5" thickBot="1">
      <c r="B189" s="104" t="s">
        <v>43</v>
      </c>
      <c r="C189" s="184"/>
      <c r="D189" s="175"/>
      <c r="E189" s="175"/>
      <c r="F189" s="175"/>
      <c r="G189" s="178"/>
      <c r="H189" s="181"/>
      <c r="I189" s="62"/>
      <c r="J189" s="51"/>
      <c r="K189" s="63"/>
      <c r="L189" s="52">
        <f t="shared" si="44"/>
        <v>0</v>
      </c>
    </row>
    <row r="190" spans="2:12">
      <c r="B190" s="68" t="s">
        <v>39</v>
      </c>
      <c r="C190" s="182">
        <f t="shared" ref="C190" si="45">+C185+1</f>
        <v>36</v>
      </c>
      <c r="D190" s="173">
        <f>VLOOKUP(C190,'Completar SOFSE'!$A$19:$E$462,2,0)</f>
        <v>12</v>
      </c>
      <c r="E190" s="173" t="str">
        <f>VLOOKUP(C190,'Completar SOFSE'!$A$19:$E$462,3,0)</f>
        <v>unidad</v>
      </c>
      <c r="F190" s="173" t="str">
        <f>VLOOKUP(C190,'Completar SOFSE'!$A$19:$E$462,4,0)</f>
        <v>NUM03230930190N</v>
      </c>
      <c r="G190" s="176" t="str">
        <f>VLOOKUP(C190,'Completar SOFSE'!$A$19:$E$462,5,0)</f>
        <v>Anillo de retencion. Sistema de lubricacion. Motor diesel Caterpillar 3516B. Locomotoras - CSR SDD7</v>
      </c>
      <c r="H190" s="179" t="str">
        <f>VLOOKUP(C190,'Completar SOFSE'!$A$19:$F$462,6,0)</f>
        <v>111-3820</v>
      </c>
      <c r="I190" s="64"/>
      <c r="J190" s="75"/>
      <c r="K190" s="75"/>
      <c r="L190" s="46">
        <f t="shared" si="44"/>
        <v>0</v>
      </c>
    </row>
    <row r="191" spans="2:12">
      <c r="B191" s="69" t="s">
        <v>40</v>
      </c>
      <c r="C191" s="183"/>
      <c r="D191" s="174"/>
      <c r="E191" s="174"/>
      <c r="F191" s="174"/>
      <c r="G191" s="177"/>
      <c r="H191" s="180"/>
      <c r="I191" s="61"/>
      <c r="J191" s="75"/>
      <c r="K191" s="75"/>
      <c r="L191" s="46">
        <f t="shared" si="44"/>
        <v>0</v>
      </c>
    </row>
    <row r="192" spans="2:12">
      <c r="B192" s="69" t="s">
        <v>41</v>
      </c>
      <c r="C192" s="183"/>
      <c r="D192" s="174"/>
      <c r="E192" s="174"/>
      <c r="F192" s="174"/>
      <c r="G192" s="177"/>
      <c r="H192" s="180"/>
      <c r="I192" s="61"/>
      <c r="J192" s="75"/>
      <c r="K192" s="75"/>
      <c r="L192" s="46">
        <f t="shared" si="44"/>
        <v>0</v>
      </c>
    </row>
    <row r="193" spans="2:12">
      <c r="B193" s="69" t="s">
        <v>42</v>
      </c>
      <c r="C193" s="183"/>
      <c r="D193" s="174"/>
      <c r="E193" s="174"/>
      <c r="F193" s="174"/>
      <c r="G193" s="177"/>
      <c r="H193" s="180"/>
      <c r="I193" s="61"/>
      <c r="J193" s="48"/>
      <c r="K193" s="75"/>
      <c r="L193" s="46">
        <f t="shared" si="44"/>
        <v>0</v>
      </c>
    </row>
    <row r="194" spans="2:12" ht="13.5" thickBot="1">
      <c r="B194" s="104" t="s">
        <v>43</v>
      </c>
      <c r="C194" s="184"/>
      <c r="D194" s="175"/>
      <c r="E194" s="175"/>
      <c r="F194" s="175"/>
      <c r="G194" s="178"/>
      <c r="H194" s="181"/>
      <c r="I194" s="62"/>
      <c r="J194" s="51"/>
      <c r="K194" s="63"/>
      <c r="L194" s="52">
        <f t="shared" si="44"/>
        <v>0</v>
      </c>
    </row>
    <row r="195" spans="2:12">
      <c r="B195" s="68" t="s">
        <v>39</v>
      </c>
      <c r="C195" s="182">
        <f t="shared" ref="C195" si="46">+C190+1</f>
        <v>37</v>
      </c>
      <c r="D195" s="173">
        <f>VLOOKUP(C195,'Completar SOFSE'!$A$19:$E$462,2,0)</f>
        <v>6</v>
      </c>
      <c r="E195" s="173" t="str">
        <f>VLOOKUP(C195,'Completar SOFSE'!$A$19:$E$462,3,0)</f>
        <v>unidad</v>
      </c>
      <c r="F195" s="173" t="str">
        <f>VLOOKUP(C195,'Completar SOFSE'!$A$19:$E$462,4,0)</f>
        <v>NUM03230930220N</v>
      </c>
      <c r="G195" s="176" t="str">
        <f>VLOOKUP(C195,'Completar SOFSE'!$A$19:$E$462,5,0)</f>
        <v>Varilla de nivel de aceite. Carter de block de cilindros. Motor diesel Caterpillar 3516B. CSR SDD7</v>
      </c>
      <c r="H195" s="179" t="str">
        <f>VLOOKUP(C195,'Completar SOFSE'!$A$19:$F$462,6,0)</f>
        <v>4P-3784</v>
      </c>
      <c r="I195" s="64"/>
      <c r="J195" s="75"/>
      <c r="K195" s="75"/>
      <c r="L195" s="46">
        <f t="shared" si="44"/>
        <v>0</v>
      </c>
    </row>
    <row r="196" spans="2:12">
      <c r="B196" s="69" t="s">
        <v>40</v>
      </c>
      <c r="C196" s="183"/>
      <c r="D196" s="174"/>
      <c r="E196" s="174"/>
      <c r="F196" s="174"/>
      <c r="G196" s="177"/>
      <c r="H196" s="180"/>
      <c r="I196" s="61"/>
      <c r="J196" s="75"/>
      <c r="K196" s="75"/>
      <c r="L196" s="46">
        <f t="shared" si="44"/>
        <v>0</v>
      </c>
    </row>
    <row r="197" spans="2:12">
      <c r="B197" s="69" t="s">
        <v>41</v>
      </c>
      <c r="C197" s="183"/>
      <c r="D197" s="174"/>
      <c r="E197" s="174"/>
      <c r="F197" s="174"/>
      <c r="G197" s="177"/>
      <c r="H197" s="180"/>
      <c r="I197" s="61"/>
      <c r="J197" s="75"/>
      <c r="K197" s="75"/>
      <c r="L197" s="46">
        <f t="shared" si="44"/>
        <v>0</v>
      </c>
    </row>
    <row r="198" spans="2:12">
      <c r="B198" s="69" t="s">
        <v>42</v>
      </c>
      <c r="C198" s="183"/>
      <c r="D198" s="174"/>
      <c r="E198" s="174"/>
      <c r="F198" s="174"/>
      <c r="G198" s="177"/>
      <c r="H198" s="180"/>
      <c r="I198" s="61"/>
      <c r="J198" s="48"/>
      <c r="K198" s="75"/>
      <c r="L198" s="46">
        <f t="shared" si="44"/>
        <v>0</v>
      </c>
    </row>
    <row r="199" spans="2:12" ht="13.5" thickBot="1">
      <c r="B199" s="104" t="s">
        <v>43</v>
      </c>
      <c r="C199" s="184"/>
      <c r="D199" s="175"/>
      <c r="E199" s="175"/>
      <c r="F199" s="175"/>
      <c r="G199" s="178"/>
      <c r="H199" s="181"/>
      <c r="I199" s="62"/>
      <c r="J199" s="51"/>
      <c r="K199" s="63"/>
      <c r="L199" s="52">
        <f t="shared" si="44"/>
        <v>0</v>
      </c>
    </row>
    <row r="200" spans="2:12">
      <c r="B200" s="68" t="s">
        <v>39</v>
      </c>
      <c r="C200" s="182">
        <f t="shared" ref="C200" si="47">+C195+1</f>
        <v>38</v>
      </c>
      <c r="D200" s="173">
        <f>VLOOKUP(C200,'Completar SOFSE'!$A$19:$E$462,2,0)</f>
        <v>6</v>
      </c>
      <c r="E200" s="173" t="str">
        <f>VLOOKUP(C200,'Completar SOFSE'!$A$19:$E$462,3,0)</f>
        <v>unidad</v>
      </c>
      <c r="F200" s="173" t="str">
        <f>VLOOKUP(C200,'Completar SOFSE'!$A$19:$E$462,4,0)</f>
        <v>NUM03230930700N</v>
      </c>
      <c r="G200" s="176" t="str">
        <f>VLOOKUP(C200,'Completar SOFSE'!$A$19:$E$462,5,0)</f>
        <v>Valvula de Secuencia  de motor diesel Caterpillar 3516B. Locomotora CSR SDD7</v>
      </c>
      <c r="H200" s="179" t="str">
        <f>VLOOKUP(C200,'Completar SOFSE'!$A$19:$F$462,6,0)</f>
        <v>7N-7697</v>
      </c>
      <c r="I200" s="64"/>
      <c r="J200" s="75"/>
      <c r="K200" s="75"/>
      <c r="L200" s="46">
        <f t="shared" si="44"/>
        <v>0</v>
      </c>
    </row>
    <row r="201" spans="2:12">
      <c r="B201" s="69" t="s">
        <v>40</v>
      </c>
      <c r="C201" s="183"/>
      <c r="D201" s="174"/>
      <c r="E201" s="174"/>
      <c r="F201" s="174"/>
      <c r="G201" s="177"/>
      <c r="H201" s="180"/>
      <c r="I201" s="61"/>
      <c r="J201" s="75"/>
      <c r="K201" s="75"/>
      <c r="L201" s="46">
        <f t="shared" si="44"/>
        <v>0</v>
      </c>
    </row>
    <row r="202" spans="2:12">
      <c r="B202" s="69" t="s">
        <v>41</v>
      </c>
      <c r="C202" s="183"/>
      <c r="D202" s="174"/>
      <c r="E202" s="174"/>
      <c r="F202" s="174"/>
      <c r="G202" s="177"/>
      <c r="H202" s="180"/>
      <c r="I202" s="61"/>
      <c r="J202" s="75"/>
      <c r="K202" s="75"/>
      <c r="L202" s="46">
        <f t="shared" si="44"/>
        <v>0</v>
      </c>
    </row>
    <row r="203" spans="2:12">
      <c r="B203" s="69" t="s">
        <v>42</v>
      </c>
      <c r="C203" s="183"/>
      <c r="D203" s="174"/>
      <c r="E203" s="174"/>
      <c r="F203" s="174"/>
      <c r="G203" s="177"/>
      <c r="H203" s="180"/>
      <c r="I203" s="61"/>
      <c r="J203" s="48"/>
      <c r="K203" s="75"/>
      <c r="L203" s="46">
        <f t="shared" si="44"/>
        <v>0</v>
      </c>
    </row>
    <row r="204" spans="2:12" ht="13.5" thickBot="1">
      <c r="B204" s="104" t="s">
        <v>43</v>
      </c>
      <c r="C204" s="184"/>
      <c r="D204" s="175"/>
      <c r="E204" s="175"/>
      <c r="F204" s="175"/>
      <c r="G204" s="178"/>
      <c r="H204" s="181"/>
      <c r="I204" s="62"/>
      <c r="J204" s="51"/>
      <c r="K204" s="63"/>
      <c r="L204" s="52">
        <f t="shared" si="44"/>
        <v>0</v>
      </c>
    </row>
    <row r="205" spans="2:12">
      <c r="B205" s="68" t="s">
        <v>39</v>
      </c>
      <c r="C205" s="182">
        <f>+C200+1</f>
        <v>39</v>
      </c>
      <c r="D205" s="173">
        <f>VLOOKUP(C205,'Completar SOFSE'!$A$19:$E$462,2,0)</f>
        <v>2</v>
      </c>
      <c r="E205" s="173" t="str">
        <f>VLOOKUP(C205,'Completar SOFSE'!$A$19:$E$462,3,0)</f>
        <v>unidad</v>
      </c>
      <c r="F205" s="173" t="str">
        <f>VLOOKUP(C205,'Completar SOFSE'!$A$19:$E$462,4,0)</f>
        <v>NUM03231000500N</v>
      </c>
      <c r="G205" s="176" t="str">
        <f>VLOOKUP(C205,'Completar SOFSE'!$A$19:$E$462,5,0)</f>
        <v>pantalla de monitoreo para el motor diesel. Locomotora CSR SDD7.</v>
      </c>
      <c r="H205" s="179">
        <f>VLOOKUP(C205,'Completar SOFSE'!$A$19:$F$462,6,0)</f>
        <v>3966022</v>
      </c>
      <c r="I205" s="64"/>
      <c r="J205" s="75"/>
      <c r="K205" s="75"/>
      <c r="L205" s="46">
        <f>I205*$D$60+J205*$D$60+K205*$D$60</f>
        <v>0</v>
      </c>
    </row>
    <row r="206" spans="2:12">
      <c r="B206" s="69" t="s">
        <v>40</v>
      </c>
      <c r="C206" s="183"/>
      <c r="D206" s="174"/>
      <c r="E206" s="174"/>
      <c r="F206" s="174"/>
      <c r="G206" s="177"/>
      <c r="H206" s="180"/>
      <c r="I206" s="61"/>
      <c r="J206" s="75"/>
      <c r="K206" s="75"/>
      <c r="L206" s="46">
        <f t="shared" ref="L206:L224" si="48">I206*$D$60+J206*$D$60+K206*$D$60</f>
        <v>0</v>
      </c>
    </row>
    <row r="207" spans="2:12">
      <c r="B207" s="69" t="s">
        <v>41</v>
      </c>
      <c r="C207" s="183"/>
      <c r="D207" s="174"/>
      <c r="E207" s="174"/>
      <c r="F207" s="174"/>
      <c r="G207" s="177"/>
      <c r="H207" s="180"/>
      <c r="I207" s="61"/>
      <c r="J207" s="75"/>
      <c r="K207" s="75"/>
      <c r="L207" s="46">
        <f t="shared" si="48"/>
        <v>0</v>
      </c>
    </row>
    <row r="208" spans="2:12">
      <c r="B208" s="69" t="s">
        <v>42</v>
      </c>
      <c r="C208" s="183"/>
      <c r="D208" s="174"/>
      <c r="E208" s="174"/>
      <c r="F208" s="174"/>
      <c r="G208" s="177"/>
      <c r="H208" s="180"/>
      <c r="I208" s="61"/>
      <c r="J208" s="48"/>
      <c r="K208" s="75"/>
      <c r="L208" s="46">
        <f t="shared" si="48"/>
        <v>0</v>
      </c>
    </row>
    <row r="209" spans="2:12" ht="13.5" thickBot="1">
      <c r="B209" s="104" t="s">
        <v>43</v>
      </c>
      <c r="C209" s="184"/>
      <c r="D209" s="175"/>
      <c r="E209" s="175"/>
      <c r="F209" s="175"/>
      <c r="G209" s="178"/>
      <c r="H209" s="181"/>
      <c r="I209" s="62"/>
      <c r="J209" s="51"/>
      <c r="K209" s="63"/>
      <c r="L209" s="52">
        <f t="shared" si="48"/>
        <v>0</v>
      </c>
    </row>
    <row r="210" spans="2:12">
      <c r="B210" s="68" t="s">
        <v>39</v>
      </c>
      <c r="C210" s="182">
        <f t="shared" ref="C210" si="49">+C205+1</f>
        <v>40</v>
      </c>
      <c r="D210" s="173">
        <f>VLOOKUP(C210,'Completar SOFSE'!$A$19:$E$462,2,0)</f>
        <v>6</v>
      </c>
      <c r="E210" s="173" t="str">
        <f>VLOOKUP(C210,'Completar SOFSE'!$A$19:$E$462,3,0)</f>
        <v>unidad</v>
      </c>
      <c r="F210" s="173" t="str">
        <f>VLOOKUP(C210,'Completar SOFSE'!$A$19:$E$462,4,0)</f>
        <v>NUM03231000510N</v>
      </c>
      <c r="G210" s="176" t="str">
        <f>VLOOKUP(C210,'Completar SOFSE'!$A$19:$E$462,5,0)</f>
        <v>placa identificadora de alarmas. pantalla de monitoreo para el motor diesel. Locomotora CSR SDD7.</v>
      </c>
      <c r="H210" s="179" t="str">
        <f>VLOOKUP(C210,'Completar SOFSE'!$A$19:$F$462,6,0)</f>
        <v>153-8531</v>
      </c>
      <c r="I210" s="64"/>
      <c r="J210" s="75"/>
      <c r="K210" s="75"/>
      <c r="L210" s="46">
        <f t="shared" si="48"/>
        <v>0</v>
      </c>
    </row>
    <row r="211" spans="2:12">
      <c r="B211" s="69" t="s">
        <v>40</v>
      </c>
      <c r="C211" s="183"/>
      <c r="D211" s="174"/>
      <c r="E211" s="174"/>
      <c r="F211" s="174"/>
      <c r="G211" s="177"/>
      <c r="H211" s="180"/>
      <c r="I211" s="61"/>
      <c r="J211" s="75"/>
      <c r="K211" s="75"/>
      <c r="L211" s="46">
        <f t="shared" si="48"/>
        <v>0</v>
      </c>
    </row>
    <row r="212" spans="2:12">
      <c r="B212" s="69" t="s">
        <v>41</v>
      </c>
      <c r="C212" s="183"/>
      <c r="D212" s="174"/>
      <c r="E212" s="174"/>
      <c r="F212" s="174"/>
      <c r="G212" s="177"/>
      <c r="H212" s="180"/>
      <c r="I212" s="61"/>
      <c r="J212" s="75"/>
      <c r="K212" s="75"/>
      <c r="L212" s="46">
        <f t="shared" si="48"/>
        <v>0</v>
      </c>
    </row>
    <row r="213" spans="2:12">
      <c r="B213" s="69" t="s">
        <v>42</v>
      </c>
      <c r="C213" s="183"/>
      <c r="D213" s="174"/>
      <c r="E213" s="174"/>
      <c r="F213" s="174"/>
      <c r="G213" s="177"/>
      <c r="H213" s="180"/>
      <c r="I213" s="61"/>
      <c r="J213" s="48"/>
      <c r="K213" s="75"/>
      <c r="L213" s="46">
        <f t="shared" si="48"/>
        <v>0</v>
      </c>
    </row>
    <row r="214" spans="2:12" ht="13.5" thickBot="1">
      <c r="B214" s="104" t="s">
        <v>43</v>
      </c>
      <c r="C214" s="184"/>
      <c r="D214" s="175"/>
      <c r="E214" s="175"/>
      <c r="F214" s="175"/>
      <c r="G214" s="178"/>
      <c r="H214" s="181"/>
      <c r="I214" s="62"/>
      <c r="J214" s="51"/>
      <c r="K214" s="63"/>
      <c r="L214" s="52">
        <f t="shared" si="48"/>
        <v>0</v>
      </c>
    </row>
    <row r="215" spans="2:12">
      <c r="B215" s="68" t="s">
        <v>39</v>
      </c>
      <c r="C215" s="182">
        <f t="shared" ref="C215" si="50">+C210+1</f>
        <v>41</v>
      </c>
      <c r="D215" s="173">
        <f>VLOOKUP(C215,'Completar SOFSE'!$A$19:$E$462,2,0)</f>
        <v>40</v>
      </c>
      <c r="E215" s="173" t="str">
        <f>VLOOKUP(C215,'Completar SOFSE'!$A$19:$E$462,3,0)</f>
        <v>unidad</v>
      </c>
      <c r="F215" s="173" t="str">
        <f>VLOOKUP(C215,'Completar SOFSE'!$A$19:$E$462,4,0)</f>
        <v>NUM03231002180N</v>
      </c>
      <c r="G215" s="176" t="str">
        <f>VLOOKUP(C215,'Completar SOFSE'!$A$19:$E$462,5,0)</f>
        <v>Arandela. Sistema electrico y arranque. Motor diesel Caterpillar 3516B. Locomotoras - CSR SDD7</v>
      </c>
      <c r="H215" s="179" t="str">
        <f>VLOOKUP(C215,'Completar SOFSE'!$A$19:$F$462,6,0)</f>
        <v>4B-4281</v>
      </c>
      <c r="I215" s="64"/>
      <c r="J215" s="75"/>
      <c r="K215" s="75"/>
      <c r="L215" s="46">
        <f t="shared" si="48"/>
        <v>0</v>
      </c>
    </row>
    <row r="216" spans="2:12">
      <c r="B216" s="69" t="s">
        <v>40</v>
      </c>
      <c r="C216" s="183"/>
      <c r="D216" s="174"/>
      <c r="E216" s="174"/>
      <c r="F216" s="174"/>
      <c r="G216" s="177"/>
      <c r="H216" s="180"/>
      <c r="I216" s="61"/>
      <c r="J216" s="75"/>
      <c r="K216" s="75"/>
      <c r="L216" s="46">
        <f t="shared" si="48"/>
        <v>0</v>
      </c>
    </row>
    <row r="217" spans="2:12">
      <c r="B217" s="69" t="s">
        <v>41</v>
      </c>
      <c r="C217" s="183"/>
      <c r="D217" s="174"/>
      <c r="E217" s="174"/>
      <c r="F217" s="174"/>
      <c r="G217" s="177"/>
      <c r="H217" s="180"/>
      <c r="I217" s="61"/>
      <c r="J217" s="75"/>
      <c r="K217" s="75"/>
      <c r="L217" s="46">
        <f t="shared" si="48"/>
        <v>0</v>
      </c>
    </row>
    <row r="218" spans="2:12">
      <c r="B218" s="69" t="s">
        <v>42</v>
      </c>
      <c r="C218" s="183"/>
      <c r="D218" s="174"/>
      <c r="E218" s="174"/>
      <c r="F218" s="174"/>
      <c r="G218" s="177"/>
      <c r="H218" s="180"/>
      <c r="I218" s="61"/>
      <c r="J218" s="48"/>
      <c r="K218" s="75"/>
      <c r="L218" s="46">
        <f t="shared" si="48"/>
        <v>0</v>
      </c>
    </row>
    <row r="219" spans="2:12" ht="13.5" thickBot="1">
      <c r="B219" s="104" t="s">
        <v>43</v>
      </c>
      <c r="C219" s="184"/>
      <c r="D219" s="175"/>
      <c r="E219" s="175"/>
      <c r="F219" s="175"/>
      <c r="G219" s="178"/>
      <c r="H219" s="181"/>
      <c r="I219" s="62"/>
      <c r="J219" s="51"/>
      <c r="K219" s="63"/>
      <c r="L219" s="52">
        <f t="shared" si="48"/>
        <v>0</v>
      </c>
    </row>
    <row r="220" spans="2:12">
      <c r="B220" s="68" t="s">
        <v>39</v>
      </c>
      <c r="C220" s="182">
        <f t="shared" ref="C220" si="51">+C215+1</f>
        <v>42</v>
      </c>
      <c r="D220" s="173">
        <f>VLOOKUP(C220,'Completar SOFSE'!$A$19:$E$462,2,0)</f>
        <v>10</v>
      </c>
      <c r="E220" s="173" t="str">
        <f>VLOOKUP(C220,'Completar SOFSE'!$A$19:$E$462,3,0)</f>
        <v>unidad</v>
      </c>
      <c r="F220" s="173" t="str">
        <f>VLOOKUP(C220,'Completar SOFSE'!$A$19:$E$462,4,0)</f>
        <v>NUM03231002190N</v>
      </c>
      <c r="G220" s="176" t="str">
        <f>VLOOKUP(C220,'Completar SOFSE'!$A$19:$E$462,5,0)</f>
        <v>Trencilla a tierra de control electronico. Sistema de arranque. Motor Caterpillar 3516B. CSR SDD7</v>
      </c>
      <c r="H220" s="179" t="str">
        <f>VLOOKUP(C220,'Completar SOFSE'!$A$19:$F$462,6,0)</f>
        <v>7X-6315</v>
      </c>
      <c r="I220" s="64"/>
      <c r="J220" s="75"/>
      <c r="K220" s="75"/>
      <c r="L220" s="46">
        <f t="shared" si="48"/>
        <v>0</v>
      </c>
    </row>
    <row r="221" spans="2:12">
      <c r="B221" s="69" t="s">
        <v>40</v>
      </c>
      <c r="C221" s="183"/>
      <c r="D221" s="174"/>
      <c r="E221" s="174"/>
      <c r="F221" s="174"/>
      <c r="G221" s="177"/>
      <c r="H221" s="180"/>
      <c r="I221" s="61"/>
      <c r="J221" s="75"/>
      <c r="K221" s="75"/>
      <c r="L221" s="46">
        <f t="shared" si="48"/>
        <v>0</v>
      </c>
    </row>
    <row r="222" spans="2:12">
      <c r="B222" s="69" t="s">
        <v>41</v>
      </c>
      <c r="C222" s="183"/>
      <c r="D222" s="174"/>
      <c r="E222" s="174"/>
      <c r="F222" s="174"/>
      <c r="G222" s="177"/>
      <c r="H222" s="180"/>
      <c r="I222" s="61"/>
      <c r="J222" s="75"/>
      <c r="K222" s="75"/>
      <c r="L222" s="46">
        <f t="shared" si="48"/>
        <v>0</v>
      </c>
    </row>
    <row r="223" spans="2:12">
      <c r="B223" s="69" t="s">
        <v>42</v>
      </c>
      <c r="C223" s="183"/>
      <c r="D223" s="174"/>
      <c r="E223" s="174"/>
      <c r="F223" s="174"/>
      <c r="G223" s="177"/>
      <c r="H223" s="180"/>
      <c r="I223" s="61"/>
      <c r="J223" s="48"/>
      <c r="K223" s="75"/>
      <c r="L223" s="46">
        <f t="shared" si="48"/>
        <v>0</v>
      </c>
    </row>
    <row r="224" spans="2:12" ht="13.5" thickBot="1">
      <c r="B224" s="104" t="s">
        <v>43</v>
      </c>
      <c r="C224" s="184"/>
      <c r="D224" s="175"/>
      <c r="E224" s="175"/>
      <c r="F224" s="175"/>
      <c r="G224" s="178"/>
      <c r="H224" s="181"/>
      <c r="I224" s="62"/>
      <c r="J224" s="51"/>
      <c r="K224" s="63"/>
      <c r="L224" s="52">
        <f t="shared" si="48"/>
        <v>0</v>
      </c>
    </row>
    <row r="225" spans="2:12">
      <c r="B225" s="68" t="s">
        <v>39</v>
      </c>
      <c r="C225" s="182">
        <f>+C220+1</f>
        <v>43</v>
      </c>
      <c r="D225" s="173">
        <f>VLOOKUP(C225,'Completar SOFSE'!$A$19:$E$462,2,0)</f>
        <v>2</v>
      </c>
      <c r="E225" s="173" t="str">
        <f>VLOOKUP(C225,'Completar SOFSE'!$A$19:$E$462,3,0)</f>
        <v>unidad</v>
      </c>
      <c r="F225" s="173" t="str">
        <f>VLOOKUP(C225,'Completar SOFSE'!$A$19:$E$462,4,0)</f>
        <v>NUM03231002230N</v>
      </c>
      <c r="G225" s="176" t="str">
        <f>VLOOKUP(C225,'Completar SOFSE'!$A$19:$E$462,5,0)</f>
        <v>Control electronico. Sistema de arranque de motor. Motor diesel Caterpillar 3516B. CSR SDD7</v>
      </c>
      <c r="H225" s="179" t="str">
        <f>VLOOKUP(C225,'Completar SOFSE'!$A$19:$F$462,6,0)</f>
        <v>211-8289</v>
      </c>
      <c r="I225" s="64"/>
      <c r="J225" s="75"/>
      <c r="K225" s="75"/>
      <c r="L225" s="46">
        <f>I225*$D$60+J225*$D$60+K225*$D$60</f>
        <v>0</v>
      </c>
    </row>
    <row r="226" spans="2:12">
      <c r="B226" s="69" t="s">
        <v>40</v>
      </c>
      <c r="C226" s="183"/>
      <c r="D226" s="174"/>
      <c r="E226" s="174"/>
      <c r="F226" s="174"/>
      <c r="G226" s="177"/>
      <c r="H226" s="180"/>
      <c r="I226" s="61"/>
      <c r="J226" s="75"/>
      <c r="K226" s="75"/>
      <c r="L226" s="46">
        <f t="shared" ref="L226:L244" si="52">I226*$D$60+J226*$D$60+K226*$D$60</f>
        <v>0</v>
      </c>
    </row>
    <row r="227" spans="2:12">
      <c r="B227" s="69" t="s">
        <v>41</v>
      </c>
      <c r="C227" s="183"/>
      <c r="D227" s="174"/>
      <c r="E227" s="174"/>
      <c r="F227" s="174"/>
      <c r="G227" s="177"/>
      <c r="H227" s="180"/>
      <c r="I227" s="61"/>
      <c r="J227" s="75"/>
      <c r="K227" s="75"/>
      <c r="L227" s="46">
        <f t="shared" si="52"/>
        <v>0</v>
      </c>
    </row>
    <row r="228" spans="2:12">
      <c r="B228" s="69" t="s">
        <v>42</v>
      </c>
      <c r="C228" s="183"/>
      <c r="D228" s="174"/>
      <c r="E228" s="174"/>
      <c r="F228" s="174"/>
      <c r="G228" s="177"/>
      <c r="H228" s="180"/>
      <c r="I228" s="61"/>
      <c r="J228" s="48"/>
      <c r="K228" s="75"/>
      <c r="L228" s="46">
        <f t="shared" si="52"/>
        <v>0</v>
      </c>
    </row>
    <row r="229" spans="2:12" ht="13.5" thickBot="1">
      <c r="B229" s="104" t="s">
        <v>43</v>
      </c>
      <c r="C229" s="184"/>
      <c r="D229" s="175"/>
      <c r="E229" s="175"/>
      <c r="F229" s="175"/>
      <c r="G229" s="178"/>
      <c r="H229" s="181"/>
      <c r="I229" s="62"/>
      <c r="J229" s="51"/>
      <c r="K229" s="63"/>
      <c r="L229" s="52">
        <f t="shared" si="52"/>
        <v>0</v>
      </c>
    </row>
    <row r="230" spans="2:12">
      <c r="B230" s="68" t="s">
        <v>39</v>
      </c>
      <c r="C230" s="182">
        <f t="shared" ref="C230" si="53">+C225+1</f>
        <v>44</v>
      </c>
      <c r="D230" s="173">
        <f>VLOOKUP(C230,'Completar SOFSE'!$A$19:$E$462,2,0)</f>
        <v>8</v>
      </c>
      <c r="E230" s="173" t="str">
        <f>VLOOKUP(C230,'Completar SOFSE'!$A$19:$E$462,3,0)</f>
        <v>unidad</v>
      </c>
      <c r="F230" s="173" t="str">
        <f>VLOOKUP(C230,'Completar SOFSE'!$A$19:$E$462,4,0)</f>
        <v>NUM03230532210N</v>
      </c>
      <c r="G230" s="176" t="str">
        <f>VLOOKUP(C230,'Completar SOFSE'!$A$19:$E$462,5,0)</f>
        <v>Tubos de salida refrigerante para sistema de turbos. Loc CSR SDD7.</v>
      </c>
      <c r="H230" s="179" t="str">
        <f>VLOOKUP(C230,'Completar SOFSE'!$A$19:$F$462,6,0)</f>
        <v>167-1751</v>
      </c>
      <c r="I230" s="64"/>
      <c r="J230" s="75"/>
      <c r="K230" s="75"/>
      <c r="L230" s="46">
        <f t="shared" si="52"/>
        <v>0</v>
      </c>
    </row>
    <row r="231" spans="2:12">
      <c r="B231" s="69" t="s">
        <v>40</v>
      </c>
      <c r="C231" s="183"/>
      <c r="D231" s="174"/>
      <c r="E231" s="174"/>
      <c r="F231" s="174"/>
      <c r="G231" s="177"/>
      <c r="H231" s="180"/>
      <c r="I231" s="61"/>
      <c r="J231" s="75"/>
      <c r="K231" s="75"/>
      <c r="L231" s="46">
        <f t="shared" si="52"/>
        <v>0</v>
      </c>
    </row>
    <row r="232" spans="2:12">
      <c r="B232" s="69" t="s">
        <v>41</v>
      </c>
      <c r="C232" s="183"/>
      <c r="D232" s="174"/>
      <c r="E232" s="174"/>
      <c r="F232" s="174"/>
      <c r="G232" s="177"/>
      <c r="H232" s="180"/>
      <c r="I232" s="61"/>
      <c r="J232" s="75"/>
      <c r="K232" s="75"/>
      <c r="L232" s="46">
        <f t="shared" si="52"/>
        <v>0</v>
      </c>
    </row>
    <row r="233" spans="2:12">
      <c r="B233" s="69" t="s">
        <v>42</v>
      </c>
      <c r="C233" s="183"/>
      <c r="D233" s="174"/>
      <c r="E233" s="174"/>
      <c r="F233" s="174"/>
      <c r="G233" s="177"/>
      <c r="H233" s="180"/>
      <c r="I233" s="61"/>
      <c r="J233" s="48"/>
      <c r="K233" s="75"/>
      <c r="L233" s="46">
        <f t="shared" si="52"/>
        <v>0</v>
      </c>
    </row>
    <row r="234" spans="2:12" ht="13.5" thickBot="1">
      <c r="B234" s="104" t="s">
        <v>43</v>
      </c>
      <c r="C234" s="184"/>
      <c r="D234" s="175"/>
      <c r="E234" s="175"/>
      <c r="F234" s="175"/>
      <c r="G234" s="178"/>
      <c r="H234" s="181"/>
      <c r="I234" s="62"/>
      <c r="J234" s="51"/>
      <c r="K234" s="63"/>
      <c r="L234" s="52">
        <f t="shared" si="52"/>
        <v>0</v>
      </c>
    </row>
    <row r="235" spans="2:12">
      <c r="B235" s="68" t="s">
        <v>39</v>
      </c>
      <c r="C235" s="182">
        <f t="shared" ref="C235" si="54">+C230+1</f>
        <v>45</v>
      </c>
      <c r="D235" s="173">
        <f>VLOOKUP(C235,'Completar SOFSE'!$A$19:$E$462,2,0)</f>
        <v>36</v>
      </c>
      <c r="E235" s="173" t="str">
        <f>VLOOKUP(C235,'Completar SOFSE'!$A$19:$E$462,3,0)</f>
        <v>unidad</v>
      </c>
      <c r="F235" s="173" t="str">
        <f>VLOOKUP(C235,'Completar SOFSE'!$A$19:$E$462,4,0)</f>
        <v>NUM03230532230N</v>
      </c>
      <c r="G235" s="176" t="str">
        <f>VLOOKUP(C235,'Completar SOFSE'!$A$19:$E$462,5,0)</f>
        <v>Abrazadera. Cañeria de refrigeracion. Sistema de turbos. Loc CSR SDD7</v>
      </c>
      <c r="H235" s="179" t="str">
        <f>VLOOKUP(C235,'Completar SOFSE'!$A$19:$F$462,6,0)</f>
        <v>4P-3563</v>
      </c>
      <c r="I235" s="64"/>
      <c r="J235" s="75"/>
      <c r="K235" s="75"/>
      <c r="L235" s="46">
        <f t="shared" si="52"/>
        <v>0</v>
      </c>
    </row>
    <row r="236" spans="2:12">
      <c r="B236" s="69" t="s">
        <v>40</v>
      </c>
      <c r="C236" s="183"/>
      <c r="D236" s="174"/>
      <c r="E236" s="174"/>
      <c r="F236" s="174"/>
      <c r="G236" s="177"/>
      <c r="H236" s="180"/>
      <c r="I236" s="61"/>
      <c r="J236" s="75"/>
      <c r="K236" s="75"/>
      <c r="L236" s="46">
        <f t="shared" si="52"/>
        <v>0</v>
      </c>
    </row>
    <row r="237" spans="2:12">
      <c r="B237" s="69" t="s">
        <v>41</v>
      </c>
      <c r="C237" s="183"/>
      <c r="D237" s="174"/>
      <c r="E237" s="174"/>
      <c r="F237" s="174"/>
      <c r="G237" s="177"/>
      <c r="H237" s="180"/>
      <c r="I237" s="61"/>
      <c r="J237" s="75"/>
      <c r="K237" s="75"/>
      <c r="L237" s="46">
        <f t="shared" si="52"/>
        <v>0</v>
      </c>
    </row>
    <row r="238" spans="2:12">
      <c r="B238" s="69" t="s">
        <v>42</v>
      </c>
      <c r="C238" s="183"/>
      <c r="D238" s="174"/>
      <c r="E238" s="174"/>
      <c r="F238" s="174"/>
      <c r="G238" s="177"/>
      <c r="H238" s="180"/>
      <c r="I238" s="61"/>
      <c r="J238" s="48"/>
      <c r="K238" s="75"/>
      <c r="L238" s="46">
        <f t="shared" si="52"/>
        <v>0</v>
      </c>
    </row>
    <row r="239" spans="2:12" ht="13.5" thickBot="1">
      <c r="B239" s="104" t="s">
        <v>43</v>
      </c>
      <c r="C239" s="184"/>
      <c r="D239" s="175"/>
      <c r="E239" s="175"/>
      <c r="F239" s="175"/>
      <c r="G239" s="178"/>
      <c r="H239" s="181"/>
      <c r="I239" s="62"/>
      <c r="J239" s="51"/>
      <c r="K239" s="63"/>
      <c r="L239" s="52">
        <f t="shared" si="52"/>
        <v>0</v>
      </c>
    </row>
    <row r="240" spans="2:12">
      <c r="B240" s="68" t="s">
        <v>39</v>
      </c>
      <c r="C240" s="182">
        <f t="shared" ref="C240" si="55">+C235+1</f>
        <v>46</v>
      </c>
      <c r="D240" s="173">
        <f>VLOOKUP(C240,'Completar SOFSE'!$A$19:$E$462,2,0)</f>
        <v>6</v>
      </c>
      <c r="E240" s="173" t="str">
        <f>VLOOKUP(C240,'Completar SOFSE'!$A$19:$E$462,3,0)</f>
        <v>unidad</v>
      </c>
      <c r="F240" s="173" t="str">
        <f>VLOOKUP(C240,'Completar SOFSE'!$A$19:$E$462,4,0)</f>
        <v>NUM03230532260N</v>
      </c>
      <c r="G240" s="176" t="str">
        <f>VLOOKUP(C240,'Completar SOFSE'!$A$19:$E$462,5,0)</f>
        <v>Tubo de colector. Salida refrigerante. Sistema de turbos</v>
      </c>
      <c r="H240" s="179" t="str">
        <f>VLOOKUP(C240,'Completar SOFSE'!$A$19:$F$462,6,0)</f>
        <v>127-7095</v>
      </c>
      <c r="I240" s="64"/>
      <c r="J240" s="75"/>
      <c r="K240" s="75"/>
      <c r="L240" s="46">
        <f t="shared" si="52"/>
        <v>0</v>
      </c>
    </row>
    <row r="241" spans="2:12">
      <c r="B241" s="69" t="s">
        <v>40</v>
      </c>
      <c r="C241" s="183"/>
      <c r="D241" s="174"/>
      <c r="E241" s="174"/>
      <c r="F241" s="174"/>
      <c r="G241" s="177"/>
      <c r="H241" s="180"/>
      <c r="I241" s="61"/>
      <c r="J241" s="75"/>
      <c r="K241" s="75"/>
      <c r="L241" s="46">
        <f t="shared" si="52"/>
        <v>0</v>
      </c>
    </row>
    <row r="242" spans="2:12">
      <c r="B242" s="69" t="s">
        <v>41</v>
      </c>
      <c r="C242" s="183"/>
      <c r="D242" s="174"/>
      <c r="E242" s="174"/>
      <c r="F242" s="174"/>
      <c r="G242" s="177"/>
      <c r="H242" s="180"/>
      <c r="I242" s="61"/>
      <c r="J242" s="75"/>
      <c r="K242" s="75"/>
      <c r="L242" s="46">
        <f t="shared" si="52"/>
        <v>0</v>
      </c>
    </row>
    <row r="243" spans="2:12">
      <c r="B243" s="69" t="s">
        <v>42</v>
      </c>
      <c r="C243" s="183"/>
      <c r="D243" s="174"/>
      <c r="E243" s="174"/>
      <c r="F243" s="174"/>
      <c r="G243" s="177"/>
      <c r="H243" s="180"/>
      <c r="I243" s="61"/>
      <c r="J243" s="48"/>
      <c r="K243" s="75"/>
      <c r="L243" s="46">
        <f t="shared" si="52"/>
        <v>0</v>
      </c>
    </row>
    <row r="244" spans="2:12" ht="13.5" thickBot="1">
      <c r="B244" s="104" t="s">
        <v>43</v>
      </c>
      <c r="C244" s="184"/>
      <c r="D244" s="175"/>
      <c r="E244" s="175"/>
      <c r="F244" s="175"/>
      <c r="G244" s="178"/>
      <c r="H244" s="181"/>
      <c r="I244" s="62"/>
      <c r="J244" s="51"/>
      <c r="K244" s="63"/>
      <c r="L244" s="52">
        <f t="shared" si="52"/>
        <v>0</v>
      </c>
    </row>
    <row r="245" spans="2:12">
      <c r="B245" s="68" t="s">
        <v>39</v>
      </c>
      <c r="C245" s="182">
        <f>+C240+1</f>
        <v>47</v>
      </c>
      <c r="D245" s="173">
        <f>VLOOKUP(C245,'Completar SOFSE'!$A$19:$E$462,2,0)</f>
        <v>33</v>
      </c>
      <c r="E245" s="173" t="str">
        <f>VLOOKUP(C245,'Completar SOFSE'!$A$19:$E$462,3,0)</f>
        <v>unidad</v>
      </c>
      <c r="F245" s="173" t="str">
        <f>VLOOKUP(C245,'Completar SOFSE'!$A$19:$E$462,4,0)</f>
        <v>NUM03230930230N</v>
      </c>
      <c r="G245" s="176" t="str">
        <f>VLOOKUP(C245,'Completar SOFSE'!$A$19:$E$462,5,0)</f>
        <v>Abrazadera respiracion tapa de valvulas. Piping. Sistema lubricacion. Motor Caterpillar 3516B. SDD7</v>
      </c>
      <c r="H245" s="179" t="str">
        <f>VLOOKUP(C245,'Completar SOFSE'!$A$19:$F$462,6,0)</f>
        <v>4W-3034</v>
      </c>
      <c r="I245" s="64"/>
      <c r="J245" s="75"/>
      <c r="K245" s="75"/>
      <c r="L245" s="46">
        <f>I245*$D$60+J245*$D$60+K245*$D$60</f>
        <v>0</v>
      </c>
    </row>
    <row r="246" spans="2:12">
      <c r="B246" s="69" t="s">
        <v>40</v>
      </c>
      <c r="C246" s="183"/>
      <c r="D246" s="174"/>
      <c r="E246" s="174"/>
      <c r="F246" s="174"/>
      <c r="G246" s="177"/>
      <c r="H246" s="180"/>
      <c r="I246" s="61"/>
      <c r="J246" s="75"/>
      <c r="K246" s="75"/>
      <c r="L246" s="46">
        <f t="shared" ref="L246:L264" si="56">I246*$D$60+J246*$D$60+K246*$D$60</f>
        <v>0</v>
      </c>
    </row>
    <row r="247" spans="2:12">
      <c r="B247" s="69" t="s">
        <v>41</v>
      </c>
      <c r="C247" s="183"/>
      <c r="D247" s="174"/>
      <c r="E247" s="174"/>
      <c r="F247" s="174"/>
      <c r="G247" s="177"/>
      <c r="H247" s="180"/>
      <c r="I247" s="61"/>
      <c r="J247" s="75"/>
      <c r="K247" s="75"/>
      <c r="L247" s="46">
        <f t="shared" si="56"/>
        <v>0</v>
      </c>
    </row>
    <row r="248" spans="2:12">
      <c r="B248" s="69" t="s">
        <v>42</v>
      </c>
      <c r="C248" s="183"/>
      <c r="D248" s="174"/>
      <c r="E248" s="174"/>
      <c r="F248" s="174"/>
      <c r="G248" s="177"/>
      <c r="H248" s="180"/>
      <c r="I248" s="61"/>
      <c r="J248" s="48"/>
      <c r="K248" s="75"/>
      <c r="L248" s="46">
        <f t="shared" si="56"/>
        <v>0</v>
      </c>
    </row>
    <row r="249" spans="2:12" ht="13.5" thickBot="1">
      <c r="B249" s="104" t="s">
        <v>43</v>
      </c>
      <c r="C249" s="184"/>
      <c r="D249" s="175"/>
      <c r="E249" s="175"/>
      <c r="F249" s="175"/>
      <c r="G249" s="178"/>
      <c r="H249" s="181"/>
      <c r="I249" s="62"/>
      <c r="J249" s="51"/>
      <c r="K249" s="63"/>
      <c r="L249" s="52">
        <f t="shared" si="56"/>
        <v>0</v>
      </c>
    </row>
    <row r="250" spans="2:12">
      <c r="B250" s="68" t="s">
        <v>39</v>
      </c>
      <c r="C250" s="182">
        <f t="shared" ref="C250" si="57">+C245+1</f>
        <v>48</v>
      </c>
      <c r="D250" s="173">
        <f>VLOOKUP(C250,'Completar SOFSE'!$A$19:$E$462,2,0)</f>
        <v>33</v>
      </c>
      <c r="E250" s="173" t="str">
        <f>VLOOKUP(C250,'Completar SOFSE'!$A$19:$E$462,3,0)</f>
        <v>unidad</v>
      </c>
      <c r="F250" s="173" t="str">
        <f>VLOOKUP(C250,'Completar SOFSE'!$A$19:$E$462,4,0)</f>
        <v>NUM03230930240N</v>
      </c>
      <c r="G250" s="176" t="str">
        <f>VLOOKUP(C250,'Completar SOFSE'!$A$19:$E$462,5,0)</f>
        <v>Abrazadera de conexion de respiracion. Piping. Sistema de lubricacion. Motor Caterpillar 3516B. SDD7</v>
      </c>
      <c r="H250" s="179" t="str">
        <f>VLOOKUP(C250,'Completar SOFSE'!$A$19:$F$462,6,0)</f>
        <v>5P-0597</v>
      </c>
      <c r="I250" s="64"/>
      <c r="J250" s="75"/>
      <c r="K250" s="75"/>
      <c r="L250" s="46">
        <f t="shared" si="56"/>
        <v>0</v>
      </c>
    </row>
    <row r="251" spans="2:12">
      <c r="B251" s="69" t="s">
        <v>40</v>
      </c>
      <c r="C251" s="183"/>
      <c r="D251" s="174"/>
      <c r="E251" s="174"/>
      <c r="F251" s="174"/>
      <c r="G251" s="177"/>
      <c r="H251" s="180"/>
      <c r="I251" s="61"/>
      <c r="J251" s="75"/>
      <c r="K251" s="75"/>
      <c r="L251" s="46">
        <f t="shared" si="56"/>
        <v>0</v>
      </c>
    </row>
    <row r="252" spans="2:12">
      <c r="B252" s="69" t="s">
        <v>41</v>
      </c>
      <c r="C252" s="183"/>
      <c r="D252" s="174"/>
      <c r="E252" s="174"/>
      <c r="F252" s="174"/>
      <c r="G252" s="177"/>
      <c r="H252" s="180"/>
      <c r="I252" s="61"/>
      <c r="J252" s="75"/>
      <c r="K252" s="75"/>
      <c r="L252" s="46">
        <f t="shared" si="56"/>
        <v>0</v>
      </c>
    </row>
    <row r="253" spans="2:12">
      <c r="B253" s="69" t="s">
        <v>42</v>
      </c>
      <c r="C253" s="183"/>
      <c r="D253" s="174"/>
      <c r="E253" s="174"/>
      <c r="F253" s="174"/>
      <c r="G253" s="177"/>
      <c r="H253" s="180"/>
      <c r="I253" s="61"/>
      <c r="J253" s="48"/>
      <c r="K253" s="75"/>
      <c r="L253" s="46">
        <f t="shared" si="56"/>
        <v>0</v>
      </c>
    </row>
    <row r="254" spans="2:12" ht="13.5" thickBot="1">
      <c r="B254" s="104" t="s">
        <v>43</v>
      </c>
      <c r="C254" s="184"/>
      <c r="D254" s="175"/>
      <c r="E254" s="175"/>
      <c r="F254" s="175"/>
      <c r="G254" s="178"/>
      <c r="H254" s="181"/>
      <c r="I254" s="62"/>
      <c r="J254" s="51"/>
      <c r="K254" s="63"/>
      <c r="L254" s="52">
        <f t="shared" si="56"/>
        <v>0</v>
      </c>
    </row>
    <row r="255" spans="2:12">
      <c r="B255" s="68" t="s">
        <v>39</v>
      </c>
      <c r="C255" s="182">
        <f t="shared" ref="C255" si="58">+C250+1</f>
        <v>49</v>
      </c>
      <c r="D255" s="173">
        <f>VLOOKUP(C255,'Completar SOFSE'!$A$19:$E$462,2,0)</f>
        <v>20</v>
      </c>
      <c r="E255" s="173" t="str">
        <f>VLOOKUP(C255,'Completar SOFSE'!$A$19:$E$462,3,0)</f>
        <v>unidad</v>
      </c>
      <c r="F255" s="173" t="str">
        <f>VLOOKUP(C255,'Completar SOFSE'!$A$19:$E$462,4,0)</f>
        <v>NUM03230930260N</v>
      </c>
      <c r="G255" s="176" t="str">
        <f>VLOOKUP(C255,'Completar SOFSE'!$A$19:$E$462,5,0)</f>
        <v>Abrazadera de conexion de respiracion. Piping. Sistema de lubricacion. Motor Caterpillar 3516B. SDD7</v>
      </c>
      <c r="H255" s="179" t="str">
        <f>VLOOKUP(C255,'Completar SOFSE'!$A$19:$F$462,6,0)</f>
        <v>5P-4868</v>
      </c>
      <c r="I255" s="64"/>
      <c r="J255" s="75"/>
      <c r="K255" s="75"/>
      <c r="L255" s="46">
        <f t="shared" si="56"/>
        <v>0</v>
      </c>
    </row>
    <row r="256" spans="2:12">
      <c r="B256" s="69" t="s">
        <v>40</v>
      </c>
      <c r="C256" s="183"/>
      <c r="D256" s="174"/>
      <c r="E256" s="174"/>
      <c r="F256" s="174"/>
      <c r="G256" s="177"/>
      <c r="H256" s="180"/>
      <c r="I256" s="61"/>
      <c r="J256" s="75"/>
      <c r="K256" s="75"/>
      <c r="L256" s="46">
        <f t="shared" si="56"/>
        <v>0</v>
      </c>
    </row>
    <row r="257" spans="2:12">
      <c r="B257" s="69" t="s">
        <v>41</v>
      </c>
      <c r="C257" s="183"/>
      <c r="D257" s="174"/>
      <c r="E257" s="174"/>
      <c r="F257" s="174"/>
      <c r="G257" s="177"/>
      <c r="H257" s="180"/>
      <c r="I257" s="61"/>
      <c r="J257" s="75"/>
      <c r="K257" s="75"/>
      <c r="L257" s="46">
        <f t="shared" si="56"/>
        <v>0</v>
      </c>
    </row>
    <row r="258" spans="2:12">
      <c r="B258" s="69" t="s">
        <v>42</v>
      </c>
      <c r="C258" s="183"/>
      <c r="D258" s="174"/>
      <c r="E258" s="174"/>
      <c r="F258" s="174"/>
      <c r="G258" s="177"/>
      <c r="H258" s="180"/>
      <c r="I258" s="61"/>
      <c r="J258" s="48"/>
      <c r="K258" s="75"/>
      <c r="L258" s="46">
        <f t="shared" si="56"/>
        <v>0</v>
      </c>
    </row>
    <row r="259" spans="2:12" ht="13.5" thickBot="1">
      <c r="B259" s="104" t="s">
        <v>43</v>
      </c>
      <c r="C259" s="184"/>
      <c r="D259" s="175"/>
      <c r="E259" s="175"/>
      <c r="F259" s="175"/>
      <c r="G259" s="178"/>
      <c r="H259" s="181"/>
      <c r="I259" s="62"/>
      <c r="J259" s="51"/>
      <c r="K259" s="63"/>
      <c r="L259" s="52">
        <f t="shared" si="56"/>
        <v>0</v>
      </c>
    </row>
    <row r="260" spans="2:12">
      <c r="B260" s="68" t="s">
        <v>39</v>
      </c>
      <c r="C260" s="182">
        <f t="shared" ref="C260" si="59">+C255+1</f>
        <v>50</v>
      </c>
      <c r="D260" s="173">
        <f>VLOOKUP(C260,'Completar SOFSE'!$A$19:$E$462,2,0)</f>
        <v>8</v>
      </c>
      <c r="E260" s="173" t="str">
        <f>VLOOKUP(C260,'Completar SOFSE'!$A$19:$E$462,3,0)</f>
        <v>unidad</v>
      </c>
      <c r="F260" s="173" t="str">
        <f>VLOOKUP(C260,'Completar SOFSE'!$A$19:$E$462,4,0)</f>
        <v>NUM03230191650N</v>
      </c>
      <c r="G260" s="176" t="str">
        <f>VLOOKUP(C260,'Completar SOFSE'!$A$19:$E$462,5,0)</f>
        <v>Junta de unidad auxiliar de transmision. Motor diesel Caterpillar 3516B. Locomotoras - CSR SDD7</v>
      </c>
      <c r="H260" s="179" t="str">
        <f>VLOOKUP(C260,'Completar SOFSE'!$A$19:$F$462,6,0)</f>
        <v>127-4422</v>
      </c>
      <c r="I260" s="64"/>
      <c r="J260" s="75"/>
      <c r="K260" s="75"/>
      <c r="L260" s="46">
        <f t="shared" si="56"/>
        <v>0</v>
      </c>
    </row>
    <row r="261" spans="2:12">
      <c r="B261" s="69" t="s">
        <v>40</v>
      </c>
      <c r="C261" s="183"/>
      <c r="D261" s="174"/>
      <c r="E261" s="174"/>
      <c r="F261" s="174"/>
      <c r="G261" s="177"/>
      <c r="H261" s="180"/>
      <c r="I261" s="61"/>
      <c r="J261" s="75"/>
      <c r="K261" s="75"/>
      <c r="L261" s="46">
        <f t="shared" si="56"/>
        <v>0</v>
      </c>
    </row>
    <row r="262" spans="2:12">
      <c r="B262" s="69" t="s">
        <v>41</v>
      </c>
      <c r="C262" s="183"/>
      <c r="D262" s="174"/>
      <c r="E262" s="174"/>
      <c r="F262" s="174"/>
      <c r="G262" s="177"/>
      <c r="H262" s="180"/>
      <c r="I262" s="61"/>
      <c r="J262" s="75"/>
      <c r="K262" s="75"/>
      <c r="L262" s="46">
        <f t="shared" si="56"/>
        <v>0</v>
      </c>
    </row>
    <row r="263" spans="2:12">
      <c r="B263" s="69" t="s">
        <v>42</v>
      </c>
      <c r="C263" s="183"/>
      <c r="D263" s="174"/>
      <c r="E263" s="174"/>
      <c r="F263" s="174"/>
      <c r="G263" s="177"/>
      <c r="H263" s="180"/>
      <c r="I263" s="61"/>
      <c r="J263" s="48"/>
      <c r="K263" s="75"/>
      <c r="L263" s="46">
        <f t="shared" si="56"/>
        <v>0</v>
      </c>
    </row>
    <row r="264" spans="2:12" ht="13.5" thickBot="1">
      <c r="B264" s="104" t="s">
        <v>43</v>
      </c>
      <c r="C264" s="184"/>
      <c r="D264" s="175"/>
      <c r="E264" s="175"/>
      <c r="F264" s="175"/>
      <c r="G264" s="178"/>
      <c r="H264" s="181"/>
      <c r="I264" s="62"/>
      <c r="J264" s="51"/>
      <c r="K264" s="63"/>
      <c r="L264" s="52">
        <f t="shared" si="56"/>
        <v>0</v>
      </c>
    </row>
    <row r="265" spans="2:12">
      <c r="B265" s="68" t="s">
        <v>39</v>
      </c>
      <c r="C265" s="182">
        <f>+C260+1</f>
        <v>51</v>
      </c>
      <c r="D265" s="173">
        <f>VLOOKUP(C265,'Completar SOFSE'!$A$19:$E$462,2,0)</f>
        <v>12</v>
      </c>
      <c r="E265" s="173" t="str">
        <f>VLOOKUP(C265,'Completar SOFSE'!$A$19:$E$462,3,0)</f>
        <v>unidad</v>
      </c>
      <c r="F265" s="173" t="str">
        <f>VLOOKUP(C265,'Completar SOFSE'!$A$19:$E$462,4,0)</f>
        <v>NUM03230191680N</v>
      </c>
      <c r="G265" s="176" t="str">
        <f>VLOOKUP(C265,'Completar SOFSE'!$A$19:$E$462,5,0)</f>
        <v>Junta de soporte. Block de cilindros. Motor diesel Caterpillar 3516B. Locomotoras - CSR SDD7</v>
      </c>
      <c r="H265" s="179" t="str">
        <f>VLOOKUP(C265,'Completar SOFSE'!$A$19:$F$462,6,0)</f>
        <v>2W-0752</v>
      </c>
      <c r="I265" s="64"/>
      <c r="J265" s="75"/>
      <c r="K265" s="75"/>
      <c r="L265" s="46">
        <f>I265*$D$60+J265*$D$60+K265*$D$60</f>
        <v>0</v>
      </c>
    </row>
    <row r="266" spans="2:12">
      <c r="B266" s="69" t="s">
        <v>40</v>
      </c>
      <c r="C266" s="183"/>
      <c r="D266" s="174"/>
      <c r="E266" s="174"/>
      <c r="F266" s="174"/>
      <c r="G266" s="177"/>
      <c r="H266" s="180"/>
      <c r="I266" s="61"/>
      <c r="J266" s="75"/>
      <c r="K266" s="75"/>
      <c r="L266" s="46">
        <f t="shared" ref="L266:L284" si="60">I266*$D$60+J266*$D$60+K266*$D$60</f>
        <v>0</v>
      </c>
    </row>
    <row r="267" spans="2:12">
      <c r="B267" s="69" t="s">
        <v>41</v>
      </c>
      <c r="C267" s="183"/>
      <c r="D267" s="174"/>
      <c r="E267" s="174"/>
      <c r="F267" s="174"/>
      <c r="G267" s="177"/>
      <c r="H267" s="180"/>
      <c r="I267" s="61"/>
      <c r="J267" s="75"/>
      <c r="K267" s="75"/>
      <c r="L267" s="46">
        <f t="shared" si="60"/>
        <v>0</v>
      </c>
    </row>
    <row r="268" spans="2:12">
      <c r="B268" s="69" t="s">
        <v>42</v>
      </c>
      <c r="C268" s="183"/>
      <c r="D268" s="174"/>
      <c r="E268" s="174"/>
      <c r="F268" s="174"/>
      <c r="G268" s="177"/>
      <c r="H268" s="180"/>
      <c r="I268" s="61"/>
      <c r="J268" s="48"/>
      <c r="K268" s="75"/>
      <c r="L268" s="46">
        <f t="shared" si="60"/>
        <v>0</v>
      </c>
    </row>
    <row r="269" spans="2:12" ht="13.5" thickBot="1">
      <c r="B269" s="104" t="s">
        <v>43</v>
      </c>
      <c r="C269" s="184"/>
      <c r="D269" s="175"/>
      <c r="E269" s="175"/>
      <c r="F269" s="175"/>
      <c r="G269" s="178"/>
      <c r="H269" s="181"/>
      <c r="I269" s="62"/>
      <c r="J269" s="51"/>
      <c r="K269" s="63"/>
      <c r="L269" s="52">
        <f t="shared" si="60"/>
        <v>0</v>
      </c>
    </row>
    <row r="270" spans="2:12">
      <c r="B270" s="68" t="s">
        <v>39</v>
      </c>
      <c r="C270" s="182">
        <f t="shared" ref="C270" si="61">+C265+1</f>
        <v>52</v>
      </c>
      <c r="D270" s="173">
        <f>VLOOKUP(C270,'Completar SOFSE'!$A$19:$E$462,2,0)</f>
        <v>8</v>
      </c>
      <c r="E270" s="173" t="str">
        <f>VLOOKUP(C270,'Completar SOFSE'!$A$19:$E$462,3,0)</f>
        <v>unidad</v>
      </c>
      <c r="F270" s="173" t="str">
        <f>VLOOKUP(C270,'Completar SOFSE'!$A$19:$E$462,4,0)</f>
        <v>NUM03230191770N</v>
      </c>
      <c r="G270" s="176" t="str">
        <f>VLOOKUP(C270,'Completar SOFSE'!$A$19:$E$462,5,0)</f>
        <v>Junta de cobertor frontal menor superior de block de cilindros. Motor diesel Caterpillar 3516B. SDD7</v>
      </c>
      <c r="H270" s="179" t="str">
        <f>VLOOKUP(C270,'Completar SOFSE'!$A$19:$F$462,6,0)</f>
        <v>7N-3368</v>
      </c>
      <c r="I270" s="64"/>
      <c r="J270" s="75"/>
      <c r="K270" s="75"/>
      <c r="L270" s="46">
        <f t="shared" si="60"/>
        <v>0</v>
      </c>
    </row>
    <row r="271" spans="2:12">
      <c r="B271" s="69" t="s">
        <v>40</v>
      </c>
      <c r="C271" s="183"/>
      <c r="D271" s="174"/>
      <c r="E271" s="174"/>
      <c r="F271" s="174"/>
      <c r="G271" s="177"/>
      <c r="H271" s="180"/>
      <c r="I271" s="61"/>
      <c r="J271" s="75"/>
      <c r="K271" s="75"/>
      <c r="L271" s="46">
        <f t="shared" si="60"/>
        <v>0</v>
      </c>
    </row>
    <row r="272" spans="2:12">
      <c r="B272" s="69" t="s">
        <v>41</v>
      </c>
      <c r="C272" s="183"/>
      <c r="D272" s="174"/>
      <c r="E272" s="174"/>
      <c r="F272" s="174"/>
      <c r="G272" s="177"/>
      <c r="H272" s="180"/>
      <c r="I272" s="61"/>
      <c r="J272" s="75"/>
      <c r="K272" s="75"/>
      <c r="L272" s="46">
        <f t="shared" si="60"/>
        <v>0</v>
      </c>
    </row>
    <row r="273" spans="2:12">
      <c r="B273" s="69" t="s">
        <v>42</v>
      </c>
      <c r="C273" s="183"/>
      <c r="D273" s="174"/>
      <c r="E273" s="174"/>
      <c r="F273" s="174"/>
      <c r="G273" s="177"/>
      <c r="H273" s="180"/>
      <c r="I273" s="61"/>
      <c r="J273" s="48"/>
      <c r="K273" s="75"/>
      <c r="L273" s="46">
        <f t="shared" si="60"/>
        <v>0</v>
      </c>
    </row>
    <row r="274" spans="2:12" ht="13.5" thickBot="1">
      <c r="B274" s="104" t="s">
        <v>43</v>
      </c>
      <c r="C274" s="184"/>
      <c r="D274" s="175"/>
      <c r="E274" s="175"/>
      <c r="F274" s="175"/>
      <c r="G274" s="178"/>
      <c r="H274" s="181"/>
      <c r="I274" s="62"/>
      <c r="J274" s="51"/>
      <c r="K274" s="63"/>
      <c r="L274" s="52">
        <f t="shared" si="60"/>
        <v>0</v>
      </c>
    </row>
    <row r="275" spans="2:12">
      <c r="B275" s="68" t="s">
        <v>39</v>
      </c>
      <c r="C275" s="182">
        <f t="shared" ref="C275" si="62">+C270+1</f>
        <v>53</v>
      </c>
      <c r="D275" s="173">
        <f>VLOOKUP(C275,'Completar SOFSE'!$A$19:$E$462,2,0)</f>
        <v>12</v>
      </c>
      <c r="E275" s="173" t="str">
        <f>VLOOKUP(C275,'Completar SOFSE'!$A$19:$E$462,3,0)</f>
        <v>unidad</v>
      </c>
      <c r="F275" s="173" t="str">
        <f>VLOOKUP(C275,'Completar SOFSE'!$A$19:$E$462,4,0)</f>
        <v>NUM03230191780N</v>
      </c>
      <c r="G275" s="176" t="str">
        <f>VLOOKUP(C275,'Completar SOFSE'!$A$19:$E$462,5,0)</f>
        <v>Junta de cubiertas traseras superiores de block de cilindros. Motor diesel Caterpillar 3516B. SDD7</v>
      </c>
      <c r="H275" s="179" t="str">
        <f>VLOOKUP(C275,'Completar SOFSE'!$A$19:$F$462,6,0)</f>
        <v>7N-4320</v>
      </c>
      <c r="I275" s="64"/>
      <c r="J275" s="75"/>
      <c r="K275" s="75"/>
      <c r="L275" s="46">
        <f t="shared" si="60"/>
        <v>0</v>
      </c>
    </row>
    <row r="276" spans="2:12">
      <c r="B276" s="69" t="s">
        <v>40</v>
      </c>
      <c r="C276" s="183"/>
      <c r="D276" s="174"/>
      <c r="E276" s="174"/>
      <c r="F276" s="174"/>
      <c r="G276" s="177"/>
      <c r="H276" s="180"/>
      <c r="I276" s="61"/>
      <c r="J276" s="75"/>
      <c r="K276" s="75"/>
      <c r="L276" s="46">
        <f t="shared" si="60"/>
        <v>0</v>
      </c>
    </row>
    <row r="277" spans="2:12">
      <c r="B277" s="69" t="s">
        <v>41</v>
      </c>
      <c r="C277" s="183"/>
      <c r="D277" s="174"/>
      <c r="E277" s="174"/>
      <c r="F277" s="174"/>
      <c r="G277" s="177"/>
      <c r="H277" s="180"/>
      <c r="I277" s="61"/>
      <c r="J277" s="75"/>
      <c r="K277" s="75"/>
      <c r="L277" s="46">
        <f t="shared" si="60"/>
        <v>0</v>
      </c>
    </row>
    <row r="278" spans="2:12">
      <c r="B278" s="69" t="s">
        <v>42</v>
      </c>
      <c r="C278" s="183"/>
      <c r="D278" s="174"/>
      <c r="E278" s="174"/>
      <c r="F278" s="174"/>
      <c r="G278" s="177"/>
      <c r="H278" s="180"/>
      <c r="I278" s="61"/>
      <c r="J278" s="48"/>
      <c r="K278" s="75"/>
      <c r="L278" s="46">
        <f t="shared" si="60"/>
        <v>0</v>
      </c>
    </row>
    <row r="279" spans="2:12" ht="13.5" thickBot="1">
      <c r="B279" s="104" t="s">
        <v>43</v>
      </c>
      <c r="C279" s="184"/>
      <c r="D279" s="175"/>
      <c r="E279" s="175"/>
      <c r="F279" s="175"/>
      <c r="G279" s="178"/>
      <c r="H279" s="181"/>
      <c r="I279" s="62"/>
      <c r="J279" s="51"/>
      <c r="K279" s="63"/>
      <c r="L279" s="52">
        <f t="shared" si="60"/>
        <v>0</v>
      </c>
    </row>
    <row r="280" spans="2:12">
      <c r="B280" s="68" t="s">
        <v>39</v>
      </c>
      <c r="C280" s="182">
        <f t="shared" ref="C280" si="63">+C275+1</f>
        <v>54</v>
      </c>
      <c r="D280" s="173">
        <f>VLOOKUP(C280,'Completar SOFSE'!$A$19:$E$462,2,0)</f>
        <v>19</v>
      </c>
      <c r="E280" s="173" t="str">
        <f>VLOOKUP(C280,'Completar SOFSE'!$A$19:$E$462,3,0)</f>
        <v>unidad</v>
      </c>
      <c r="F280" s="173" t="str">
        <f>VLOOKUP(C280,'Completar SOFSE'!$A$19:$E$462,4,0)</f>
        <v>NUM03230192130N</v>
      </c>
      <c r="G280" s="176" t="str">
        <f>VLOOKUP(C280,'Completar SOFSE'!$A$19:$E$462,5,0)</f>
        <v>Junta de Aftercooler.  Motor Caterpillar 3516B. Loc CSR SDD7.</v>
      </c>
      <c r="H280" s="179" t="str">
        <f>VLOOKUP(C280,'Completar SOFSE'!$A$19:$F$462,6,0)</f>
        <v>112-1564</v>
      </c>
      <c r="I280" s="64"/>
      <c r="J280" s="75"/>
      <c r="K280" s="75"/>
      <c r="L280" s="46">
        <f t="shared" si="60"/>
        <v>0</v>
      </c>
    </row>
    <row r="281" spans="2:12">
      <c r="B281" s="69" t="s">
        <v>40</v>
      </c>
      <c r="C281" s="183"/>
      <c r="D281" s="174"/>
      <c r="E281" s="174"/>
      <c r="F281" s="174"/>
      <c r="G281" s="177"/>
      <c r="H281" s="180"/>
      <c r="I281" s="61"/>
      <c r="J281" s="75"/>
      <c r="K281" s="75"/>
      <c r="L281" s="46">
        <f t="shared" si="60"/>
        <v>0</v>
      </c>
    </row>
    <row r="282" spans="2:12">
      <c r="B282" s="69" t="s">
        <v>41</v>
      </c>
      <c r="C282" s="183"/>
      <c r="D282" s="174"/>
      <c r="E282" s="174"/>
      <c r="F282" s="174"/>
      <c r="G282" s="177"/>
      <c r="H282" s="180"/>
      <c r="I282" s="61"/>
      <c r="J282" s="75"/>
      <c r="K282" s="75"/>
      <c r="L282" s="46">
        <f t="shared" si="60"/>
        <v>0</v>
      </c>
    </row>
    <row r="283" spans="2:12">
      <c r="B283" s="69" t="s">
        <v>42</v>
      </c>
      <c r="C283" s="183"/>
      <c r="D283" s="174"/>
      <c r="E283" s="174"/>
      <c r="F283" s="174"/>
      <c r="G283" s="177"/>
      <c r="H283" s="180"/>
      <c r="I283" s="61"/>
      <c r="J283" s="48"/>
      <c r="K283" s="75"/>
      <c r="L283" s="46">
        <f t="shared" si="60"/>
        <v>0</v>
      </c>
    </row>
    <row r="284" spans="2:12" ht="13.5" thickBot="1">
      <c r="B284" s="104" t="s">
        <v>43</v>
      </c>
      <c r="C284" s="184"/>
      <c r="D284" s="175"/>
      <c r="E284" s="175"/>
      <c r="F284" s="175"/>
      <c r="G284" s="178"/>
      <c r="H284" s="181"/>
      <c r="I284" s="62"/>
      <c r="J284" s="51"/>
      <c r="K284" s="63"/>
      <c r="L284" s="52">
        <f t="shared" si="60"/>
        <v>0</v>
      </c>
    </row>
    <row r="285" spans="2:12">
      <c r="B285" s="68" t="s">
        <v>39</v>
      </c>
      <c r="C285" s="182">
        <f>+C280+1</f>
        <v>55</v>
      </c>
      <c r="D285" s="173">
        <f>VLOOKUP(C285,'Completar SOFSE'!$A$19:$E$462,2,0)</f>
        <v>17</v>
      </c>
      <c r="E285" s="173" t="str">
        <f>VLOOKUP(C285,'Completar SOFSE'!$A$19:$E$462,3,0)</f>
        <v>unidad</v>
      </c>
      <c r="F285" s="173" t="str">
        <f>VLOOKUP(C285,'Completar SOFSE'!$A$19:$E$462,4,0)</f>
        <v>NUM03230302500N</v>
      </c>
      <c r="G285" s="176" t="str">
        <f>VLOOKUP(C285,'Completar SOFSE'!$A$19:$E$462,5,0)</f>
        <v>Junta de Tapas de Cilindro de motor diesel Caterpillar 3516B. Loc CSR SDD7. (RF: 122-8856)</v>
      </c>
      <c r="H285" s="179" t="str">
        <f>VLOOKUP(C285,'Completar SOFSE'!$A$19:$F$462,6,0)</f>
        <v>122-8856</v>
      </c>
      <c r="I285" s="64"/>
      <c r="J285" s="75"/>
      <c r="K285" s="75"/>
      <c r="L285" s="46">
        <f>I285*$D$60+J285*$D$60+K285*$D$60</f>
        <v>0</v>
      </c>
    </row>
    <row r="286" spans="2:12">
      <c r="B286" s="69" t="s">
        <v>40</v>
      </c>
      <c r="C286" s="183"/>
      <c r="D286" s="174"/>
      <c r="E286" s="174"/>
      <c r="F286" s="174"/>
      <c r="G286" s="177"/>
      <c r="H286" s="180"/>
      <c r="I286" s="61"/>
      <c r="J286" s="75"/>
      <c r="K286" s="75"/>
      <c r="L286" s="46">
        <f t="shared" ref="L286:L304" si="64">I286*$D$60+J286*$D$60+K286*$D$60</f>
        <v>0</v>
      </c>
    </row>
    <row r="287" spans="2:12">
      <c r="B287" s="69" t="s">
        <v>41</v>
      </c>
      <c r="C287" s="183"/>
      <c r="D287" s="174"/>
      <c r="E287" s="174"/>
      <c r="F287" s="174"/>
      <c r="G287" s="177"/>
      <c r="H287" s="180"/>
      <c r="I287" s="61"/>
      <c r="J287" s="75"/>
      <c r="K287" s="75"/>
      <c r="L287" s="46">
        <f t="shared" si="64"/>
        <v>0</v>
      </c>
    </row>
    <row r="288" spans="2:12">
      <c r="B288" s="69" t="s">
        <v>42</v>
      </c>
      <c r="C288" s="183"/>
      <c r="D288" s="174"/>
      <c r="E288" s="174"/>
      <c r="F288" s="174"/>
      <c r="G288" s="177"/>
      <c r="H288" s="180"/>
      <c r="I288" s="61"/>
      <c r="J288" s="48"/>
      <c r="K288" s="75"/>
      <c r="L288" s="46">
        <f t="shared" si="64"/>
        <v>0</v>
      </c>
    </row>
    <row r="289" spans="2:12" ht="13.5" thickBot="1">
      <c r="B289" s="104" t="s">
        <v>43</v>
      </c>
      <c r="C289" s="184"/>
      <c r="D289" s="175"/>
      <c r="E289" s="175"/>
      <c r="F289" s="175"/>
      <c r="G289" s="178"/>
      <c r="H289" s="181"/>
      <c r="I289" s="62"/>
      <c r="J289" s="51"/>
      <c r="K289" s="63"/>
      <c r="L289" s="52">
        <f t="shared" si="64"/>
        <v>0</v>
      </c>
    </row>
    <row r="290" spans="2:12">
      <c r="B290" s="68" t="s">
        <v>39</v>
      </c>
      <c r="C290" s="182">
        <f t="shared" ref="C290" si="65">+C285+1</f>
        <v>56</v>
      </c>
      <c r="D290" s="173">
        <f>VLOOKUP(C290,'Completar SOFSE'!$A$19:$E$462,2,0)</f>
        <v>47</v>
      </c>
      <c r="E290" s="173" t="str">
        <f>VLOOKUP(C290,'Completar SOFSE'!$A$19:$E$462,3,0)</f>
        <v>unidad</v>
      </c>
      <c r="F290" s="173" t="str">
        <f>VLOOKUP(C290,'Completar SOFSE'!$A$19:$E$462,4,0)</f>
        <v>NUM03230302510N</v>
      </c>
      <c r="G290" s="176" t="str">
        <f>VLOOKUP(C290,'Completar SOFSE'!$A$19:$E$462,5,0)</f>
        <v>Junta de Tapas de Cilindro de motor diesel Caterpillar 3516B Loc CSR SDD7. (RF: 241-5928)</v>
      </c>
      <c r="H290" s="179" t="str">
        <f>VLOOKUP(C290,'Completar SOFSE'!$A$19:$F$462,6,0)</f>
        <v>241-5928</v>
      </c>
      <c r="I290" s="64"/>
      <c r="J290" s="75"/>
      <c r="K290" s="75"/>
      <c r="L290" s="46">
        <f t="shared" si="64"/>
        <v>0</v>
      </c>
    </row>
    <row r="291" spans="2:12">
      <c r="B291" s="69" t="s">
        <v>40</v>
      </c>
      <c r="C291" s="183"/>
      <c r="D291" s="174"/>
      <c r="E291" s="174"/>
      <c r="F291" s="174"/>
      <c r="G291" s="177"/>
      <c r="H291" s="180"/>
      <c r="I291" s="61"/>
      <c r="J291" s="75"/>
      <c r="K291" s="75"/>
      <c r="L291" s="46">
        <f t="shared" si="64"/>
        <v>0</v>
      </c>
    </row>
    <row r="292" spans="2:12">
      <c r="B292" s="69" t="s">
        <v>41</v>
      </c>
      <c r="C292" s="183"/>
      <c r="D292" s="174"/>
      <c r="E292" s="174"/>
      <c r="F292" s="174"/>
      <c r="G292" s="177"/>
      <c r="H292" s="180"/>
      <c r="I292" s="61"/>
      <c r="J292" s="75"/>
      <c r="K292" s="75"/>
      <c r="L292" s="46">
        <f t="shared" si="64"/>
        <v>0</v>
      </c>
    </row>
    <row r="293" spans="2:12">
      <c r="B293" s="69" t="s">
        <v>42</v>
      </c>
      <c r="C293" s="183"/>
      <c r="D293" s="174"/>
      <c r="E293" s="174"/>
      <c r="F293" s="174"/>
      <c r="G293" s="177"/>
      <c r="H293" s="180"/>
      <c r="I293" s="61"/>
      <c r="J293" s="48"/>
      <c r="K293" s="75"/>
      <c r="L293" s="46">
        <f t="shared" si="64"/>
        <v>0</v>
      </c>
    </row>
    <row r="294" spans="2:12" ht="13.5" thickBot="1">
      <c r="B294" s="104" t="s">
        <v>43</v>
      </c>
      <c r="C294" s="184"/>
      <c r="D294" s="175"/>
      <c r="E294" s="175"/>
      <c r="F294" s="175"/>
      <c r="G294" s="178"/>
      <c r="H294" s="181"/>
      <c r="I294" s="62"/>
      <c r="J294" s="51"/>
      <c r="K294" s="63"/>
      <c r="L294" s="52">
        <f t="shared" si="64"/>
        <v>0</v>
      </c>
    </row>
    <row r="295" spans="2:12">
      <c r="B295" s="68" t="s">
        <v>39</v>
      </c>
      <c r="C295" s="182">
        <f t="shared" ref="C295" si="66">+C290+1</f>
        <v>57</v>
      </c>
      <c r="D295" s="173">
        <f>VLOOKUP(C295,'Completar SOFSE'!$A$19:$E$462,2,0)</f>
        <v>47</v>
      </c>
      <c r="E295" s="173" t="str">
        <f>VLOOKUP(C295,'Completar SOFSE'!$A$19:$E$462,3,0)</f>
        <v>unidad</v>
      </c>
      <c r="F295" s="173" t="str">
        <f>VLOOKUP(C295,'Completar SOFSE'!$A$19:$E$462,4,0)</f>
        <v>NUM03230302530N</v>
      </c>
      <c r="G295" s="176" t="str">
        <f>VLOOKUP(C295,'Completar SOFSE'!$A$19:$E$462,5,0)</f>
        <v>Junta de Tapas de Cilindro de motor diesel Caterpillar 3516B. Loc CSR SDD7. (RF: 7n-5080)</v>
      </c>
      <c r="H295" s="179" t="str">
        <f>VLOOKUP(C295,'Completar SOFSE'!$A$19:$F$462,6,0)</f>
        <v>7N-5080</v>
      </c>
      <c r="I295" s="64"/>
      <c r="J295" s="75"/>
      <c r="K295" s="75"/>
      <c r="L295" s="46">
        <f t="shared" si="64"/>
        <v>0</v>
      </c>
    </row>
    <row r="296" spans="2:12">
      <c r="B296" s="69" t="s">
        <v>40</v>
      </c>
      <c r="C296" s="183"/>
      <c r="D296" s="174"/>
      <c r="E296" s="174"/>
      <c r="F296" s="174"/>
      <c r="G296" s="177"/>
      <c r="H296" s="180"/>
      <c r="I296" s="61"/>
      <c r="J296" s="75"/>
      <c r="K296" s="75"/>
      <c r="L296" s="46">
        <f t="shared" si="64"/>
        <v>0</v>
      </c>
    </row>
    <row r="297" spans="2:12">
      <c r="B297" s="69" t="s">
        <v>41</v>
      </c>
      <c r="C297" s="183"/>
      <c r="D297" s="174"/>
      <c r="E297" s="174"/>
      <c r="F297" s="174"/>
      <c r="G297" s="177"/>
      <c r="H297" s="180"/>
      <c r="I297" s="61"/>
      <c r="J297" s="75"/>
      <c r="K297" s="75"/>
      <c r="L297" s="46">
        <f t="shared" si="64"/>
        <v>0</v>
      </c>
    </row>
    <row r="298" spans="2:12">
      <c r="B298" s="69" t="s">
        <v>42</v>
      </c>
      <c r="C298" s="183"/>
      <c r="D298" s="174"/>
      <c r="E298" s="174"/>
      <c r="F298" s="174"/>
      <c r="G298" s="177"/>
      <c r="H298" s="180"/>
      <c r="I298" s="61"/>
      <c r="J298" s="48"/>
      <c r="K298" s="75"/>
      <c r="L298" s="46">
        <f t="shared" si="64"/>
        <v>0</v>
      </c>
    </row>
    <row r="299" spans="2:12" ht="13.5" thickBot="1">
      <c r="B299" s="104" t="s">
        <v>43</v>
      </c>
      <c r="C299" s="184"/>
      <c r="D299" s="175"/>
      <c r="E299" s="175"/>
      <c r="F299" s="175"/>
      <c r="G299" s="178"/>
      <c r="H299" s="181"/>
      <c r="I299" s="62"/>
      <c r="J299" s="51"/>
      <c r="K299" s="63"/>
      <c r="L299" s="52">
        <f t="shared" si="64"/>
        <v>0</v>
      </c>
    </row>
    <row r="300" spans="2:12">
      <c r="B300" s="68" t="s">
        <v>39</v>
      </c>
      <c r="C300" s="182">
        <f t="shared" ref="C300" si="67">+C295+1</f>
        <v>58</v>
      </c>
      <c r="D300" s="173">
        <f>VLOOKUP(C300,'Completar SOFSE'!$A$19:$E$462,2,0)</f>
        <v>47</v>
      </c>
      <c r="E300" s="173" t="str">
        <f>VLOOKUP(C300,'Completar SOFSE'!$A$19:$E$462,3,0)</f>
        <v>unidad</v>
      </c>
      <c r="F300" s="173" t="str">
        <f>VLOOKUP(C300,'Completar SOFSE'!$A$19:$E$462,4,0)</f>
        <v>NUM03230302550N</v>
      </c>
      <c r="G300" s="176" t="str">
        <f>VLOOKUP(C300,'Completar SOFSE'!$A$19:$E$462,5,0)</f>
        <v>junta de Tapas de Cilindro de motor diesel Caterpillar 3516B. Loc CSR SDD7</v>
      </c>
      <c r="H300" s="179" t="str">
        <f>VLOOKUP(C300,'Completar SOFSE'!$A$19:$F$462,6,0)</f>
        <v>428-9129</v>
      </c>
      <c r="I300" s="64"/>
      <c r="J300" s="75"/>
      <c r="K300" s="75"/>
      <c r="L300" s="46">
        <f t="shared" si="64"/>
        <v>0</v>
      </c>
    </row>
    <row r="301" spans="2:12">
      <c r="B301" s="69" t="s">
        <v>40</v>
      </c>
      <c r="C301" s="183"/>
      <c r="D301" s="174"/>
      <c r="E301" s="174"/>
      <c r="F301" s="174"/>
      <c r="G301" s="177"/>
      <c r="H301" s="180"/>
      <c r="I301" s="61"/>
      <c r="J301" s="75"/>
      <c r="K301" s="75"/>
      <c r="L301" s="46">
        <f t="shared" si="64"/>
        <v>0</v>
      </c>
    </row>
    <row r="302" spans="2:12">
      <c r="B302" s="69" t="s">
        <v>41</v>
      </c>
      <c r="C302" s="183"/>
      <c r="D302" s="174"/>
      <c r="E302" s="174"/>
      <c r="F302" s="174"/>
      <c r="G302" s="177"/>
      <c r="H302" s="180"/>
      <c r="I302" s="61"/>
      <c r="J302" s="75"/>
      <c r="K302" s="75"/>
      <c r="L302" s="46">
        <f t="shared" si="64"/>
        <v>0</v>
      </c>
    </row>
    <row r="303" spans="2:12">
      <c r="B303" s="69" t="s">
        <v>42</v>
      </c>
      <c r="C303" s="183"/>
      <c r="D303" s="174"/>
      <c r="E303" s="174"/>
      <c r="F303" s="174"/>
      <c r="G303" s="177"/>
      <c r="H303" s="180"/>
      <c r="I303" s="61"/>
      <c r="J303" s="48"/>
      <c r="K303" s="75"/>
      <c r="L303" s="46">
        <f t="shared" si="64"/>
        <v>0</v>
      </c>
    </row>
    <row r="304" spans="2:12" ht="13.5" thickBot="1">
      <c r="B304" s="104" t="s">
        <v>43</v>
      </c>
      <c r="C304" s="184"/>
      <c r="D304" s="175"/>
      <c r="E304" s="175"/>
      <c r="F304" s="175"/>
      <c r="G304" s="178"/>
      <c r="H304" s="181"/>
      <c r="I304" s="62"/>
      <c r="J304" s="51"/>
      <c r="K304" s="63"/>
      <c r="L304" s="52">
        <f t="shared" si="64"/>
        <v>0</v>
      </c>
    </row>
    <row r="305" spans="2:12">
      <c r="B305" s="68" t="s">
        <v>39</v>
      </c>
      <c r="C305" s="182">
        <f>+C300+1</f>
        <v>59</v>
      </c>
      <c r="D305" s="173">
        <f>VLOOKUP(C305,'Completar SOFSE'!$A$19:$E$462,2,0)</f>
        <v>61</v>
      </c>
      <c r="E305" s="173" t="str">
        <f>VLOOKUP(C305,'Completar SOFSE'!$A$19:$E$462,3,0)</f>
        <v>unidad</v>
      </c>
      <c r="F305" s="173" t="str">
        <f>VLOOKUP(C305,'Completar SOFSE'!$A$19:$E$462,4,0)</f>
        <v>NUM03230711220N</v>
      </c>
      <c r="G305" s="176" t="str">
        <f>VLOOKUP(C305,'Completar SOFSE'!$A$19:$E$462,5,0)</f>
        <v>Junta de separador de agua. Sistema de combustible. Motor diesel Caterpillar 3516B. CSR SDD7</v>
      </c>
      <c r="H305" s="179" t="str">
        <f>VLOOKUP(C305,'Completar SOFSE'!$A$19:$F$462,6,0)</f>
        <v>4P-7383</v>
      </c>
      <c r="I305" s="64"/>
      <c r="J305" s="75"/>
      <c r="K305" s="75"/>
      <c r="L305" s="46">
        <f>I305*$D$60+J305*$D$60+K305*$D$60</f>
        <v>0</v>
      </c>
    </row>
    <row r="306" spans="2:12">
      <c r="B306" s="69" t="s">
        <v>40</v>
      </c>
      <c r="C306" s="183"/>
      <c r="D306" s="174"/>
      <c r="E306" s="174"/>
      <c r="F306" s="174"/>
      <c r="G306" s="177"/>
      <c r="H306" s="180"/>
      <c r="I306" s="61"/>
      <c r="J306" s="75"/>
      <c r="K306" s="75"/>
      <c r="L306" s="46">
        <f t="shared" ref="L306:L324" si="68">I306*$D$60+J306*$D$60+K306*$D$60</f>
        <v>0</v>
      </c>
    </row>
    <row r="307" spans="2:12">
      <c r="B307" s="69" t="s">
        <v>41</v>
      </c>
      <c r="C307" s="183"/>
      <c r="D307" s="174"/>
      <c r="E307" s="174"/>
      <c r="F307" s="174"/>
      <c r="G307" s="177"/>
      <c r="H307" s="180"/>
      <c r="I307" s="61"/>
      <c r="J307" s="75"/>
      <c r="K307" s="75"/>
      <c r="L307" s="46">
        <f t="shared" si="68"/>
        <v>0</v>
      </c>
    </row>
    <row r="308" spans="2:12">
      <c r="B308" s="69" t="s">
        <v>42</v>
      </c>
      <c r="C308" s="183"/>
      <c r="D308" s="174"/>
      <c r="E308" s="174"/>
      <c r="F308" s="174"/>
      <c r="G308" s="177"/>
      <c r="H308" s="180"/>
      <c r="I308" s="61"/>
      <c r="J308" s="48"/>
      <c r="K308" s="75"/>
      <c r="L308" s="46">
        <f t="shared" si="68"/>
        <v>0</v>
      </c>
    </row>
    <row r="309" spans="2:12" ht="13.5" thickBot="1">
      <c r="B309" s="104" t="s">
        <v>43</v>
      </c>
      <c r="C309" s="184"/>
      <c r="D309" s="175"/>
      <c r="E309" s="175"/>
      <c r="F309" s="175"/>
      <c r="G309" s="178"/>
      <c r="H309" s="181"/>
      <c r="I309" s="62"/>
      <c r="J309" s="51"/>
      <c r="K309" s="63"/>
      <c r="L309" s="52">
        <f t="shared" si="68"/>
        <v>0</v>
      </c>
    </row>
    <row r="310" spans="2:12">
      <c r="B310" s="68" t="s">
        <v>39</v>
      </c>
      <c r="C310" s="182">
        <f t="shared" ref="C310" si="69">+C305+1</f>
        <v>60</v>
      </c>
      <c r="D310" s="173">
        <f>VLOOKUP(C310,'Completar SOFSE'!$A$19:$E$462,2,0)</f>
        <v>26</v>
      </c>
      <c r="E310" s="173" t="str">
        <f>VLOOKUP(C310,'Completar SOFSE'!$A$19:$E$462,3,0)</f>
        <v>unidad</v>
      </c>
      <c r="F310" s="173" t="str">
        <f>VLOOKUP(C310,'Completar SOFSE'!$A$19:$E$462,4,0)</f>
        <v>NUM03230711290N</v>
      </c>
      <c r="G310" s="176" t="str">
        <f>VLOOKUP(C310,'Completar SOFSE'!$A$19:$E$462,5,0)</f>
        <v>Junta de la base de filtrado. Sistema de combustible. Motor diesel Caterpillar 3516B. CSR SDD7</v>
      </c>
      <c r="H310" s="179" t="str">
        <f>VLOOKUP(C310,'Completar SOFSE'!$A$19:$F$462,6,0)</f>
        <v>9Y-8389</v>
      </c>
      <c r="I310" s="64"/>
      <c r="J310" s="75"/>
      <c r="K310" s="75"/>
      <c r="L310" s="46">
        <f t="shared" si="68"/>
        <v>0</v>
      </c>
    </row>
    <row r="311" spans="2:12">
      <c r="B311" s="69" t="s">
        <v>40</v>
      </c>
      <c r="C311" s="183"/>
      <c r="D311" s="174"/>
      <c r="E311" s="174"/>
      <c r="F311" s="174"/>
      <c r="G311" s="177"/>
      <c r="H311" s="180"/>
      <c r="I311" s="61"/>
      <c r="J311" s="75"/>
      <c r="K311" s="75"/>
      <c r="L311" s="46">
        <f t="shared" si="68"/>
        <v>0</v>
      </c>
    </row>
    <row r="312" spans="2:12">
      <c r="B312" s="69" t="s">
        <v>41</v>
      </c>
      <c r="C312" s="183"/>
      <c r="D312" s="174"/>
      <c r="E312" s="174"/>
      <c r="F312" s="174"/>
      <c r="G312" s="177"/>
      <c r="H312" s="180"/>
      <c r="I312" s="61"/>
      <c r="J312" s="75"/>
      <c r="K312" s="75"/>
      <c r="L312" s="46">
        <f t="shared" si="68"/>
        <v>0</v>
      </c>
    </row>
    <row r="313" spans="2:12">
      <c r="B313" s="69" t="s">
        <v>42</v>
      </c>
      <c r="C313" s="183"/>
      <c r="D313" s="174"/>
      <c r="E313" s="174"/>
      <c r="F313" s="174"/>
      <c r="G313" s="177"/>
      <c r="H313" s="180"/>
      <c r="I313" s="61"/>
      <c r="J313" s="48"/>
      <c r="K313" s="75"/>
      <c r="L313" s="46">
        <f t="shared" si="68"/>
        <v>0</v>
      </c>
    </row>
    <row r="314" spans="2:12" ht="13.5" thickBot="1">
      <c r="B314" s="104" t="s">
        <v>43</v>
      </c>
      <c r="C314" s="184"/>
      <c r="D314" s="175"/>
      <c r="E314" s="175"/>
      <c r="F314" s="175"/>
      <c r="G314" s="178"/>
      <c r="H314" s="181"/>
      <c r="I314" s="62"/>
      <c r="J314" s="51"/>
      <c r="K314" s="63"/>
      <c r="L314" s="52">
        <f t="shared" si="68"/>
        <v>0</v>
      </c>
    </row>
    <row r="315" spans="2:12">
      <c r="B315" s="68" t="s">
        <v>39</v>
      </c>
      <c r="C315" s="182">
        <f t="shared" ref="C315" si="70">+C310+1</f>
        <v>61</v>
      </c>
      <c r="D315" s="173">
        <f>VLOOKUP(C315,'Completar SOFSE'!$A$19:$E$462,2,0)</f>
        <v>14</v>
      </c>
      <c r="E315" s="173" t="str">
        <f>VLOOKUP(C315,'Completar SOFSE'!$A$19:$E$462,3,0)</f>
        <v>unidad</v>
      </c>
      <c r="F315" s="173" t="str">
        <f>VLOOKUP(C315,'Completar SOFSE'!$A$19:$E$462,4,0)</f>
        <v>NUM03230930340N</v>
      </c>
      <c r="G315" s="176" t="str">
        <f>VLOOKUP(C315,'Completar SOFSE'!$A$19:$E$462,5,0)</f>
        <v>Junta de cubierta mayor de bomba de aceite. Sistema de lubricacion. Motor Caterpillar 3516B. SDD7</v>
      </c>
      <c r="H315" s="179" t="str">
        <f>VLOOKUP(C315,'Completar SOFSE'!$A$19:$F$462,6,0)</f>
        <v>7N-5057</v>
      </c>
      <c r="I315" s="64"/>
      <c r="J315" s="75"/>
      <c r="K315" s="75"/>
      <c r="L315" s="46">
        <f t="shared" si="68"/>
        <v>0</v>
      </c>
    </row>
    <row r="316" spans="2:12">
      <c r="B316" s="69" t="s">
        <v>40</v>
      </c>
      <c r="C316" s="183"/>
      <c r="D316" s="174"/>
      <c r="E316" s="174"/>
      <c r="F316" s="174"/>
      <c r="G316" s="177"/>
      <c r="H316" s="180"/>
      <c r="I316" s="61"/>
      <c r="J316" s="75"/>
      <c r="K316" s="75"/>
      <c r="L316" s="46">
        <f t="shared" si="68"/>
        <v>0</v>
      </c>
    </row>
    <row r="317" spans="2:12">
      <c r="B317" s="69" t="s">
        <v>41</v>
      </c>
      <c r="C317" s="183"/>
      <c r="D317" s="174"/>
      <c r="E317" s="174"/>
      <c r="F317" s="174"/>
      <c r="G317" s="177"/>
      <c r="H317" s="180"/>
      <c r="I317" s="61"/>
      <c r="J317" s="75"/>
      <c r="K317" s="75"/>
      <c r="L317" s="46">
        <f t="shared" si="68"/>
        <v>0</v>
      </c>
    </row>
    <row r="318" spans="2:12">
      <c r="B318" s="69" t="s">
        <v>42</v>
      </c>
      <c r="C318" s="183"/>
      <c r="D318" s="174"/>
      <c r="E318" s="174"/>
      <c r="F318" s="174"/>
      <c r="G318" s="177"/>
      <c r="H318" s="180"/>
      <c r="I318" s="61"/>
      <c r="J318" s="48"/>
      <c r="K318" s="75"/>
      <c r="L318" s="46">
        <f t="shared" si="68"/>
        <v>0</v>
      </c>
    </row>
    <row r="319" spans="2:12" ht="13.5" thickBot="1">
      <c r="B319" s="104" t="s">
        <v>43</v>
      </c>
      <c r="C319" s="184"/>
      <c r="D319" s="175"/>
      <c r="E319" s="175"/>
      <c r="F319" s="175"/>
      <c r="G319" s="178"/>
      <c r="H319" s="181"/>
      <c r="I319" s="62"/>
      <c r="J319" s="51"/>
      <c r="K319" s="63"/>
      <c r="L319" s="52">
        <f t="shared" si="68"/>
        <v>0</v>
      </c>
    </row>
    <row r="320" spans="2:12">
      <c r="B320" s="68" t="s">
        <v>39</v>
      </c>
      <c r="C320" s="182">
        <f t="shared" ref="C320" si="71">+C315+1</f>
        <v>62</v>
      </c>
      <c r="D320" s="173">
        <f>VLOOKUP(C320,'Completar SOFSE'!$A$19:$E$462,2,0)</f>
        <v>17</v>
      </c>
      <c r="E320" s="173" t="str">
        <f>VLOOKUP(C320,'Completar SOFSE'!$A$19:$E$462,3,0)</f>
        <v>unidad</v>
      </c>
      <c r="F320" s="173" t="str">
        <f>VLOOKUP(C320,'Completar SOFSE'!$A$19:$E$462,4,0)</f>
        <v>NUM03230930180N</v>
      </c>
      <c r="G320" s="176" t="str">
        <f>VLOOKUP(C320,'Completar SOFSE'!$A$19:$E$462,5,0)</f>
        <v>Junta de tapa de valvula de alivio. Bomba de aceite. Motor diesel Caterpillar 3516B. Loc CSR SDD7</v>
      </c>
      <c r="H320" s="179" t="str">
        <f>VLOOKUP(C320,'Completar SOFSE'!$A$19:$F$462,6,0)</f>
        <v>111-1349</v>
      </c>
      <c r="I320" s="64"/>
      <c r="J320" s="75"/>
      <c r="K320" s="75"/>
      <c r="L320" s="46">
        <f t="shared" si="68"/>
        <v>0</v>
      </c>
    </row>
    <row r="321" spans="2:12">
      <c r="B321" s="69" t="s">
        <v>40</v>
      </c>
      <c r="C321" s="183"/>
      <c r="D321" s="174"/>
      <c r="E321" s="174"/>
      <c r="F321" s="174"/>
      <c r="G321" s="177"/>
      <c r="H321" s="180"/>
      <c r="I321" s="61"/>
      <c r="J321" s="75"/>
      <c r="K321" s="75"/>
      <c r="L321" s="46">
        <f t="shared" si="68"/>
        <v>0</v>
      </c>
    </row>
    <row r="322" spans="2:12">
      <c r="B322" s="69" t="s">
        <v>41</v>
      </c>
      <c r="C322" s="183"/>
      <c r="D322" s="174"/>
      <c r="E322" s="174"/>
      <c r="F322" s="174"/>
      <c r="G322" s="177"/>
      <c r="H322" s="180"/>
      <c r="I322" s="61"/>
      <c r="J322" s="75"/>
      <c r="K322" s="75"/>
      <c r="L322" s="46">
        <f t="shared" si="68"/>
        <v>0</v>
      </c>
    </row>
    <row r="323" spans="2:12">
      <c r="B323" s="69" t="s">
        <v>42</v>
      </c>
      <c r="C323" s="183"/>
      <c r="D323" s="174"/>
      <c r="E323" s="174"/>
      <c r="F323" s="174"/>
      <c r="G323" s="177"/>
      <c r="H323" s="180"/>
      <c r="I323" s="61"/>
      <c r="J323" s="48"/>
      <c r="K323" s="75"/>
      <c r="L323" s="46">
        <f t="shared" si="68"/>
        <v>0</v>
      </c>
    </row>
    <row r="324" spans="2:12" ht="13.5" thickBot="1">
      <c r="B324" s="104" t="s">
        <v>43</v>
      </c>
      <c r="C324" s="184"/>
      <c r="D324" s="175"/>
      <c r="E324" s="175"/>
      <c r="F324" s="175"/>
      <c r="G324" s="178"/>
      <c r="H324" s="181"/>
      <c r="I324" s="62"/>
      <c r="J324" s="51"/>
      <c r="K324" s="63"/>
      <c r="L324" s="52">
        <f t="shared" si="68"/>
        <v>0</v>
      </c>
    </row>
    <row r="325" spans="2:12">
      <c r="B325" s="68" t="s">
        <v>39</v>
      </c>
      <c r="C325" s="182">
        <f>+C320+1</f>
        <v>63</v>
      </c>
      <c r="D325" s="173">
        <f>VLOOKUP(C325,'Completar SOFSE'!$A$19:$E$462,2,0)</f>
        <v>41</v>
      </c>
      <c r="E325" s="173" t="str">
        <f>VLOOKUP(C325,'Completar SOFSE'!$A$19:$E$462,3,0)</f>
        <v>unidad</v>
      </c>
      <c r="F325" s="173" t="str">
        <f>VLOOKUP(C325,'Completar SOFSE'!$A$19:$E$462,4,0)</f>
        <v>NUM03230820380N</v>
      </c>
      <c r="G325" s="176" t="str">
        <f>VLOOKUP(C325,'Completar SOFSE'!$A$19:$E$462,5,0)</f>
        <v>Junta de colector. Piping. Sistema de refrigeracion. Motor diesel Caterpillar 3516B. Loc - CSR SDD7</v>
      </c>
      <c r="H325" s="179" t="str">
        <f>VLOOKUP(C325,'Completar SOFSE'!$A$19:$F$462,6,0)</f>
        <v>243-2288</v>
      </c>
      <c r="I325" s="64"/>
      <c r="J325" s="75"/>
      <c r="K325" s="75"/>
      <c r="L325" s="46">
        <f>I325*$D$60+J325*$D$60+K325*$D$60</f>
        <v>0</v>
      </c>
    </row>
    <row r="326" spans="2:12">
      <c r="B326" s="69" t="s">
        <v>40</v>
      </c>
      <c r="C326" s="183"/>
      <c r="D326" s="174"/>
      <c r="E326" s="174"/>
      <c r="F326" s="174"/>
      <c r="G326" s="177"/>
      <c r="H326" s="180"/>
      <c r="I326" s="61"/>
      <c r="J326" s="75"/>
      <c r="K326" s="75"/>
      <c r="L326" s="46">
        <f t="shared" ref="L326:L344" si="72">I326*$D$60+J326*$D$60+K326*$D$60</f>
        <v>0</v>
      </c>
    </row>
    <row r="327" spans="2:12">
      <c r="B327" s="69" t="s">
        <v>41</v>
      </c>
      <c r="C327" s="183"/>
      <c r="D327" s="174"/>
      <c r="E327" s="174"/>
      <c r="F327" s="174"/>
      <c r="G327" s="177"/>
      <c r="H327" s="180"/>
      <c r="I327" s="61"/>
      <c r="J327" s="75"/>
      <c r="K327" s="75"/>
      <c r="L327" s="46">
        <f t="shared" si="72"/>
        <v>0</v>
      </c>
    </row>
    <row r="328" spans="2:12">
      <c r="B328" s="69" t="s">
        <v>42</v>
      </c>
      <c r="C328" s="183"/>
      <c r="D328" s="174"/>
      <c r="E328" s="174"/>
      <c r="F328" s="174"/>
      <c r="G328" s="177"/>
      <c r="H328" s="180"/>
      <c r="I328" s="61"/>
      <c r="J328" s="48"/>
      <c r="K328" s="75"/>
      <c r="L328" s="46">
        <f t="shared" si="72"/>
        <v>0</v>
      </c>
    </row>
    <row r="329" spans="2:12" ht="13.5" thickBot="1">
      <c r="B329" s="104" t="s">
        <v>43</v>
      </c>
      <c r="C329" s="184"/>
      <c r="D329" s="175"/>
      <c r="E329" s="175"/>
      <c r="F329" s="175"/>
      <c r="G329" s="178"/>
      <c r="H329" s="181"/>
      <c r="I329" s="62"/>
      <c r="J329" s="51"/>
      <c r="K329" s="63"/>
      <c r="L329" s="52">
        <f t="shared" si="72"/>
        <v>0</v>
      </c>
    </row>
    <row r="330" spans="2:12">
      <c r="B330" s="68" t="s">
        <v>39</v>
      </c>
      <c r="C330" s="182">
        <f t="shared" ref="C330" si="73">+C325+1</f>
        <v>64</v>
      </c>
      <c r="D330" s="173">
        <f>VLOOKUP(C330,'Completar SOFSE'!$A$19:$E$462,2,0)</f>
        <v>24</v>
      </c>
      <c r="E330" s="173" t="str">
        <f>VLOOKUP(C330,'Completar SOFSE'!$A$19:$E$462,3,0)</f>
        <v>unidad</v>
      </c>
      <c r="F330" s="173" t="str">
        <f>VLOOKUP(C330,'Completar SOFSE'!$A$19:$E$462,4,0)</f>
        <v>NUM03230820410N</v>
      </c>
      <c r="G330" s="176" t="str">
        <f>VLOOKUP(C330,'Completar SOFSE'!$A$19:$E$462,5,0)</f>
        <v>Junta de brida. Piping. Sistema de refrigeracion. Motor diesel Caterpillar 3516B. CSR SDD7</v>
      </c>
      <c r="H330" s="179" t="str">
        <f>VLOOKUP(C330,'Completar SOFSE'!$A$19:$F$462,6,0)</f>
        <v>3P-6061</v>
      </c>
      <c r="I330" s="64"/>
      <c r="J330" s="75"/>
      <c r="K330" s="75"/>
      <c r="L330" s="46">
        <f t="shared" si="72"/>
        <v>0</v>
      </c>
    </row>
    <row r="331" spans="2:12">
      <c r="B331" s="69" t="s">
        <v>40</v>
      </c>
      <c r="C331" s="183"/>
      <c r="D331" s="174"/>
      <c r="E331" s="174"/>
      <c r="F331" s="174"/>
      <c r="G331" s="177"/>
      <c r="H331" s="180"/>
      <c r="I331" s="61"/>
      <c r="J331" s="75"/>
      <c r="K331" s="75"/>
      <c r="L331" s="46">
        <f t="shared" si="72"/>
        <v>0</v>
      </c>
    </row>
    <row r="332" spans="2:12">
      <c r="B332" s="69" t="s">
        <v>41</v>
      </c>
      <c r="C332" s="183"/>
      <c r="D332" s="174"/>
      <c r="E332" s="174"/>
      <c r="F332" s="174"/>
      <c r="G332" s="177"/>
      <c r="H332" s="180"/>
      <c r="I332" s="61"/>
      <c r="J332" s="75"/>
      <c r="K332" s="75"/>
      <c r="L332" s="46">
        <f t="shared" si="72"/>
        <v>0</v>
      </c>
    </row>
    <row r="333" spans="2:12">
      <c r="B333" s="69" t="s">
        <v>42</v>
      </c>
      <c r="C333" s="183"/>
      <c r="D333" s="174"/>
      <c r="E333" s="174"/>
      <c r="F333" s="174"/>
      <c r="G333" s="177"/>
      <c r="H333" s="180"/>
      <c r="I333" s="61"/>
      <c r="J333" s="48"/>
      <c r="K333" s="75"/>
      <c r="L333" s="46">
        <f t="shared" si="72"/>
        <v>0</v>
      </c>
    </row>
    <row r="334" spans="2:12" ht="13.5" thickBot="1">
      <c r="B334" s="104" t="s">
        <v>43</v>
      </c>
      <c r="C334" s="184"/>
      <c r="D334" s="175"/>
      <c r="E334" s="175"/>
      <c r="F334" s="175"/>
      <c r="G334" s="178"/>
      <c r="H334" s="181"/>
      <c r="I334" s="62"/>
      <c r="J334" s="51"/>
      <c r="K334" s="63"/>
      <c r="L334" s="52">
        <f t="shared" si="72"/>
        <v>0</v>
      </c>
    </row>
    <row r="335" spans="2:12">
      <c r="B335" s="68" t="s">
        <v>39</v>
      </c>
      <c r="C335" s="182">
        <f t="shared" ref="C335" si="74">+C330+1</f>
        <v>65</v>
      </c>
      <c r="D335" s="173">
        <f>VLOOKUP(C335,'Completar SOFSE'!$A$19:$E$462,2,0)</f>
        <v>12</v>
      </c>
      <c r="E335" s="173" t="str">
        <f>VLOOKUP(C335,'Completar SOFSE'!$A$19:$E$462,3,0)</f>
        <v>unidad</v>
      </c>
      <c r="F335" s="173" t="str">
        <f>VLOOKUP(C335,'Completar SOFSE'!$A$19:$E$462,4,0)</f>
        <v>NUM03230831060N</v>
      </c>
      <c r="G335" s="176" t="str">
        <f>VLOOKUP(C335,'Completar SOFSE'!$A$19:$E$462,5,0)</f>
        <v>Junta de Caja Termostatica de motor diesel Caterpillar 3516B. Locomotora CSR SDD7</v>
      </c>
      <c r="H335" s="179" t="str">
        <f>VLOOKUP(C335,'Completar SOFSE'!$A$19:$F$462,6,0)</f>
        <v>2N-0931</v>
      </c>
      <c r="I335" s="64"/>
      <c r="J335" s="75"/>
      <c r="K335" s="75"/>
      <c r="L335" s="46">
        <f t="shared" si="72"/>
        <v>0</v>
      </c>
    </row>
    <row r="336" spans="2:12">
      <c r="B336" s="69" t="s">
        <v>40</v>
      </c>
      <c r="C336" s="183"/>
      <c r="D336" s="174"/>
      <c r="E336" s="174"/>
      <c r="F336" s="174"/>
      <c r="G336" s="177"/>
      <c r="H336" s="180"/>
      <c r="I336" s="61"/>
      <c r="J336" s="75"/>
      <c r="K336" s="75"/>
      <c r="L336" s="46">
        <f t="shared" si="72"/>
        <v>0</v>
      </c>
    </row>
    <row r="337" spans="2:12">
      <c r="B337" s="69" t="s">
        <v>41</v>
      </c>
      <c r="C337" s="183"/>
      <c r="D337" s="174"/>
      <c r="E337" s="174"/>
      <c r="F337" s="174"/>
      <c r="G337" s="177"/>
      <c r="H337" s="180"/>
      <c r="I337" s="61"/>
      <c r="J337" s="75"/>
      <c r="K337" s="75"/>
      <c r="L337" s="46">
        <f t="shared" si="72"/>
        <v>0</v>
      </c>
    </row>
    <row r="338" spans="2:12">
      <c r="B338" s="69" t="s">
        <v>42</v>
      </c>
      <c r="C338" s="183"/>
      <c r="D338" s="174"/>
      <c r="E338" s="174"/>
      <c r="F338" s="174"/>
      <c r="G338" s="177"/>
      <c r="H338" s="180"/>
      <c r="I338" s="61"/>
      <c r="J338" s="48"/>
      <c r="K338" s="75"/>
      <c r="L338" s="46">
        <f t="shared" si="72"/>
        <v>0</v>
      </c>
    </row>
    <row r="339" spans="2:12" ht="13.5" thickBot="1">
      <c r="B339" s="104" t="s">
        <v>43</v>
      </c>
      <c r="C339" s="184"/>
      <c r="D339" s="175"/>
      <c r="E339" s="175"/>
      <c r="F339" s="175"/>
      <c r="G339" s="178"/>
      <c r="H339" s="181"/>
      <c r="I339" s="62"/>
      <c r="J339" s="51"/>
      <c r="K339" s="63"/>
      <c r="L339" s="52">
        <f t="shared" si="72"/>
        <v>0</v>
      </c>
    </row>
    <row r="340" spans="2:12">
      <c r="B340" s="68" t="s">
        <v>39</v>
      </c>
      <c r="C340" s="182">
        <f t="shared" ref="C340" si="75">+C335+1</f>
        <v>66</v>
      </c>
      <c r="D340" s="173">
        <f>VLOOKUP(C340,'Completar SOFSE'!$A$19:$E$462,2,0)</f>
        <v>12</v>
      </c>
      <c r="E340" s="173" t="str">
        <f>VLOOKUP(C340,'Completar SOFSE'!$A$19:$E$462,3,0)</f>
        <v>unidad</v>
      </c>
      <c r="F340" s="173" t="str">
        <f>VLOOKUP(C340,'Completar SOFSE'!$A$19:$E$462,4,0)</f>
        <v>NUM03230831070N</v>
      </c>
      <c r="G340" s="176" t="str">
        <f>VLOOKUP(C340,'Completar SOFSE'!$A$19:$E$462,5,0)</f>
        <v>Junta de Caja Termostatica de motor diesel Caterpillar 3516B. Loc CSR SDD7</v>
      </c>
      <c r="H340" s="179" t="str">
        <f>VLOOKUP(C340,'Completar SOFSE'!$A$19:$F$462,6,0)</f>
        <v>4W-3100</v>
      </c>
      <c r="I340" s="64"/>
      <c r="J340" s="75"/>
      <c r="K340" s="75"/>
      <c r="L340" s="46">
        <f t="shared" si="72"/>
        <v>0</v>
      </c>
    </row>
    <row r="341" spans="2:12">
      <c r="B341" s="69" t="s">
        <v>40</v>
      </c>
      <c r="C341" s="183"/>
      <c r="D341" s="174"/>
      <c r="E341" s="174"/>
      <c r="F341" s="174"/>
      <c r="G341" s="177"/>
      <c r="H341" s="180"/>
      <c r="I341" s="61"/>
      <c r="J341" s="75"/>
      <c r="K341" s="75"/>
      <c r="L341" s="46">
        <f t="shared" si="72"/>
        <v>0</v>
      </c>
    </row>
    <row r="342" spans="2:12">
      <c r="B342" s="69" t="s">
        <v>41</v>
      </c>
      <c r="C342" s="183"/>
      <c r="D342" s="174"/>
      <c r="E342" s="174"/>
      <c r="F342" s="174"/>
      <c r="G342" s="177"/>
      <c r="H342" s="180"/>
      <c r="I342" s="61"/>
      <c r="J342" s="75"/>
      <c r="K342" s="75"/>
      <c r="L342" s="46">
        <f t="shared" si="72"/>
        <v>0</v>
      </c>
    </row>
    <row r="343" spans="2:12">
      <c r="B343" s="69" t="s">
        <v>42</v>
      </c>
      <c r="C343" s="183"/>
      <c r="D343" s="174"/>
      <c r="E343" s="174"/>
      <c r="F343" s="174"/>
      <c r="G343" s="177"/>
      <c r="H343" s="180"/>
      <c r="I343" s="61"/>
      <c r="J343" s="48"/>
      <c r="K343" s="75"/>
      <c r="L343" s="46">
        <f t="shared" si="72"/>
        <v>0</v>
      </c>
    </row>
    <row r="344" spans="2:12" ht="13.5" thickBot="1">
      <c r="B344" s="104" t="s">
        <v>43</v>
      </c>
      <c r="C344" s="184"/>
      <c r="D344" s="175"/>
      <c r="E344" s="175"/>
      <c r="F344" s="175"/>
      <c r="G344" s="178"/>
      <c r="H344" s="181"/>
      <c r="I344" s="62"/>
      <c r="J344" s="51"/>
      <c r="K344" s="63"/>
      <c r="L344" s="52">
        <f t="shared" si="72"/>
        <v>0</v>
      </c>
    </row>
    <row r="345" spans="2:12">
      <c r="B345" s="68" t="s">
        <v>39</v>
      </c>
      <c r="C345" s="182">
        <f>+C340+1</f>
        <v>67</v>
      </c>
      <c r="D345" s="173">
        <f>VLOOKUP(C345,'Completar SOFSE'!$A$19:$E$462,2,0)</f>
        <v>18</v>
      </c>
      <c r="E345" s="173" t="str">
        <f>VLOOKUP(C345,'Completar SOFSE'!$A$19:$E$462,3,0)</f>
        <v>unidad</v>
      </c>
      <c r="F345" s="173" t="str">
        <f>VLOOKUP(C345,'Completar SOFSE'!$A$19:$E$462,4,0)</f>
        <v>NUM03230831080N</v>
      </c>
      <c r="G345" s="176" t="str">
        <f>VLOOKUP(C345,'Completar SOFSE'!$A$19:$E$462,5,0)</f>
        <v>Junta de Caja Termostatica de motor diesel Caterpillar 3516B. Locomotora CSR SDD7</v>
      </c>
      <c r="H345" s="179" t="str">
        <f>VLOOKUP(C345,'Completar SOFSE'!$A$19:$F$462,6,0)</f>
        <v>7E-6016</v>
      </c>
      <c r="I345" s="64"/>
      <c r="J345" s="75"/>
      <c r="K345" s="75"/>
      <c r="L345" s="46">
        <f>I345*$D$60+J345*$D$60+K345*$D$60</f>
        <v>0</v>
      </c>
    </row>
    <row r="346" spans="2:12">
      <c r="B346" s="69" t="s">
        <v>40</v>
      </c>
      <c r="C346" s="183"/>
      <c r="D346" s="174"/>
      <c r="E346" s="174"/>
      <c r="F346" s="174"/>
      <c r="G346" s="177"/>
      <c r="H346" s="180"/>
      <c r="I346" s="61"/>
      <c r="J346" s="75"/>
      <c r="K346" s="75"/>
      <c r="L346" s="46">
        <f t="shared" ref="L346:L364" si="76">I346*$D$60+J346*$D$60+K346*$D$60</f>
        <v>0</v>
      </c>
    </row>
    <row r="347" spans="2:12">
      <c r="B347" s="69" t="s">
        <v>41</v>
      </c>
      <c r="C347" s="183"/>
      <c r="D347" s="174"/>
      <c r="E347" s="174"/>
      <c r="F347" s="174"/>
      <c r="G347" s="177"/>
      <c r="H347" s="180"/>
      <c r="I347" s="61"/>
      <c r="J347" s="75"/>
      <c r="K347" s="75"/>
      <c r="L347" s="46">
        <f t="shared" si="76"/>
        <v>0</v>
      </c>
    </row>
    <row r="348" spans="2:12">
      <c r="B348" s="69" t="s">
        <v>42</v>
      </c>
      <c r="C348" s="183"/>
      <c r="D348" s="174"/>
      <c r="E348" s="174"/>
      <c r="F348" s="174"/>
      <c r="G348" s="177"/>
      <c r="H348" s="180"/>
      <c r="I348" s="61"/>
      <c r="J348" s="48"/>
      <c r="K348" s="75"/>
      <c r="L348" s="46">
        <f t="shared" si="76"/>
        <v>0</v>
      </c>
    </row>
    <row r="349" spans="2:12" ht="13.5" thickBot="1">
      <c r="B349" s="104" t="s">
        <v>43</v>
      </c>
      <c r="C349" s="184"/>
      <c r="D349" s="175"/>
      <c r="E349" s="175"/>
      <c r="F349" s="175"/>
      <c r="G349" s="178"/>
      <c r="H349" s="181"/>
      <c r="I349" s="62"/>
      <c r="J349" s="51"/>
      <c r="K349" s="63"/>
      <c r="L349" s="52">
        <f t="shared" si="76"/>
        <v>0</v>
      </c>
    </row>
    <row r="350" spans="2:12">
      <c r="B350" s="68" t="s">
        <v>39</v>
      </c>
      <c r="C350" s="182">
        <f t="shared" ref="C350" si="77">+C345+1</f>
        <v>68</v>
      </c>
      <c r="D350" s="173">
        <f>VLOOKUP(C350,'Completar SOFSE'!$A$19:$E$462,2,0)</f>
        <v>10</v>
      </c>
      <c r="E350" s="173" t="str">
        <f>VLOOKUP(C350,'Completar SOFSE'!$A$19:$E$462,3,0)</f>
        <v>unidad</v>
      </c>
      <c r="F350" s="173" t="str">
        <f>VLOOKUP(C350,'Completar SOFSE'!$A$19:$E$462,4,0)</f>
        <v>NUM03230930300N</v>
      </c>
      <c r="G350" s="176" t="str">
        <f>VLOOKUP(C350,'Completar SOFSE'!$A$19:$E$462,5,0)</f>
        <v>Junta entre cobertor y adaptador. Descarga de lubricante. Motor diesel Caterpillar 3516B. CSR SDD7</v>
      </c>
      <c r="H350" s="179" t="str">
        <f>VLOOKUP(C350,'Completar SOFSE'!$A$19:$F$462,6,0)</f>
        <v>6F-4868</v>
      </c>
      <c r="I350" s="64"/>
      <c r="J350" s="75"/>
      <c r="K350" s="75"/>
      <c r="L350" s="46">
        <f t="shared" si="76"/>
        <v>0</v>
      </c>
    </row>
    <row r="351" spans="2:12">
      <c r="B351" s="69" t="s">
        <v>40</v>
      </c>
      <c r="C351" s="183"/>
      <c r="D351" s="174"/>
      <c r="E351" s="174"/>
      <c r="F351" s="174"/>
      <c r="G351" s="177"/>
      <c r="H351" s="180"/>
      <c r="I351" s="61"/>
      <c r="J351" s="75"/>
      <c r="K351" s="75"/>
      <c r="L351" s="46">
        <f t="shared" si="76"/>
        <v>0</v>
      </c>
    </row>
    <row r="352" spans="2:12">
      <c r="B352" s="69" t="s">
        <v>41</v>
      </c>
      <c r="C352" s="183"/>
      <c r="D352" s="174"/>
      <c r="E352" s="174"/>
      <c r="F352" s="174"/>
      <c r="G352" s="177"/>
      <c r="H352" s="180"/>
      <c r="I352" s="61"/>
      <c r="J352" s="75"/>
      <c r="K352" s="75"/>
      <c r="L352" s="46">
        <f t="shared" si="76"/>
        <v>0</v>
      </c>
    </row>
    <row r="353" spans="2:12">
      <c r="B353" s="69" t="s">
        <v>42</v>
      </c>
      <c r="C353" s="183"/>
      <c r="D353" s="174"/>
      <c r="E353" s="174"/>
      <c r="F353" s="174"/>
      <c r="G353" s="177"/>
      <c r="H353" s="180"/>
      <c r="I353" s="61"/>
      <c r="J353" s="48"/>
      <c r="K353" s="75"/>
      <c r="L353" s="46">
        <f t="shared" si="76"/>
        <v>0</v>
      </c>
    </row>
    <row r="354" spans="2:12" ht="13.5" thickBot="1">
      <c r="B354" s="104" t="s">
        <v>43</v>
      </c>
      <c r="C354" s="184"/>
      <c r="D354" s="175"/>
      <c r="E354" s="175"/>
      <c r="F354" s="175"/>
      <c r="G354" s="178"/>
      <c r="H354" s="181"/>
      <c r="I354" s="62"/>
      <c r="J354" s="51"/>
      <c r="K354" s="63"/>
      <c r="L354" s="52">
        <f t="shared" si="76"/>
        <v>0</v>
      </c>
    </row>
    <row r="355" spans="2:12">
      <c r="B355" s="68" t="s">
        <v>39</v>
      </c>
      <c r="C355" s="182">
        <f t="shared" ref="C355" si="78">+C350+1</f>
        <v>69</v>
      </c>
      <c r="D355" s="173">
        <f>VLOOKUP(C355,'Completar SOFSE'!$A$19:$E$462,2,0)</f>
        <v>6</v>
      </c>
      <c r="E355" s="173" t="str">
        <f>VLOOKUP(C355,'Completar SOFSE'!$A$19:$E$462,3,0)</f>
        <v>unidad</v>
      </c>
      <c r="F355" s="173" t="str">
        <f>VLOOKUP(C355,'Completar SOFSE'!$A$19:$E$462,4,0)</f>
        <v>NUM03230930330N</v>
      </c>
      <c r="G355" s="176" t="str">
        <f>VLOOKUP(C355,'Completar SOFSE'!$A$19:$E$462,5,0)</f>
        <v>Junta de carter de block de cilindros. Sistema de lubricacion. Motor diesel Caterpillar 3516B. SDD7</v>
      </c>
      <c r="H355" s="179" t="str">
        <f>VLOOKUP(C355,'Completar SOFSE'!$A$19:$F$462,6,0)</f>
        <v>7E-2632</v>
      </c>
      <c r="I355" s="64"/>
      <c r="J355" s="75"/>
      <c r="K355" s="75"/>
      <c r="L355" s="46">
        <f t="shared" si="76"/>
        <v>0</v>
      </c>
    </row>
    <row r="356" spans="2:12">
      <c r="B356" s="69" t="s">
        <v>40</v>
      </c>
      <c r="C356" s="183"/>
      <c r="D356" s="174"/>
      <c r="E356" s="174"/>
      <c r="F356" s="174"/>
      <c r="G356" s="177"/>
      <c r="H356" s="180"/>
      <c r="I356" s="61"/>
      <c r="J356" s="75"/>
      <c r="K356" s="75"/>
      <c r="L356" s="46">
        <f t="shared" si="76"/>
        <v>0</v>
      </c>
    </row>
    <row r="357" spans="2:12">
      <c r="B357" s="69" t="s">
        <v>41</v>
      </c>
      <c r="C357" s="183"/>
      <c r="D357" s="174"/>
      <c r="E357" s="174"/>
      <c r="F357" s="174"/>
      <c r="G357" s="177"/>
      <c r="H357" s="180"/>
      <c r="I357" s="61"/>
      <c r="J357" s="75"/>
      <c r="K357" s="75"/>
      <c r="L357" s="46">
        <f t="shared" si="76"/>
        <v>0</v>
      </c>
    </row>
    <row r="358" spans="2:12">
      <c r="B358" s="69" t="s">
        <v>42</v>
      </c>
      <c r="C358" s="183"/>
      <c r="D358" s="174"/>
      <c r="E358" s="174"/>
      <c r="F358" s="174"/>
      <c r="G358" s="177"/>
      <c r="H358" s="180"/>
      <c r="I358" s="61"/>
      <c r="J358" s="48"/>
      <c r="K358" s="75"/>
      <c r="L358" s="46">
        <f t="shared" si="76"/>
        <v>0</v>
      </c>
    </row>
    <row r="359" spans="2:12" ht="13.5" thickBot="1">
      <c r="B359" s="104" t="s">
        <v>43</v>
      </c>
      <c r="C359" s="184"/>
      <c r="D359" s="175"/>
      <c r="E359" s="175"/>
      <c r="F359" s="175"/>
      <c r="G359" s="178"/>
      <c r="H359" s="181"/>
      <c r="I359" s="62"/>
      <c r="J359" s="51"/>
      <c r="K359" s="63"/>
      <c r="L359" s="52">
        <f t="shared" si="76"/>
        <v>0</v>
      </c>
    </row>
    <row r="360" spans="2:12">
      <c r="B360" s="68" t="s">
        <v>39</v>
      </c>
      <c r="C360" s="182">
        <f t="shared" ref="C360" si="79">+C355+1</f>
        <v>70</v>
      </c>
      <c r="D360" s="173">
        <f>VLOOKUP(C360,'Completar SOFSE'!$A$19:$E$462,2,0)</f>
        <v>12</v>
      </c>
      <c r="E360" s="173" t="str">
        <f>VLOOKUP(C360,'Completar SOFSE'!$A$19:$E$462,3,0)</f>
        <v>unidad</v>
      </c>
      <c r="F360" s="173" t="str">
        <f>VLOOKUP(C360,'Completar SOFSE'!$A$19:$E$462,4,0)</f>
        <v>NUM03230930360N</v>
      </c>
      <c r="G360" s="176" t="str">
        <f>VLOOKUP(C360,'Completar SOFSE'!$A$19:$E$462,5,0)</f>
        <v>Junta de cobertor laterar de carter de block. Sistema de lubricacion. Motor Caterpillar 3516B. SDD7</v>
      </c>
      <c r="H360" s="179" t="str">
        <f>VLOOKUP(C360,'Completar SOFSE'!$A$19:$F$462,6,0)</f>
        <v>9L-1480</v>
      </c>
      <c r="I360" s="64"/>
      <c r="J360" s="75"/>
      <c r="K360" s="75"/>
      <c r="L360" s="46">
        <f t="shared" si="76"/>
        <v>0</v>
      </c>
    </row>
    <row r="361" spans="2:12">
      <c r="B361" s="69" t="s">
        <v>40</v>
      </c>
      <c r="C361" s="183"/>
      <c r="D361" s="174"/>
      <c r="E361" s="174"/>
      <c r="F361" s="174"/>
      <c r="G361" s="177"/>
      <c r="H361" s="180"/>
      <c r="I361" s="61"/>
      <c r="J361" s="75"/>
      <c r="K361" s="75"/>
      <c r="L361" s="46">
        <f t="shared" si="76"/>
        <v>0</v>
      </c>
    </row>
    <row r="362" spans="2:12">
      <c r="B362" s="69" t="s">
        <v>41</v>
      </c>
      <c r="C362" s="183"/>
      <c r="D362" s="174"/>
      <c r="E362" s="174"/>
      <c r="F362" s="174"/>
      <c r="G362" s="177"/>
      <c r="H362" s="180"/>
      <c r="I362" s="61"/>
      <c r="J362" s="75"/>
      <c r="K362" s="75"/>
      <c r="L362" s="46">
        <f t="shared" si="76"/>
        <v>0</v>
      </c>
    </row>
    <row r="363" spans="2:12">
      <c r="B363" s="69" t="s">
        <v>42</v>
      </c>
      <c r="C363" s="183"/>
      <c r="D363" s="174"/>
      <c r="E363" s="174"/>
      <c r="F363" s="174"/>
      <c r="G363" s="177"/>
      <c r="H363" s="180"/>
      <c r="I363" s="61"/>
      <c r="J363" s="48"/>
      <c r="K363" s="75"/>
      <c r="L363" s="46">
        <f t="shared" si="76"/>
        <v>0</v>
      </c>
    </row>
    <row r="364" spans="2:12" ht="13.5" thickBot="1">
      <c r="B364" s="104" t="s">
        <v>43</v>
      </c>
      <c r="C364" s="184"/>
      <c r="D364" s="175"/>
      <c r="E364" s="175"/>
      <c r="F364" s="175"/>
      <c r="G364" s="178"/>
      <c r="H364" s="181"/>
      <c r="I364" s="62"/>
      <c r="J364" s="51"/>
      <c r="K364" s="63"/>
      <c r="L364" s="52">
        <f t="shared" si="76"/>
        <v>0</v>
      </c>
    </row>
    <row r="365" spans="2:12">
      <c r="B365" s="68" t="s">
        <v>39</v>
      </c>
      <c r="C365" s="182">
        <f>+C360+1</f>
        <v>71</v>
      </c>
      <c r="D365" s="173">
        <f>VLOOKUP(C365,'Completar SOFSE'!$A$19:$E$462,2,0)</f>
        <v>10</v>
      </c>
      <c r="E365" s="173" t="str">
        <f>VLOOKUP(C365,'Completar SOFSE'!$A$19:$E$462,3,0)</f>
        <v>unidad</v>
      </c>
      <c r="F365" s="173" t="str">
        <f>VLOOKUP(C365,'Completar SOFSE'!$A$19:$E$462,4,0)</f>
        <v>NUM03231002200N</v>
      </c>
      <c r="G365" s="176" t="str">
        <f>VLOOKUP(C365,'Completar SOFSE'!$A$19:$E$462,5,0)</f>
        <v>Junta de alojamiento de unidad electronica. Sistema de arranque. Motor Caterpillar 3516B. CSR SDD7</v>
      </c>
      <c r="H365" s="179" t="str">
        <f>VLOOKUP(C365,'Completar SOFSE'!$A$19:$F$462,6,0)</f>
        <v>8N-9885</v>
      </c>
      <c r="I365" s="64"/>
      <c r="J365" s="75"/>
      <c r="K365" s="75"/>
      <c r="L365" s="46">
        <f>I365*$D$60+J365*$D$60+K365*$D$60</f>
        <v>0</v>
      </c>
    </row>
    <row r="366" spans="2:12">
      <c r="B366" s="69" t="s">
        <v>40</v>
      </c>
      <c r="C366" s="183"/>
      <c r="D366" s="174"/>
      <c r="E366" s="174"/>
      <c r="F366" s="174"/>
      <c r="G366" s="177"/>
      <c r="H366" s="180"/>
      <c r="I366" s="61"/>
      <c r="J366" s="75"/>
      <c r="K366" s="75"/>
      <c r="L366" s="46">
        <f t="shared" ref="L366:L384" si="80">I366*$D$60+J366*$D$60+K366*$D$60</f>
        <v>0</v>
      </c>
    </row>
    <row r="367" spans="2:12">
      <c r="B367" s="69" t="s">
        <v>41</v>
      </c>
      <c r="C367" s="183"/>
      <c r="D367" s="174"/>
      <c r="E367" s="174"/>
      <c r="F367" s="174"/>
      <c r="G367" s="177"/>
      <c r="H367" s="180"/>
      <c r="I367" s="61"/>
      <c r="J367" s="75"/>
      <c r="K367" s="75"/>
      <c r="L367" s="46">
        <f t="shared" si="80"/>
        <v>0</v>
      </c>
    </row>
    <row r="368" spans="2:12">
      <c r="B368" s="69" t="s">
        <v>42</v>
      </c>
      <c r="C368" s="183"/>
      <c r="D368" s="174"/>
      <c r="E368" s="174"/>
      <c r="F368" s="174"/>
      <c r="G368" s="177"/>
      <c r="H368" s="180"/>
      <c r="I368" s="61"/>
      <c r="J368" s="48"/>
      <c r="K368" s="75"/>
      <c r="L368" s="46">
        <f t="shared" si="80"/>
        <v>0</v>
      </c>
    </row>
    <row r="369" spans="2:12" ht="13.5" thickBot="1">
      <c r="B369" s="104" t="s">
        <v>43</v>
      </c>
      <c r="C369" s="184"/>
      <c r="D369" s="175"/>
      <c r="E369" s="175"/>
      <c r="F369" s="175"/>
      <c r="G369" s="178"/>
      <c r="H369" s="181"/>
      <c r="I369" s="62"/>
      <c r="J369" s="51"/>
      <c r="K369" s="63"/>
      <c r="L369" s="52">
        <f t="shared" si="80"/>
        <v>0</v>
      </c>
    </row>
    <row r="370" spans="2:12">
      <c r="B370" s="68" t="s">
        <v>39</v>
      </c>
      <c r="C370" s="182">
        <f t="shared" ref="C370" si="81">+C365+1</f>
        <v>72</v>
      </c>
      <c r="D370" s="173">
        <f>VLOOKUP(C370,'Completar SOFSE'!$A$19:$E$462,2,0)</f>
        <v>9</v>
      </c>
      <c r="E370" s="173" t="str">
        <f>VLOOKUP(C370,'Completar SOFSE'!$A$19:$E$462,3,0)</f>
        <v>unidad</v>
      </c>
      <c r="F370" s="173" t="str">
        <f>VLOOKUP(C370,'Completar SOFSE'!$A$19:$E$462,4,0)</f>
        <v>NUM03230190520N</v>
      </c>
      <c r="G370" s="176" t="str">
        <f>VLOOKUP(C370,'Completar SOFSE'!$A$19:$E$462,5,0)</f>
        <v>Sello O ring. Enfriador de Aceite.  Motor Caterpillar 3516B. Loc CSR SDD7.</v>
      </c>
      <c r="H370" s="179" t="str">
        <f>VLOOKUP(C370,'Completar SOFSE'!$A$19:$F$462,6,0)</f>
        <v>8L2786</v>
      </c>
      <c r="I370" s="64"/>
      <c r="J370" s="75"/>
      <c r="K370" s="75"/>
      <c r="L370" s="46">
        <f t="shared" si="80"/>
        <v>0</v>
      </c>
    </row>
    <row r="371" spans="2:12">
      <c r="B371" s="69" t="s">
        <v>40</v>
      </c>
      <c r="C371" s="183"/>
      <c r="D371" s="174"/>
      <c r="E371" s="174"/>
      <c r="F371" s="174"/>
      <c r="G371" s="177"/>
      <c r="H371" s="180"/>
      <c r="I371" s="61"/>
      <c r="J371" s="75"/>
      <c r="K371" s="75"/>
      <c r="L371" s="46">
        <f t="shared" si="80"/>
        <v>0</v>
      </c>
    </row>
    <row r="372" spans="2:12">
      <c r="B372" s="69" t="s">
        <v>41</v>
      </c>
      <c r="C372" s="183"/>
      <c r="D372" s="174"/>
      <c r="E372" s="174"/>
      <c r="F372" s="174"/>
      <c r="G372" s="177"/>
      <c r="H372" s="180"/>
      <c r="I372" s="61"/>
      <c r="J372" s="75"/>
      <c r="K372" s="75"/>
      <c r="L372" s="46">
        <f t="shared" si="80"/>
        <v>0</v>
      </c>
    </row>
    <row r="373" spans="2:12">
      <c r="B373" s="69" t="s">
        <v>42</v>
      </c>
      <c r="C373" s="183"/>
      <c r="D373" s="174"/>
      <c r="E373" s="174"/>
      <c r="F373" s="174"/>
      <c r="G373" s="177"/>
      <c r="H373" s="180"/>
      <c r="I373" s="61"/>
      <c r="J373" s="48"/>
      <c r="K373" s="75"/>
      <c r="L373" s="46">
        <f t="shared" si="80"/>
        <v>0</v>
      </c>
    </row>
    <row r="374" spans="2:12" ht="13.5" thickBot="1">
      <c r="B374" s="104" t="s">
        <v>43</v>
      </c>
      <c r="C374" s="184"/>
      <c r="D374" s="175"/>
      <c r="E374" s="175"/>
      <c r="F374" s="175"/>
      <c r="G374" s="178"/>
      <c r="H374" s="181"/>
      <c r="I374" s="62"/>
      <c r="J374" s="51"/>
      <c r="K374" s="63"/>
      <c r="L374" s="52">
        <f t="shared" si="80"/>
        <v>0</v>
      </c>
    </row>
    <row r="375" spans="2:12">
      <c r="B375" s="68" t="s">
        <v>39</v>
      </c>
      <c r="C375" s="182">
        <f t="shared" ref="C375" si="82">+C370+1</f>
        <v>73</v>
      </c>
      <c r="D375" s="173">
        <f>VLOOKUP(C375,'Completar SOFSE'!$A$19:$E$462,2,0)</f>
        <v>47</v>
      </c>
      <c r="E375" s="173" t="str">
        <f>VLOOKUP(C375,'Completar SOFSE'!$A$19:$E$462,3,0)</f>
        <v>unidad</v>
      </c>
      <c r="F375" s="173" t="str">
        <f>VLOOKUP(C375,'Completar SOFSE'!$A$19:$E$462,4,0)</f>
        <v>NUM03230190730N</v>
      </c>
      <c r="G375" s="176" t="str">
        <f>VLOOKUP(C375,'Completar SOFSE'!$A$19:$E$462,5,0)</f>
        <v>Junta de cobertor de block de cilindro. Sist de refrigeracion. Motor Caterpillar 3516B. Loc CSR SDD7</v>
      </c>
      <c r="H375" s="179" t="str">
        <f>VLOOKUP(C375,'Completar SOFSE'!$A$19:$F$462,6,0)</f>
        <v>230-1072</v>
      </c>
      <c r="I375" s="64"/>
      <c r="J375" s="75"/>
      <c r="K375" s="75"/>
      <c r="L375" s="46">
        <f t="shared" si="80"/>
        <v>0</v>
      </c>
    </row>
    <row r="376" spans="2:12">
      <c r="B376" s="69" t="s">
        <v>40</v>
      </c>
      <c r="C376" s="183"/>
      <c r="D376" s="174"/>
      <c r="E376" s="174"/>
      <c r="F376" s="174"/>
      <c r="G376" s="177"/>
      <c r="H376" s="180"/>
      <c r="I376" s="61"/>
      <c r="J376" s="75"/>
      <c r="K376" s="75"/>
      <c r="L376" s="46">
        <f t="shared" si="80"/>
        <v>0</v>
      </c>
    </row>
    <row r="377" spans="2:12">
      <c r="B377" s="69" t="s">
        <v>41</v>
      </c>
      <c r="C377" s="183"/>
      <c r="D377" s="174"/>
      <c r="E377" s="174"/>
      <c r="F377" s="174"/>
      <c r="G377" s="177"/>
      <c r="H377" s="180"/>
      <c r="I377" s="61"/>
      <c r="J377" s="75"/>
      <c r="K377" s="75"/>
      <c r="L377" s="46">
        <f t="shared" si="80"/>
        <v>0</v>
      </c>
    </row>
    <row r="378" spans="2:12">
      <c r="B378" s="69" t="s">
        <v>42</v>
      </c>
      <c r="C378" s="183"/>
      <c r="D378" s="174"/>
      <c r="E378" s="174"/>
      <c r="F378" s="174"/>
      <c r="G378" s="177"/>
      <c r="H378" s="180"/>
      <c r="I378" s="61"/>
      <c r="J378" s="48"/>
      <c r="K378" s="75"/>
      <c r="L378" s="46">
        <f t="shared" si="80"/>
        <v>0</v>
      </c>
    </row>
    <row r="379" spans="2:12" ht="13.5" thickBot="1">
      <c r="B379" s="104" t="s">
        <v>43</v>
      </c>
      <c r="C379" s="184"/>
      <c r="D379" s="175"/>
      <c r="E379" s="175"/>
      <c r="F379" s="175"/>
      <c r="G379" s="178"/>
      <c r="H379" s="181"/>
      <c r="I379" s="62"/>
      <c r="J379" s="51"/>
      <c r="K379" s="63"/>
      <c r="L379" s="52">
        <f t="shared" si="80"/>
        <v>0</v>
      </c>
    </row>
    <row r="380" spans="2:12">
      <c r="B380" s="68" t="s">
        <v>39</v>
      </c>
      <c r="C380" s="182">
        <f t="shared" ref="C380" si="83">+C375+1</f>
        <v>74</v>
      </c>
      <c r="D380" s="173">
        <f>VLOOKUP(C380,'Completar SOFSE'!$A$19:$E$462,2,0)</f>
        <v>26</v>
      </c>
      <c r="E380" s="173" t="str">
        <f>VLOOKUP(C380,'Completar SOFSE'!$A$19:$E$462,3,0)</f>
        <v>unidad</v>
      </c>
      <c r="F380" s="173" t="str">
        <f>VLOOKUP(C380,'Completar SOFSE'!$A$19:$E$462,4,0)</f>
        <v>NUM03230191020N</v>
      </c>
      <c r="G380" s="176" t="str">
        <f>VLOOKUP(C380,'Completar SOFSE'!$A$19:$E$462,5,0)</f>
        <v>O RING. Circuito refrigeracion turbo MD</v>
      </c>
      <c r="H380" s="179" t="str">
        <f>VLOOKUP(C380,'Completar SOFSE'!$A$19:$F$462,6,0)</f>
        <v>7L-4773</v>
      </c>
      <c r="I380" s="64"/>
      <c r="J380" s="75"/>
      <c r="K380" s="75"/>
      <c r="L380" s="46">
        <f t="shared" si="80"/>
        <v>0</v>
      </c>
    </row>
    <row r="381" spans="2:12">
      <c r="B381" s="69" t="s">
        <v>40</v>
      </c>
      <c r="C381" s="183"/>
      <c r="D381" s="174"/>
      <c r="E381" s="174"/>
      <c r="F381" s="174"/>
      <c r="G381" s="177"/>
      <c r="H381" s="180"/>
      <c r="I381" s="61"/>
      <c r="J381" s="75"/>
      <c r="K381" s="75"/>
      <c r="L381" s="46">
        <f t="shared" si="80"/>
        <v>0</v>
      </c>
    </row>
    <row r="382" spans="2:12">
      <c r="B382" s="69" t="s">
        <v>41</v>
      </c>
      <c r="C382" s="183"/>
      <c r="D382" s="174"/>
      <c r="E382" s="174"/>
      <c r="F382" s="174"/>
      <c r="G382" s="177"/>
      <c r="H382" s="180"/>
      <c r="I382" s="61"/>
      <c r="J382" s="75"/>
      <c r="K382" s="75"/>
      <c r="L382" s="46">
        <f t="shared" si="80"/>
        <v>0</v>
      </c>
    </row>
    <row r="383" spans="2:12">
      <c r="B383" s="69" t="s">
        <v>42</v>
      </c>
      <c r="C383" s="183"/>
      <c r="D383" s="174"/>
      <c r="E383" s="174"/>
      <c r="F383" s="174"/>
      <c r="G383" s="177"/>
      <c r="H383" s="180"/>
      <c r="I383" s="61"/>
      <c r="J383" s="48"/>
      <c r="K383" s="75"/>
      <c r="L383" s="46">
        <f t="shared" si="80"/>
        <v>0</v>
      </c>
    </row>
    <row r="384" spans="2:12" ht="13.5" thickBot="1">
      <c r="B384" s="104" t="s">
        <v>43</v>
      </c>
      <c r="C384" s="184"/>
      <c r="D384" s="175"/>
      <c r="E384" s="175"/>
      <c r="F384" s="175"/>
      <c r="G384" s="178"/>
      <c r="H384" s="181"/>
      <c r="I384" s="62"/>
      <c r="J384" s="51"/>
      <c r="K384" s="63"/>
      <c r="L384" s="52">
        <f t="shared" si="80"/>
        <v>0</v>
      </c>
    </row>
    <row r="385" spans="2:12">
      <c r="B385" s="68" t="s">
        <v>39</v>
      </c>
      <c r="C385" s="182">
        <f>+C380+1</f>
        <v>75</v>
      </c>
      <c r="D385" s="173">
        <f>VLOOKUP(C385,'Completar SOFSE'!$A$19:$E$462,2,0)</f>
        <v>3</v>
      </c>
      <c r="E385" s="173" t="str">
        <f>VLOOKUP(C385,'Completar SOFSE'!$A$19:$E$462,3,0)</f>
        <v>unidad</v>
      </c>
      <c r="F385" s="173" t="str">
        <f>VLOOKUP(C385,'Completar SOFSE'!$A$19:$E$462,4,0)</f>
        <v>NUM03230191090N</v>
      </c>
      <c r="G385" s="176" t="str">
        <f>VLOOKUP(C385,'Completar SOFSE'!$A$19:$E$462,5,0)</f>
        <v>Sello frente de bomba de agua. Motor Caterpillar. Loc CSR SDD7.</v>
      </c>
      <c r="H385" s="179" t="str">
        <f>VLOOKUP(C385,'Completar SOFSE'!$A$19:$F$462,6,0)</f>
        <v>271-4926</v>
      </c>
      <c r="I385" s="64"/>
      <c r="J385" s="75"/>
      <c r="K385" s="75"/>
      <c r="L385" s="46">
        <f>I385*$D$60+J385*$D$60+K385*$D$60</f>
        <v>0</v>
      </c>
    </row>
    <row r="386" spans="2:12">
      <c r="B386" s="69" t="s">
        <v>40</v>
      </c>
      <c r="C386" s="183"/>
      <c r="D386" s="174"/>
      <c r="E386" s="174"/>
      <c r="F386" s="174"/>
      <c r="G386" s="177"/>
      <c r="H386" s="180"/>
      <c r="I386" s="61"/>
      <c r="J386" s="75"/>
      <c r="K386" s="75"/>
      <c r="L386" s="46">
        <f t="shared" ref="L386:L404" si="84">I386*$D$60+J386*$D$60+K386*$D$60</f>
        <v>0</v>
      </c>
    </row>
    <row r="387" spans="2:12">
      <c r="B387" s="69" t="s">
        <v>41</v>
      </c>
      <c r="C387" s="183"/>
      <c r="D387" s="174"/>
      <c r="E387" s="174"/>
      <c r="F387" s="174"/>
      <c r="G387" s="177"/>
      <c r="H387" s="180"/>
      <c r="I387" s="61"/>
      <c r="J387" s="75"/>
      <c r="K387" s="75"/>
      <c r="L387" s="46">
        <f t="shared" si="84"/>
        <v>0</v>
      </c>
    </row>
    <row r="388" spans="2:12">
      <c r="B388" s="69" t="s">
        <v>42</v>
      </c>
      <c r="C388" s="183"/>
      <c r="D388" s="174"/>
      <c r="E388" s="174"/>
      <c r="F388" s="174"/>
      <c r="G388" s="177"/>
      <c r="H388" s="180"/>
      <c r="I388" s="61"/>
      <c r="J388" s="48"/>
      <c r="K388" s="75"/>
      <c r="L388" s="46">
        <f t="shared" si="84"/>
        <v>0</v>
      </c>
    </row>
    <row r="389" spans="2:12" ht="13.5" thickBot="1">
      <c r="B389" s="104" t="s">
        <v>43</v>
      </c>
      <c r="C389" s="184"/>
      <c r="D389" s="175"/>
      <c r="E389" s="175"/>
      <c r="F389" s="175"/>
      <c r="G389" s="178"/>
      <c r="H389" s="181"/>
      <c r="I389" s="62"/>
      <c r="J389" s="51"/>
      <c r="K389" s="63"/>
      <c r="L389" s="52">
        <f t="shared" si="84"/>
        <v>0</v>
      </c>
    </row>
    <row r="390" spans="2:12">
      <c r="B390" s="68" t="s">
        <v>39</v>
      </c>
      <c r="C390" s="182">
        <f t="shared" ref="C390" si="85">+C385+1</f>
        <v>76</v>
      </c>
      <c r="D390" s="173">
        <f>VLOOKUP(C390,'Completar SOFSE'!$A$19:$E$462,2,0)</f>
        <v>4</v>
      </c>
      <c r="E390" s="173" t="str">
        <f>VLOOKUP(C390,'Completar SOFSE'!$A$19:$E$462,3,0)</f>
        <v>unidad</v>
      </c>
      <c r="F390" s="173" t="str">
        <f>VLOOKUP(C390,'Completar SOFSE'!$A$19:$E$462,4,0)</f>
        <v>NUM03230191100N</v>
      </c>
      <c r="G390" s="176" t="str">
        <f>VLOOKUP(C390,'Completar SOFSE'!$A$19:$E$462,5,0)</f>
        <v>Sello montaje de bomba de agua. Motor Caterpillar. Loc CSR SDD7.</v>
      </c>
      <c r="H390" s="179" t="str">
        <f>VLOOKUP(C390,'Completar SOFSE'!$A$19:$F$462,6,0)</f>
        <v>5H-6734</v>
      </c>
      <c r="I390" s="64"/>
      <c r="J390" s="75"/>
      <c r="K390" s="75"/>
      <c r="L390" s="46">
        <f t="shared" si="84"/>
        <v>0</v>
      </c>
    </row>
    <row r="391" spans="2:12">
      <c r="B391" s="69" t="s">
        <v>40</v>
      </c>
      <c r="C391" s="183"/>
      <c r="D391" s="174"/>
      <c r="E391" s="174"/>
      <c r="F391" s="174"/>
      <c r="G391" s="177"/>
      <c r="H391" s="180"/>
      <c r="I391" s="61"/>
      <c r="J391" s="75"/>
      <c r="K391" s="75"/>
      <c r="L391" s="46">
        <f t="shared" si="84"/>
        <v>0</v>
      </c>
    </row>
    <row r="392" spans="2:12">
      <c r="B392" s="69" t="s">
        <v>41</v>
      </c>
      <c r="C392" s="183"/>
      <c r="D392" s="174"/>
      <c r="E392" s="174"/>
      <c r="F392" s="174"/>
      <c r="G392" s="177"/>
      <c r="H392" s="180"/>
      <c r="I392" s="61"/>
      <c r="J392" s="75"/>
      <c r="K392" s="75"/>
      <c r="L392" s="46">
        <f t="shared" si="84"/>
        <v>0</v>
      </c>
    </row>
    <row r="393" spans="2:12">
      <c r="B393" s="69" t="s">
        <v>42</v>
      </c>
      <c r="C393" s="183"/>
      <c r="D393" s="174"/>
      <c r="E393" s="174"/>
      <c r="F393" s="174"/>
      <c r="G393" s="177"/>
      <c r="H393" s="180"/>
      <c r="I393" s="61"/>
      <c r="J393" s="48"/>
      <c r="K393" s="75"/>
      <c r="L393" s="46">
        <f t="shared" si="84"/>
        <v>0</v>
      </c>
    </row>
    <row r="394" spans="2:12" ht="13.5" thickBot="1">
      <c r="B394" s="104" t="s">
        <v>43</v>
      </c>
      <c r="C394" s="184"/>
      <c r="D394" s="175"/>
      <c r="E394" s="175"/>
      <c r="F394" s="175"/>
      <c r="G394" s="178"/>
      <c r="H394" s="181"/>
      <c r="I394" s="62"/>
      <c r="J394" s="51"/>
      <c r="K394" s="63"/>
      <c r="L394" s="52">
        <f t="shared" si="84"/>
        <v>0</v>
      </c>
    </row>
    <row r="395" spans="2:12">
      <c r="B395" s="68" t="s">
        <v>39</v>
      </c>
      <c r="C395" s="182">
        <f t="shared" ref="C395" si="86">+C390+1</f>
        <v>77</v>
      </c>
      <c r="D395" s="173">
        <f>VLOOKUP(C395,'Completar SOFSE'!$A$19:$E$462,2,0)</f>
        <v>8</v>
      </c>
      <c r="E395" s="173" t="str">
        <f>VLOOKUP(C395,'Completar SOFSE'!$A$19:$E$462,3,0)</f>
        <v>unidad</v>
      </c>
      <c r="F395" s="173" t="str">
        <f>VLOOKUP(C395,'Completar SOFSE'!$A$19:$E$462,4,0)</f>
        <v>NUM03230191160N</v>
      </c>
      <c r="G395" s="176" t="str">
        <f>VLOOKUP(C395,'Completar SOFSE'!$A$19:$E$462,5,0)</f>
        <v>Sello cuerpo de bomba de agua. Motor Caterpillar. Loc CSR SDD7.</v>
      </c>
      <c r="H395" s="179" t="str">
        <f>VLOOKUP(C395,'Completar SOFSE'!$A$19:$F$462,6,0)</f>
        <v>136-7227</v>
      </c>
      <c r="I395" s="64"/>
      <c r="J395" s="75"/>
      <c r="K395" s="75"/>
      <c r="L395" s="46">
        <f t="shared" si="84"/>
        <v>0</v>
      </c>
    </row>
    <row r="396" spans="2:12">
      <c r="B396" s="69" t="s">
        <v>40</v>
      </c>
      <c r="C396" s="183"/>
      <c r="D396" s="174"/>
      <c r="E396" s="174"/>
      <c r="F396" s="174"/>
      <c r="G396" s="177"/>
      <c r="H396" s="180"/>
      <c r="I396" s="61"/>
      <c r="J396" s="75"/>
      <c r="K396" s="75"/>
      <c r="L396" s="46">
        <f t="shared" si="84"/>
        <v>0</v>
      </c>
    </row>
    <row r="397" spans="2:12">
      <c r="B397" s="69" t="s">
        <v>41</v>
      </c>
      <c r="C397" s="183"/>
      <c r="D397" s="174"/>
      <c r="E397" s="174"/>
      <c r="F397" s="174"/>
      <c r="G397" s="177"/>
      <c r="H397" s="180"/>
      <c r="I397" s="61"/>
      <c r="J397" s="75"/>
      <c r="K397" s="75"/>
      <c r="L397" s="46">
        <f t="shared" si="84"/>
        <v>0</v>
      </c>
    </row>
    <row r="398" spans="2:12">
      <c r="B398" s="69" t="s">
        <v>42</v>
      </c>
      <c r="C398" s="183"/>
      <c r="D398" s="174"/>
      <c r="E398" s="174"/>
      <c r="F398" s="174"/>
      <c r="G398" s="177"/>
      <c r="H398" s="180"/>
      <c r="I398" s="61"/>
      <c r="J398" s="48"/>
      <c r="K398" s="75"/>
      <c r="L398" s="46">
        <f t="shared" si="84"/>
        <v>0</v>
      </c>
    </row>
    <row r="399" spans="2:12" ht="13.5" thickBot="1">
      <c r="B399" s="104" t="s">
        <v>43</v>
      </c>
      <c r="C399" s="184"/>
      <c r="D399" s="175"/>
      <c r="E399" s="175"/>
      <c r="F399" s="175"/>
      <c r="G399" s="178"/>
      <c r="H399" s="181"/>
      <c r="I399" s="62"/>
      <c r="J399" s="51"/>
      <c r="K399" s="63"/>
      <c r="L399" s="52">
        <f t="shared" si="84"/>
        <v>0</v>
      </c>
    </row>
    <row r="400" spans="2:12">
      <c r="B400" s="68" t="s">
        <v>39</v>
      </c>
      <c r="C400" s="182">
        <f t="shared" ref="C400" si="87">+C395+1</f>
        <v>78</v>
      </c>
      <c r="D400" s="173">
        <f>VLOOKUP(C400,'Completar SOFSE'!$A$19:$E$462,2,0)</f>
        <v>39</v>
      </c>
      <c r="E400" s="173" t="str">
        <f>VLOOKUP(C400,'Completar SOFSE'!$A$19:$E$462,3,0)</f>
        <v>unidad</v>
      </c>
      <c r="F400" s="173" t="str">
        <f>VLOOKUP(C400,'Completar SOFSE'!$A$19:$E$462,4,0)</f>
        <v>NUM03230191670N</v>
      </c>
      <c r="G400" s="176" t="str">
        <f>VLOOKUP(C400,'Completar SOFSE'!$A$19:$E$462,5,0)</f>
        <v>O ring de cubierta delantera de block de cilindros.. Motor diesel Caterpillar 3516B. Loc CSR SDD7</v>
      </c>
      <c r="H400" s="179" t="str">
        <f>VLOOKUP(C400,'Completar SOFSE'!$A$19:$F$462,6,0)</f>
        <v>235-3546</v>
      </c>
      <c r="I400" s="64"/>
      <c r="J400" s="75"/>
      <c r="K400" s="75"/>
      <c r="L400" s="46">
        <f t="shared" si="84"/>
        <v>0</v>
      </c>
    </row>
    <row r="401" spans="2:12">
      <c r="B401" s="69" t="s">
        <v>40</v>
      </c>
      <c r="C401" s="183"/>
      <c r="D401" s="174"/>
      <c r="E401" s="174"/>
      <c r="F401" s="174"/>
      <c r="G401" s="177"/>
      <c r="H401" s="180"/>
      <c r="I401" s="61"/>
      <c r="J401" s="75"/>
      <c r="K401" s="75"/>
      <c r="L401" s="46">
        <f t="shared" si="84"/>
        <v>0</v>
      </c>
    </row>
    <row r="402" spans="2:12">
      <c r="B402" s="69" t="s">
        <v>41</v>
      </c>
      <c r="C402" s="183"/>
      <c r="D402" s="174"/>
      <c r="E402" s="174"/>
      <c r="F402" s="174"/>
      <c r="G402" s="177"/>
      <c r="H402" s="180"/>
      <c r="I402" s="61"/>
      <c r="J402" s="75"/>
      <c r="K402" s="75"/>
      <c r="L402" s="46">
        <f t="shared" si="84"/>
        <v>0</v>
      </c>
    </row>
    <row r="403" spans="2:12">
      <c r="B403" s="69" t="s">
        <v>42</v>
      </c>
      <c r="C403" s="183"/>
      <c r="D403" s="174"/>
      <c r="E403" s="174"/>
      <c r="F403" s="174"/>
      <c r="G403" s="177"/>
      <c r="H403" s="180"/>
      <c r="I403" s="61"/>
      <c r="J403" s="48"/>
      <c r="K403" s="75"/>
      <c r="L403" s="46">
        <f t="shared" si="84"/>
        <v>0</v>
      </c>
    </row>
    <row r="404" spans="2:12" ht="13.5" thickBot="1">
      <c r="B404" s="104" t="s">
        <v>43</v>
      </c>
      <c r="C404" s="184"/>
      <c r="D404" s="175"/>
      <c r="E404" s="175"/>
      <c r="F404" s="175"/>
      <c r="G404" s="178"/>
      <c r="H404" s="181"/>
      <c r="I404" s="62"/>
      <c r="J404" s="51"/>
      <c r="K404" s="63"/>
      <c r="L404" s="52">
        <f t="shared" si="84"/>
        <v>0</v>
      </c>
    </row>
    <row r="405" spans="2:12">
      <c r="B405" s="68" t="s">
        <v>39</v>
      </c>
      <c r="C405" s="182">
        <f>+C400+1</f>
        <v>79</v>
      </c>
      <c r="D405" s="173">
        <f>VLOOKUP(C405,'Completar SOFSE'!$A$19:$E$462,2,0)</f>
        <v>34</v>
      </c>
      <c r="E405" s="173" t="str">
        <f>VLOOKUP(C405,'Completar SOFSE'!$A$19:$E$462,3,0)</f>
        <v>unidad</v>
      </c>
      <c r="F405" s="173" t="str">
        <f>VLOOKUP(C405,'Completar SOFSE'!$A$19:$E$462,4,0)</f>
        <v>NUM03230191690N</v>
      </c>
      <c r="G405" s="176" t="str">
        <f>VLOOKUP(C405,'Completar SOFSE'!$A$19:$E$462,5,0)</f>
        <v>O ring de brida. Carter de block de cilindros. Motor diesel Caterpillar 3516B. Locomotoras -CSR SDD7</v>
      </c>
      <c r="H405" s="179" t="str">
        <f>VLOOKUP(C405,'Completar SOFSE'!$A$19:$F$462,6,0)</f>
        <v>3P-0654</v>
      </c>
      <c r="I405" s="64"/>
      <c r="J405" s="75"/>
      <c r="K405" s="75"/>
      <c r="L405" s="46">
        <f>I405*$D$60+J405*$D$60+K405*$D$60</f>
        <v>0</v>
      </c>
    </row>
    <row r="406" spans="2:12">
      <c r="B406" s="69" t="s">
        <v>40</v>
      </c>
      <c r="C406" s="183"/>
      <c r="D406" s="174"/>
      <c r="E406" s="174"/>
      <c r="F406" s="174"/>
      <c r="G406" s="177"/>
      <c r="H406" s="180"/>
      <c r="I406" s="61"/>
      <c r="J406" s="75"/>
      <c r="K406" s="75"/>
      <c r="L406" s="46">
        <f t="shared" ref="L406:L424" si="88">I406*$D$60+J406*$D$60+K406*$D$60</f>
        <v>0</v>
      </c>
    </row>
    <row r="407" spans="2:12">
      <c r="B407" s="69" t="s">
        <v>41</v>
      </c>
      <c r="C407" s="183"/>
      <c r="D407" s="174"/>
      <c r="E407" s="174"/>
      <c r="F407" s="174"/>
      <c r="G407" s="177"/>
      <c r="H407" s="180"/>
      <c r="I407" s="61"/>
      <c r="J407" s="75"/>
      <c r="K407" s="75"/>
      <c r="L407" s="46">
        <f t="shared" si="88"/>
        <v>0</v>
      </c>
    </row>
    <row r="408" spans="2:12">
      <c r="B408" s="69" t="s">
        <v>42</v>
      </c>
      <c r="C408" s="183"/>
      <c r="D408" s="174"/>
      <c r="E408" s="174"/>
      <c r="F408" s="174"/>
      <c r="G408" s="177"/>
      <c r="H408" s="180"/>
      <c r="I408" s="61"/>
      <c r="J408" s="48"/>
      <c r="K408" s="75"/>
      <c r="L408" s="46">
        <f t="shared" si="88"/>
        <v>0</v>
      </c>
    </row>
    <row r="409" spans="2:12" ht="13.5" thickBot="1">
      <c r="B409" s="104" t="s">
        <v>43</v>
      </c>
      <c r="C409" s="184"/>
      <c r="D409" s="175"/>
      <c r="E409" s="175"/>
      <c r="F409" s="175"/>
      <c r="G409" s="178"/>
      <c r="H409" s="181"/>
      <c r="I409" s="62"/>
      <c r="J409" s="51"/>
      <c r="K409" s="63"/>
      <c r="L409" s="52">
        <f t="shared" si="88"/>
        <v>0</v>
      </c>
    </row>
    <row r="410" spans="2:12">
      <c r="B410" s="68" t="s">
        <v>39</v>
      </c>
      <c r="C410" s="182">
        <f t="shared" ref="C410" si="89">+C405+1</f>
        <v>80</v>
      </c>
      <c r="D410" s="173">
        <f>VLOOKUP(C410,'Completar SOFSE'!$A$19:$E$462,2,0)</f>
        <v>48</v>
      </c>
      <c r="E410" s="173" t="str">
        <f>VLOOKUP(C410,'Completar SOFSE'!$A$19:$E$462,3,0)</f>
        <v>unidad</v>
      </c>
      <c r="F410" s="173" t="str">
        <f>VLOOKUP(C410,'Completar SOFSE'!$A$19:$E$462,4,0)</f>
        <v>NUM03230191740N</v>
      </c>
      <c r="G410" s="176" t="str">
        <f>VLOOKUP(C410,'Completar SOFSE'!$A$19:$E$462,5,0)</f>
        <v>O ring del receptaculo. Mecanismo de valvulas. Motor diesel Caterpillar 3516B. CSR SDD7</v>
      </c>
      <c r="H410" s="179" t="str">
        <f>VLOOKUP(C410,'Completar SOFSE'!$A$19:$F$462,6,0)</f>
        <v>6J-2245</v>
      </c>
      <c r="I410" s="64"/>
      <c r="J410" s="75"/>
      <c r="K410" s="75"/>
      <c r="L410" s="46">
        <f t="shared" si="88"/>
        <v>0</v>
      </c>
    </row>
    <row r="411" spans="2:12">
      <c r="B411" s="69" t="s">
        <v>40</v>
      </c>
      <c r="C411" s="183"/>
      <c r="D411" s="174"/>
      <c r="E411" s="174"/>
      <c r="F411" s="174"/>
      <c r="G411" s="177"/>
      <c r="H411" s="180"/>
      <c r="I411" s="61"/>
      <c r="J411" s="75"/>
      <c r="K411" s="75"/>
      <c r="L411" s="46">
        <f t="shared" si="88"/>
        <v>0</v>
      </c>
    </row>
    <row r="412" spans="2:12">
      <c r="B412" s="69" t="s">
        <v>41</v>
      </c>
      <c r="C412" s="183"/>
      <c r="D412" s="174"/>
      <c r="E412" s="174"/>
      <c r="F412" s="174"/>
      <c r="G412" s="177"/>
      <c r="H412" s="180"/>
      <c r="I412" s="61"/>
      <c r="J412" s="75"/>
      <c r="K412" s="75"/>
      <c r="L412" s="46">
        <f t="shared" si="88"/>
        <v>0</v>
      </c>
    </row>
    <row r="413" spans="2:12">
      <c r="B413" s="69" t="s">
        <v>42</v>
      </c>
      <c r="C413" s="183"/>
      <c r="D413" s="174"/>
      <c r="E413" s="174"/>
      <c r="F413" s="174"/>
      <c r="G413" s="177"/>
      <c r="H413" s="180"/>
      <c r="I413" s="61"/>
      <c r="J413" s="48"/>
      <c r="K413" s="75"/>
      <c r="L413" s="46">
        <f t="shared" si="88"/>
        <v>0</v>
      </c>
    </row>
    <row r="414" spans="2:12" ht="13.5" thickBot="1">
      <c r="B414" s="104" t="s">
        <v>43</v>
      </c>
      <c r="C414" s="184"/>
      <c r="D414" s="175"/>
      <c r="E414" s="175"/>
      <c r="F414" s="175"/>
      <c r="G414" s="178"/>
      <c r="H414" s="181"/>
      <c r="I414" s="62"/>
      <c r="J414" s="51"/>
      <c r="K414" s="63"/>
      <c r="L414" s="52">
        <f t="shared" si="88"/>
        <v>0</v>
      </c>
    </row>
    <row r="415" spans="2:12">
      <c r="B415" s="68" t="s">
        <v>39</v>
      </c>
      <c r="C415" s="182">
        <f t="shared" ref="C415" si="90">+C410+1</f>
        <v>81</v>
      </c>
      <c r="D415" s="173">
        <f>VLOOKUP(C415,'Completar SOFSE'!$A$19:$E$462,2,0)</f>
        <v>69</v>
      </c>
      <c r="E415" s="173" t="str">
        <f>VLOOKUP(C415,'Completar SOFSE'!$A$19:$E$462,3,0)</f>
        <v>unidad</v>
      </c>
      <c r="F415" s="173" t="str">
        <f>VLOOKUP(C415,'Completar SOFSE'!$A$19:$E$462,4,0)</f>
        <v>NUM03230191750N</v>
      </c>
      <c r="G415" s="176" t="str">
        <f>VLOOKUP(C415,'Completar SOFSE'!$A$19:$E$462,5,0)</f>
        <v>O ring menor de cobertor mayor frontal de block de cilindros.. Motor diesel Caterpillar 3516B. SDD7</v>
      </c>
      <c r="H415" s="179" t="str">
        <f>VLOOKUP(C415,'Completar SOFSE'!$A$19:$F$462,6,0)</f>
        <v>6V-3348</v>
      </c>
      <c r="I415" s="64"/>
      <c r="J415" s="75"/>
      <c r="K415" s="75"/>
      <c r="L415" s="46">
        <f t="shared" si="88"/>
        <v>0</v>
      </c>
    </row>
    <row r="416" spans="2:12">
      <c r="B416" s="69" t="s">
        <v>40</v>
      </c>
      <c r="C416" s="183"/>
      <c r="D416" s="174"/>
      <c r="E416" s="174"/>
      <c r="F416" s="174"/>
      <c r="G416" s="177"/>
      <c r="H416" s="180"/>
      <c r="I416" s="61"/>
      <c r="J416" s="75"/>
      <c r="K416" s="75"/>
      <c r="L416" s="46">
        <f t="shared" si="88"/>
        <v>0</v>
      </c>
    </row>
    <row r="417" spans="2:12">
      <c r="B417" s="69" t="s">
        <v>41</v>
      </c>
      <c r="C417" s="183"/>
      <c r="D417" s="174"/>
      <c r="E417" s="174"/>
      <c r="F417" s="174"/>
      <c r="G417" s="177"/>
      <c r="H417" s="180"/>
      <c r="I417" s="61"/>
      <c r="J417" s="75"/>
      <c r="K417" s="75"/>
      <c r="L417" s="46">
        <f t="shared" si="88"/>
        <v>0</v>
      </c>
    </row>
    <row r="418" spans="2:12">
      <c r="B418" s="69" t="s">
        <v>42</v>
      </c>
      <c r="C418" s="183"/>
      <c r="D418" s="174"/>
      <c r="E418" s="174"/>
      <c r="F418" s="174"/>
      <c r="G418" s="177"/>
      <c r="H418" s="180"/>
      <c r="I418" s="61"/>
      <c r="J418" s="48"/>
      <c r="K418" s="75"/>
      <c r="L418" s="46">
        <f t="shared" si="88"/>
        <v>0</v>
      </c>
    </row>
    <row r="419" spans="2:12" ht="13.5" thickBot="1">
      <c r="B419" s="104" t="s">
        <v>43</v>
      </c>
      <c r="C419" s="184"/>
      <c r="D419" s="175"/>
      <c r="E419" s="175"/>
      <c r="F419" s="175"/>
      <c r="G419" s="178"/>
      <c r="H419" s="181"/>
      <c r="I419" s="62"/>
      <c r="J419" s="51"/>
      <c r="K419" s="63"/>
      <c r="L419" s="52">
        <f t="shared" si="88"/>
        <v>0</v>
      </c>
    </row>
    <row r="420" spans="2:12">
      <c r="B420" s="68" t="s">
        <v>39</v>
      </c>
      <c r="C420" s="182">
        <f t="shared" ref="C420" si="91">+C415+1</f>
        <v>82</v>
      </c>
      <c r="D420" s="173">
        <f>VLOOKUP(C420,'Completar SOFSE'!$A$19:$E$462,2,0)</f>
        <v>22</v>
      </c>
      <c r="E420" s="173" t="str">
        <f>VLOOKUP(C420,'Completar SOFSE'!$A$19:$E$462,3,0)</f>
        <v>unidad</v>
      </c>
      <c r="F420" s="173" t="str">
        <f>VLOOKUP(C420,'Completar SOFSE'!$A$19:$E$462,4,0)</f>
        <v>NUM03230192150N</v>
      </c>
      <c r="G420" s="176" t="str">
        <f>VLOOKUP(C420,'Completar SOFSE'!$A$19:$E$462,5,0)</f>
        <v>Sello de Aftercooler.  Motor Caterpillar 3516B. Loc CSR SDD7.</v>
      </c>
      <c r="H420" s="179" t="str">
        <f>VLOOKUP(C420,'Completar SOFSE'!$A$19:$F$462,6,0)</f>
        <v>6V-3968</v>
      </c>
      <c r="I420" s="64"/>
      <c r="J420" s="75"/>
      <c r="K420" s="75"/>
      <c r="L420" s="46">
        <f t="shared" si="88"/>
        <v>0</v>
      </c>
    </row>
    <row r="421" spans="2:12">
      <c r="B421" s="69" t="s">
        <v>40</v>
      </c>
      <c r="C421" s="183"/>
      <c r="D421" s="174"/>
      <c r="E421" s="174"/>
      <c r="F421" s="174"/>
      <c r="G421" s="177"/>
      <c r="H421" s="180"/>
      <c r="I421" s="61"/>
      <c r="J421" s="75"/>
      <c r="K421" s="75"/>
      <c r="L421" s="46">
        <f t="shared" si="88"/>
        <v>0</v>
      </c>
    </row>
    <row r="422" spans="2:12">
      <c r="B422" s="69" t="s">
        <v>41</v>
      </c>
      <c r="C422" s="183"/>
      <c r="D422" s="174"/>
      <c r="E422" s="174"/>
      <c r="F422" s="174"/>
      <c r="G422" s="177"/>
      <c r="H422" s="180"/>
      <c r="I422" s="61"/>
      <c r="J422" s="75"/>
      <c r="K422" s="75"/>
      <c r="L422" s="46">
        <f t="shared" si="88"/>
        <v>0</v>
      </c>
    </row>
    <row r="423" spans="2:12">
      <c r="B423" s="69" t="s">
        <v>42</v>
      </c>
      <c r="C423" s="183"/>
      <c r="D423" s="174"/>
      <c r="E423" s="174"/>
      <c r="F423" s="174"/>
      <c r="G423" s="177"/>
      <c r="H423" s="180"/>
      <c r="I423" s="61"/>
      <c r="J423" s="48"/>
      <c r="K423" s="75"/>
      <c r="L423" s="46">
        <f t="shared" si="88"/>
        <v>0</v>
      </c>
    </row>
    <row r="424" spans="2:12" ht="13.5" thickBot="1">
      <c r="B424" s="104" t="s">
        <v>43</v>
      </c>
      <c r="C424" s="184"/>
      <c r="D424" s="175"/>
      <c r="E424" s="175"/>
      <c r="F424" s="175"/>
      <c r="G424" s="178"/>
      <c r="H424" s="181"/>
      <c r="I424" s="62"/>
      <c r="J424" s="51"/>
      <c r="K424" s="63"/>
      <c r="L424" s="52">
        <f t="shared" si="88"/>
        <v>0</v>
      </c>
    </row>
    <row r="425" spans="2:12">
      <c r="B425" s="68" t="s">
        <v>39</v>
      </c>
      <c r="C425" s="182">
        <f>+C420+1</f>
        <v>83</v>
      </c>
      <c r="D425" s="173">
        <f>VLOOKUP(C425,'Completar SOFSE'!$A$19:$E$462,2,0)</f>
        <v>185</v>
      </c>
      <c r="E425" s="173" t="str">
        <f>VLOOKUP(C425,'Completar SOFSE'!$A$19:$E$462,3,0)</f>
        <v>unidad</v>
      </c>
      <c r="F425" s="173" t="str">
        <f>VLOOKUP(C425,'Completar SOFSE'!$A$19:$E$462,4,0)</f>
        <v>NUM03230302610N</v>
      </c>
      <c r="G425" s="176" t="str">
        <f>VLOOKUP(C425,'Completar SOFSE'!$A$19:$E$462,5,0)</f>
        <v>Sello O ring de Tapas de Cilindro de motor diesel Caterpillar 3516B. Loc CSR SDD7.</v>
      </c>
      <c r="H425" s="179" t="str">
        <f>VLOOKUP(C425,'Completar SOFSE'!$A$19:$F$462,6,0)</f>
        <v>4S-5898</v>
      </c>
      <c r="I425" s="64"/>
      <c r="J425" s="75"/>
      <c r="K425" s="75"/>
      <c r="L425" s="46">
        <f>I425*$D$60+J425*$D$60+K425*$D$60</f>
        <v>0</v>
      </c>
    </row>
    <row r="426" spans="2:12">
      <c r="B426" s="69" t="s">
        <v>40</v>
      </c>
      <c r="C426" s="183"/>
      <c r="D426" s="174"/>
      <c r="E426" s="174"/>
      <c r="F426" s="174"/>
      <c r="G426" s="177"/>
      <c r="H426" s="180"/>
      <c r="I426" s="61"/>
      <c r="J426" s="75"/>
      <c r="K426" s="75"/>
      <c r="L426" s="46">
        <f t="shared" ref="L426:L444" si="92">I426*$D$60+J426*$D$60+K426*$D$60</f>
        <v>0</v>
      </c>
    </row>
    <row r="427" spans="2:12">
      <c r="B427" s="69" t="s">
        <v>41</v>
      </c>
      <c r="C427" s="183"/>
      <c r="D427" s="174"/>
      <c r="E427" s="174"/>
      <c r="F427" s="174"/>
      <c r="G427" s="177"/>
      <c r="H427" s="180"/>
      <c r="I427" s="61"/>
      <c r="J427" s="75"/>
      <c r="K427" s="75"/>
      <c r="L427" s="46">
        <f t="shared" si="92"/>
        <v>0</v>
      </c>
    </row>
    <row r="428" spans="2:12">
      <c r="B428" s="69" t="s">
        <v>42</v>
      </c>
      <c r="C428" s="183"/>
      <c r="D428" s="174"/>
      <c r="E428" s="174"/>
      <c r="F428" s="174"/>
      <c r="G428" s="177"/>
      <c r="H428" s="180"/>
      <c r="I428" s="61"/>
      <c r="J428" s="48"/>
      <c r="K428" s="75"/>
      <c r="L428" s="46">
        <f t="shared" si="92"/>
        <v>0</v>
      </c>
    </row>
    <row r="429" spans="2:12" ht="13.5" thickBot="1">
      <c r="B429" s="104" t="s">
        <v>43</v>
      </c>
      <c r="C429" s="184"/>
      <c r="D429" s="175"/>
      <c r="E429" s="175"/>
      <c r="F429" s="175"/>
      <c r="G429" s="178"/>
      <c r="H429" s="181"/>
      <c r="I429" s="62"/>
      <c r="J429" s="51"/>
      <c r="K429" s="63"/>
      <c r="L429" s="52">
        <f t="shared" si="92"/>
        <v>0</v>
      </c>
    </row>
    <row r="430" spans="2:12">
      <c r="B430" s="68" t="s">
        <v>39</v>
      </c>
      <c r="C430" s="182">
        <f t="shared" ref="C430" si="93">+C425+1</f>
        <v>84</v>
      </c>
      <c r="D430" s="173">
        <f>VLOOKUP(C430,'Completar SOFSE'!$A$19:$E$462,2,0)</f>
        <v>201</v>
      </c>
      <c r="E430" s="173" t="str">
        <f>VLOOKUP(C430,'Completar SOFSE'!$A$19:$E$462,3,0)</f>
        <v>unidad</v>
      </c>
      <c r="F430" s="173" t="str">
        <f>VLOOKUP(C430,'Completar SOFSE'!$A$19:$E$462,4,0)</f>
        <v>NUM03230302630N</v>
      </c>
      <c r="G430" s="176" t="str">
        <f>VLOOKUP(C430,'Completar SOFSE'!$A$19:$E$462,5,0)</f>
        <v>Sello de Tapas de Cilindro de motor diesel Caterpillar 3516B. Loc CSR SDD7</v>
      </c>
      <c r="H430" s="179" t="str">
        <f>VLOOKUP(C430,'Completar SOFSE'!$A$19:$F$462,6,0)</f>
        <v>6V-5101</v>
      </c>
      <c r="I430" s="64"/>
      <c r="J430" s="75"/>
      <c r="K430" s="75"/>
      <c r="L430" s="46">
        <f t="shared" si="92"/>
        <v>0</v>
      </c>
    </row>
    <row r="431" spans="2:12">
      <c r="B431" s="69" t="s">
        <v>40</v>
      </c>
      <c r="C431" s="183"/>
      <c r="D431" s="174"/>
      <c r="E431" s="174"/>
      <c r="F431" s="174"/>
      <c r="G431" s="177"/>
      <c r="H431" s="180"/>
      <c r="I431" s="61"/>
      <c r="J431" s="75"/>
      <c r="K431" s="75"/>
      <c r="L431" s="46">
        <f t="shared" si="92"/>
        <v>0</v>
      </c>
    </row>
    <row r="432" spans="2:12">
      <c r="B432" s="69" t="s">
        <v>41</v>
      </c>
      <c r="C432" s="183"/>
      <c r="D432" s="174"/>
      <c r="E432" s="174"/>
      <c r="F432" s="174"/>
      <c r="G432" s="177"/>
      <c r="H432" s="180"/>
      <c r="I432" s="61"/>
      <c r="J432" s="75"/>
      <c r="K432" s="75"/>
      <c r="L432" s="46">
        <f t="shared" si="92"/>
        <v>0</v>
      </c>
    </row>
    <row r="433" spans="2:12">
      <c r="B433" s="69" t="s">
        <v>42</v>
      </c>
      <c r="C433" s="183"/>
      <c r="D433" s="174"/>
      <c r="E433" s="174"/>
      <c r="F433" s="174"/>
      <c r="G433" s="177"/>
      <c r="H433" s="180"/>
      <c r="I433" s="61"/>
      <c r="J433" s="48"/>
      <c r="K433" s="75"/>
      <c r="L433" s="46">
        <f t="shared" si="92"/>
        <v>0</v>
      </c>
    </row>
    <row r="434" spans="2:12" ht="13.5" thickBot="1">
      <c r="B434" s="104" t="s">
        <v>43</v>
      </c>
      <c r="C434" s="184"/>
      <c r="D434" s="175"/>
      <c r="E434" s="175"/>
      <c r="F434" s="175"/>
      <c r="G434" s="178"/>
      <c r="H434" s="181"/>
      <c r="I434" s="62"/>
      <c r="J434" s="51"/>
      <c r="K434" s="63"/>
      <c r="L434" s="52">
        <f t="shared" si="92"/>
        <v>0</v>
      </c>
    </row>
    <row r="435" spans="2:12">
      <c r="B435" s="68" t="s">
        <v>39</v>
      </c>
      <c r="C435" s="182">
        <f t="shared" ref="C435" si="94">+C430+1</f>
        <v>85</v>
      </c>
      <c r="D435" s="173">
        <f>VLOOKUP(C435,'Completar SOFSE'!$A$19:$E$462,2,0)</f>
        <v>183</v>
      </c>
      <c r="E435" s="173" t="str">
        <f>VLOOKUP(C435,'Completar SOFSE'!$A$19:$E$462,3,0)</f>
        <v>unidad</v>
      </c>
      <c r="F435" s="173" t="str">
        <f>VLOOKUP(C435,'Completar SOFSE'!$A$19:$E$462,4,0)</f>
        <v>NUM03230302650N</v>
      </c>
      <c r="G435" s="176" t="str">
        <f>VLOOKUP(C435,'Completar SOFSE'!$A$19:$E$462,5,0)</f>
        <v>Sello de Tapas de Cilindro de motor diesel Caterpillar 3516B. Loc CSR SDD7</v>
      </c>
      <c r="H435" s="179" t="str">
        <f>VLOOKUP(C435,'Completar SOFSE'!$A$19:$F$462,6,0)</f>
        <v>6V-9769</v>
      </c>
      <c r="I435" s="64"/>
      <c r="J435" s="75"/>
      <c r="K435" s="75"/>
      <c r="L435" s="46">
        <f t="shared" si="92"/>
        <v>0</v>
      </c>
    </row>
    <row r="436" spans="2:12">
      <c r="B436" s="69" t="s">
        <v>40</v>
      </c>
      <c r="C436" s="183"/>
      <c r="D436" s="174"/>
      <c r="E436" s="174"/>
      <c r="F436" s="174"/>
      <c r="G436" s="177"/>
      <c r="H436" s="180"/>
      <c r="I436" s="61"/>
      <c r="J436" s="75"/>
      <c r="K436" s="75"/>
      <c r="L436" s="46">
        <f t="shared" si="92"/>
        <v>0</v>
      </c>
    </row>
    <row r="437" spans="2:12">
      <c r="B437" s="69" t="s">
        <v>41</v>
      </c>
      <c r="C437" s="183"/>
      <c r="D437" s="174"/>
      <c r="E437" s="174"/>
      <c r="F437" s="174"/>
      <c r="G437" s="177"/>
      <c r="H437" s="180"/>
      <c r="I437" s="61"/>
      <c r="J437" s="75"/>
      <c r="K437" s="75"/>
      <c r="L437" s="46">
        <f t="shared" si="92"/>
        <v>0</v>
      </c>
    </row>
    <row r="438" spans="2:12">
      <c r="B438" s="69" t="s">
        <v>42</v>
      </c>
      <c r="C438" s="183"/>
      <c r="D438" s="174"/>
      <c r="E438" s="174"/>
      <c r="F438" s="174"/>
      <c r="G438" s="177"/>
      <c r="H438" s="180"/>
      <c r="I438" s="61"/>
      <c r="J438" s="48"/>
      <c r="K438" s="75"/>
      <c r="L438" s="46">
        <f t="shared" si="92"/>
        <v>0</v>
      </c>
    </row>
    <row r="439" spans="2:12" ht="13.5" thickBot="1">
      <c r="B439" s="104" t="s">
        <v>43</v>
      </c>
      <c r="C439" s="184"/>
      <c r="D439" s="175"/>
      <c r="E439" s="175"/>
      <c r="F439" s="175"/>
      <c r="G439" s="178"/>
      <c r="H439" s="181"/>
      <c r="I439" s="62"/>
      <c r="J439" s="51"/>
      <c r="K439" s="63"/>
      <c r="L439" s="52">
        <f t="shared" si="92"/>
        <v>0</v>
      </c>
    </row>
    <row r="440" spans="2:12">
      <c r="B440" s="68" t="s">
        <v>39</v>
      </c>
      <c r="C440" s="182">
        <f t="shared" ref="C440" si="95">+C435+1</f>
        <v>86</v>
      </c>
      <c r="D440" s="173">
        <f>VLOOKUP(C440,'Completar SOFSE'!$A$19:$E$462,2,0)</f>
        <v>36</v>
      </c>
      <c r="E440" s="173" t="str">
        <f>VLOOKUP(C440,'Completar SOFSE'!$A$19:$E$462,3,0)</f>
        <v>unidad</v>
      </c>
      <c r="F440" s="173" t="str">
        <f>VLOOKUP(C440,'Completar SOFSE'!$A$19:$E$462,4,0)</f>
        <v>NUM03230302820N</v>
      </c>
      <c r="G440" s="176" t="str">
        <f>VLOOKUP(C440,'Completar SOFSE'!$A$19:$E$462,5,0)</f>
        <v>O ring. Mecanismo de valvulas. Motor diesel Caterpillar 3516B. Locomotoras - CSR SDD7</v>
      </c>
      <c r="H440" s="179" t="str">
        <f>VLOOKUP(C440,'Completar SOFSE'!$A$19:$F$462,6,0)</f>
        <v>5P-7530</v>
      </c>
      <c r="I440" s="64"/>
      <c r="J440" s="75"/>
      <c r="K440" s="75"/>
      <c r="L440" s="46">
        <f t="shared" si="92"/>
        <v>0</v>
      </c>
    </row>
    <row r="441" spans="2:12">
      <c r="B441" s="69" t="s">
        <v>40</v>
      </c>
      <c r="C441" s="183"/>
      <c r="D441" s="174"/>
      <c r="E441" s="174"/>
      <c r="F441" s="174"/>
      <c r="G441" s="177"/>
      <c r="H441" s="180"/>
      <c r="I441" s="61"/>
      <c r="J441" s="75"/>
      <c r="K441" s="75"/>
      <c r="L441" s="46">
        <f t="shared" si="92"/>
        <v>0</v>
      </c>
    </row>
    <row r="442" spans="2:12">
      <c r="B442" s="69" t="s">
        <v>41</v>
      </c>
      <c r="C442" s="183"/>
      <c r="D442" s="174"/>
      <c r="E442" s="174"/>
      <c r="F442" s="174"/>
      <c r="G442" s="177"/>
      <c r="H442" s="180"/>
      <c r="I442" s="61"/>
      <c r="J442" s="75"/>
      <c r="K442" s="75"/>
      <c r="L442" s="46">
        <f t="shared" si="92"/>
        <v>0</v>
      </c>
    </row>
    <row r="443" spans="2:12">
      <c r="B443" s="69" t="s">
        <v>42</v>
      </c>
      <c r="C443" s="183"/>
      <c r="D443" s="174"/>
      <c r="E443" s="174"/>
      <c r="F443" s="174"/>
      <c r="G443" s="177"/>
      <c r="H443" s="180"/>
      <c r="I443" s="61"/>
      <c r="J443" s="48"/>
      <c r="K443" s="75"/>
      <c r="L443" s="46">
        <f t="shared" si="92"/>
        <v>0</v>
      </c>
    </row>
    <row r="444" spans="2:12" ht="13.5" thickBot="1">
      <c r="B444" s="104" t="s">
        <v>43</v>
      </c>
      <c r="C444" s="184"/>
      <c r="D444" s="175"/>
      <c r="E444" s="175"/>
      <c r="F444" s="175"/>
      <c r="G444" s="178"/>
      <c r="H444" s="181"/>
      <c r="I444" s="62"/>
      <c r="J444" s="51"/>
      <c r="K444" s="63"/>
      <c r="L444" s="52">
        <f t="shared" si="92"/>
        <v>0</v>
      </c>
    </row>
    <row r="445" spans="2:12">
      <c r="B445" s="68" t="s">
        <v>39</v>
      </c>
      <c r="C445" s="182">
        <f>+C440+1</f>
        <v>87</v>
      </c>
      <c r="D445" s="173">
        <f>VLOOKUP(C445,'Completar SOFSE'!$A$19:$E$462,2,0)</f>
        <v>22</v>
      </c>
      <c r="E445" s="173" t="str">
        <f>VLOOKUP(C445,'Completar SOFSE'!$A$19:$E$462,3,0)</f>
        <v>unidad</v>
      </c>
      <c r="F445" s="173" t="str">
        <f>VLOOKUP(C445,'Completar SOFSE'!$A$19:$E$462,4,0)</f>
        <v>NUM03230711130N</v>
      </c>
      <c r="G445" s="176" t="str">
        <f>VLOOKUP(C445,'Completar SOFSE'!$A$19:$E$462,5,0)</f>
        <v>O ring de bomba de transferencia de combustible.. Motor diesel Caterpillar 3516B. Loc CSR SDD7</v>
      </c>
      <c r="H445" s="179" t="str">
        <f>VLOOKUP(C445,'Completar SOFSE'!$A$19:$F$462,6,0)</f>
        <v>1H-9696</v>
      </c>
      <c r="I445" s="64"/>
      <c r="J445" s="75"/>
      <c r="K445" s="75"/>
      <c r="L445" s="46">
        <f>I445*$D$60+J445*$D$60+K445*$D$60</f>
        <v>0</v>
      </c>
    </row>
    <row r="446" spans="2:12">
      <c r="B446" s="69" t="s">
        <v>40</v>
      </c>
      <c r="C446" s="183"/>
      <c r="D446" s="174"/>
      <c r="E446" s="174"/>
      <c r="F446" s="174"/>
      <c r="G446" s="177"/>
      <c r="H446" s="180"/>
      <c r="I446" s="61"/>
      <c r="J446" s="75"/>
      <c r="K446" s="75"/>
      <c r="L446" s="46">
        <f t="shared" ref="L446:L464" si="96">I446*$D$60+J446*$D$60+K446*$D$60</f>
        <v>0</v>
      </c>
    </row>
    <row r="447" spans="2:12">
      <c r="B447" s="69" t="s">
        <v>41</v>
      </c>
      <c r="C447" s="183"/>
      <c r="D447" s="174"/>
      <c r="E447" s="174"/>
      <c r="F447" s="174"/>
      <c r="G447" s="177"/>
      <c r="H447" s="180"/>
      <c r="I447" s="61"/>
      <c r="J447" s="75"/>
      <c r="K447" s="75"/>
      <c r="L447" s="46">
        <f t="shared" si="96"/>
        <v>0</v>
      </c>
    </row>
    <row r="448" spans="2:12">
      <c r="B448" s="69" t="s">
        <v>42</v>
      </c>
      <c r="C448" s="183"/>
      <c r="D448" s="174"/>
      <c r="E448" s="174"/>
      <c r="F448" s="174"/>
      <c r="G448" s="177"/>
      <c r="H448" s="180"/>
      <c r="I448" s="61"/>
      <c r="J448" s="48"/>
      <c r="K448" s="75"/>
      <c r="L448" s="46">
        <f t="shared" si="96"/>
        <v>0</v>
      </c>
    </row>
    <row r="449" spans="2:12" ht="13.5" thickBot="1">
      <c r="B449" s="104" t="s">
        <v>43</v>
      </c>
      <c r="C449" s="184"/>
      <c r="D449" s="175"/>
      <c r="E449" s="175"/>
      <c r="F449" s="175"/>
      <c r="G449" s="178"/>
      <c r="H449" s="181"/>
      <c r="I449" s="62"/>
      <c r="J449" s="51"/>
      <c r="K449" s="63"/>
      <c r="L449" s="52">
        <f t="shared" si="96"/>
        <v>0</v>
      </c>
    </row>
    <row r="450" spans="2:12">
      <c r="B450" s="68" t="s">
        <v>39</v>
      </c>
      <c r="C450" s="182">
        <f t="shared" ref="C450" si="97">+C445+1</f>
        <v>88</v>
      </c>
      <c r="D450" s="173">
        <f>VLOOKUP(C450,'Completar SOFSE'!$A$19:$E$462,2,0)</f>
        <v>21</v>
      </c>
      <c r="E450" s="173" t="str">
        <f>VLOOKUP(C450,'Completar SOFSE'!$A$19:$E$462,3,0)</f>
        <v>unidad</v>
      </c>
      <c r="F450" s="173" t="str">
        <f>VLOOKUP(C450,'Completar SOFSE'!$A$19:$E$462,4,0)</f>
        <v>NUM03230711190N</v>
      </c>
      <c r="G450" s="176" t="str">
        <f>VLOOKUP(C450,'Completar SOFSE'!$A$19:$E$462,5,0)</f>
        <v>O ring de manguera de conexión a regulador. Bomba de combustible de cebado. Motor Caterpillar 3516B</v>
      </c>
      <c r="H450" s="179" t="str">
        <f>VLOOKUP(C450,'Completar SOFSE'!$A$19:$F$462,6,0)</f>
        <v>3K-0360</v>
      </c>
      <c r="I450" s="64"/>
      <c r="J450" s="75"/>
      <c r="K450" s="75"/>
      <c r="L450" s="46">
        <f t="shared" si="96"/>
        <v>0</v>
      </c>
    </row>
    <row r="451" spans="2:12">
      <c r="B451" s="69" t="s">
        <v>40</v>
      </c>
      <c r="C451" s="183"/>
      <c r="D451" s="174"/>
      <c r="E451" s="174"/>
      <c r="F451" s="174"/>
      <c r="G451" s="177"/>
      <c r="H451" s="180"/>
      <c r="I451" s="61"/>
      <c r="J451" s="75"/>
      <c r="K451" s="75"/>
      <c r="L451" s="46">
        <f t="shared" si="96"/>
        <v>0</v>
      </c>
    </row>
    <row r="452" spans="2:12">
      <c r="B452" s="69" t="s">
        <v>41</v>
      </c>
      <c r="C452" s="183"/>
      <c r="D452" s="174"/>
      <c r="E452" s="174"/>
      <c r="F452" s="174"/>
      <c r="G452" s="177"/>
      <c r="H452" s="180"/>
      <c r="I452" s="61"/>
      <c r="J452" s="75"/>
      <c r="K452" s="75"/>
      <c r="L452" s="46">
        <f t="shared" si="96"/>
        <v>0</v>
      </c>
    </row>
    <row r="453" spans="2:12">
      <c r="B453" s="69" t="s">
        <v>42</v>
      </c>
      <c r="C453" s="183"/>
      <c r="D453" s="174"/>
      <c r="E453" s="174"/>
      <c r="F453" s="174"/>
      <c r="G453" s="177"/>
      <c r="H453" s="180"/>
      <c r="I453" s="61"/>
      <c r="J453" s="48"/>
      <c r="K453" s="75"/>
      <c r="L453" s="46">
        <f t="shared" si="96"/>
        <v>0</v>
      </c>
    </row>
    <row r="454" spans="2:12" ht="13.5" thickBot="1">
      <c r="B454" s="104" t="s">
        <v>43</v>
      </c>
      <c r="C454" s="184"/>
      <c r="D454" s="175"/>
      <c r="E454" s="175"/>
      <c r="F454" s="175"/>
      <c r="G454" s="178"/>
      <c r="H454" s="181"/>
      <c r="I454" s="62"/>
      <c r="J454" s="51"/>
      <c r="K454" s="63"/>
      <c r="L454" s="52">
        <f t="shared" si="96"/>
        <v>0</v>
      </c>
    </row>
    <row r="455" spans="2:12">
      <c r="B455" s="68" t="s">
        <v>39</v>
      </c>
      <c r="C455" s="182">
        <f t="shared" ref="C455" si="98">+C450+1</f>
        <v>89</v>
      </c>
      <c r="D455" s="173">
        <f>VLOOKUP(C455,'Completar SOFSE'!$A$19:$E$462,2,0)</f>
        <v>21</v>
      </c>
      <c r="E455" s="173" t="str">
        <f>VLOOKUP(C455,'Completar SOFSE'!$A$19:$E$462,3,0)</f>
        <v>unidad</v>
      </c>
      <c r="F455" s="173" t="str">
        <f>VLOOKUP(C455,'Completar SOFSE'!$A$19:$E$462,4,0)</f>
        <v>NUM03230711270N</v>
      </c>
      <c r="G455" s="176" t="str">
        <f>VLOOKUP(C455,'Completar SOFSE'!$A$19:$E$462,5,0)</f>
        <v>O ring de montaje de sensor de presion. Sistema de combustible. Motor diesel Caterpillar 3516B. SDD7</v>
      </c>
      <c r="H455" s="179" t="str">
        <f>VLOOKUP(C455,'Completar SOFSE'!$A$19:$F$462,6,0)</f>
        <v>8L-2746</v>
      </c>
      <c r="I455" s="64"/>
      <c r="J455" s="75"/>
      <c r="K455" s="75"/>
      <c r="L455" s="46">
        <f t="shared" si="96"/>
        <v>0</v>
      </c>
    </row>
    <row r="456" spans="2:12">
      <c r="B456" s="69" t="s">
        <v>40</v>
      </c>
      <c r="C456" s="183"/>
      <c r="D456" s="174"/>
      <c r="E456" s="174"/>
      <c r="F456" s="174"/>
      <c r="G456" s="177"/>
      <c r="H456" s="180"/>
      <c r="I456" s="61"/>
      <c r="J456" s="75"/>
      <c r="K456" s="75"/>
      <c r="L456" s="46">
        <f t="shared" si="96"/>
        <v>0</v>
      </c>
    </row>
    <row r="457" spans="2:12">
      <c r="B457" s="69" t="s">
        <v>41</v>
      </c>
      <c r="C457" s="183"/>
      <c r="D457" s="174"/>
      <c r="E457" s="174"/>
      <c r="F457" s="174"/>
      <c r="G457" s="177"/>
      <c r="H457" s="180"/>
      <c r="I457" s="61"/>
      <c r="J457" s="75"/>
      <c r="K457" s="75"/>
      <c r="L457" s="46">
        <f t="shared" si="96"/>
        <v>0</v>
      </c>
    </row>
    <row r="458" spans="2:12">
      <c r="B458" s="69" t="s">
        <v>42</v>
      </c>
      <c r="C458" s="183"/>
      <c r="D458" s="174"/>
      <c r="E458" s="174"/>
      <c r="F458" s="174"/>
      <c r="G458" s="177"/>
      <c r="H458" s="180"/>
      <c r="I458" s="61"/>
      <c r="J458" s="48"/>
      <c r="K458" s="75"/>
      <c r="L458" s="46">
        <f t="shared" si="96"/>
        <v>0</v>
      </c>
    </row>
    <row r="459" spans="2:12" ht="13.5" thickBot="1">
      <c r="B459" s="104" t="s">
        <v>43</v>
      </c>
      <c r="C459" s="184"/>
      <c r="D459" s="175"/>
      <c r="E459" s="175"/>
      <c r="F459" s="175"/>
      <c r="G459" s="178"/>
      <c r="H459" s="181"/>
      <c r="I459" s="62"/>
      <c r="J459" s="51"/>
      <c r="K459" s="63"/>
      <c r="L459" s="52">
        <f t="shared" si="96"/>
        <v>0</v>
      </c>
    </row>
    <row r="460" spans="2:12">
      <c r="B460" s="68" t="s">
        <v>39</v>
      </c>
      <c r="C460" s="182">
        <f t="shared" ref="C460" si="99">+C455+1</f>
        <v>90</v>
      </c>
      <c r="D460" s="173">
        <f>VLOOKUP(C460,'Completar SOFSE'!$A$19:$E$462,2,0)</f>
        <v>19</v>
      </c>
      <c r="E460" s="173" t="str">
        <f>VLOOKUP(C460,'Completar SOFSE'!$A$19:$E$462,3,0)</f>
        <v>unidad</v>
      </c>
      <c r="F460" s="173" t="str">
        <f>VLOOKUP(C460,'Completar SOFSE'!$A$19:$E$462,4,0)</f>
        <v>NUM03230831030N</v>
      </c>
      <c r="G460" s="176" t="str">
        <f>VLOOKUP(C460,'Completar SOFSE'!$A$19:$E$462,5,0)</f>
        <v>O´RING P/ENTRADA MULTIPLE DE REGULADORES DE TEMPERATURA - MOTOR DIESEL –LOC. SDD7</v>
      </c>
      <c r="H460" s="179" t="str">
        <f>VLOOKUP(C460,'Completar SOFSE'!$A$19:$F$462,6,0)</f>
        <v>5P-6302</v>
      </c>
      <c r="I460" s="64"/>
      <c r="J460" s="75"/>
      <c r="K460" s="75"/>
      <c r="L460" s="46">
        <f t="shared" si="96"/>
        <v>0</v>
      </c>
    </row>
    <row r="461" spans="2:12">
      <c r="B461" s="69" t="s">
        <v>40</v>
      </c>
      <c r="C461" s="183"/>
      <c r="D461" s="174"/>
      <c r="E461" s="174"/>
      <c r="F461" s="174"/>
      <c r="G461" s="177"/>
      <c r="H461" s="180"/>
      <c r="I461" s="61"/>
      <c r="J461" s="75"/>
      <c r="K461" s="75"/>
      <c r="L461" s="46">
        <f t="shared" si="96"/>
        <v>0</v>
      </c>
    </row>
    <row r="462" spans="2:12">
      <c r="B462" s="69" t="s">
        <v>41</v>
      </c>
      <c r="C462" s="183"/>
      <c r="D462" s="174"/>
      <c r="E462" s="174"/>
      <c r="F462" s="174"/>
      <c r="G462" s="177"/>
      <c r="H462" s="180"/>
      <c r="I462" s="61"/>
      <c r="J462" s="75"/>
      <c r="K462" s="75"/>
      <c r="L462" s="46">
        <f t="shared" si="96"/>
        <v>0</v>
      </c>
    </row>
    <row r="463" spans="2:12">
      <c r="B463" s="69" t="s">
        <v>42</v>
      </c>
      <c r="C463" s="183"/>
      <c r="D463" s="174"/>
      <c r="E463" s="174"/>
      <c r="F463" s="174"/>
      <c r="G463" s="177"/>
      <c r="H463" s="180"/>
      <c r="I463" s="61"/>
      <c r="J463" s="48"/>
      <c r="K463" s="75"/>
      <c r="L463" s="46">
        <f t="shared" si="96"/>
        <v>0</v>
      </c>
    </row>
    <row r="464" spans="2:12" ht="13.5" thickBot="1">
      <c r="B464" s="104" t="s">
        <v>43</v>
      </c>
      <c r="C464" s="184"/>
      <c r="D464" s="175"/>
      <c r="E464" s="175"/>
      <c r="F464" s="175"/>
      <c r="G464" s="178"/>
      <c r="H464" s="181"/>
      <c r="I464" s="62"/>
      <c r="J464" s="51"/>
      <c r="K464" s="63"/>
      <c r="L464" s="52">
        <f t="shared" si="96"/>
        <v>0</v>
      </c>
    </row>
    <row r="465" spans="2:12">
      <c r="B465" s="68" t="s">
        <v>39</v>
      </c>
      <c r="C465" s="182">
        <f>+C460+1</f>
        <v>91</v>
      </c>
      <c r="D465" s="173">
        <f>VLOOKUP(C465,'Completar SOFSE'!$A$19:$E$462,2,0)</f>
        <v>41</v>
      </c>
      <c r="E465" s="173" t="str">
        <f>VLOOKUP(C465,'Completar SOFSE'!$A$19:$E$462,3,0)</f>
        <v>unidad</v>
      </c>
      <c r="F465" s="173" t="str">
        <f>VLOOKUP(C465,'Completar SOFSE'!$A$19:$E$462,4,0)</f>
        <v>NUM03230831050N</v>
      </c>
      <c r="G465" s="176" t="str">
        <f>VLOOKUP(C465,'Completar SOFSE'!$A$19:$E$462,5,0)</f>
        <v>Sello O ring Black de Caja Termostatica de motor diesel Caterpillar 3516B. Motor CAT 3516B. Loc SDD7</v>
      </c>
      <c r="H465" s="179" t="str">
        <f>VLOOKUP(C465,'Completar SOFSE'!$A$19:$F$462,6,0)</f>
        <v>3J-1907</v>
      </c>
      <c r="I465" s="64"/>
      <c r="J465" s="75"/>
      <c r="K465" s="75"/>
      <c r="L465" s="46">
        <f>I465*$D$60+J465*$D$60+K465*$D$60</f>
        <v>0</v>
      </c>
    </row>
    <row r="466" spans="2:12">
      <c r="B466" s="69" t="s">
        <v>40</v>
      </c>
      <c r="C466" s="183"/>
      <c r="D466" s="174"/>
      <c r="E466" s="174"/>
      <c r="F466" s="174"/>
      <c r="G466" s="177"/>
      <c r="H466" s="180"/>
      <c r="I466" s="61"/>
      <c r="J466" s="75"/>
      <c r="K466" s="75"/>
      <c r="L466" s="46">
        <f t="shared" ref="L466:L484" si="100">I466*$D$60+J466*$D$60+K466*$D$60</f>
        <v>0</v>
      </c>
    </row>
    <row r="467" spans="2:12">
      <c r="B467" s="69" t="s">
        <v>41</v>
      </c>
      <c r="C467" s="183"/>
      <c r="D467" s="174"/>
      <c r="E467" s="174"/>
      <c r="F467" s="174"/>
      <c r="G467" s="177"/>
      <c r="H467" s="180"/>
      <c r="I467" s="61"/>
      <c r="J467" s="75"/>
      <c r="K467" s="75"/>
      <c r="L467" s="46">
        <f t="shared" si="100"/>
        <v>0</v>
      </c>
    </row>
    <row r="468" spans="2:12">
      <c r="B468" s="69" t="s">
        <v>42</v>
      </c>
      <c r="C468" s="183"/>
      <c r="D468" s="174"/>
      <c r="E468" s="174"/>
      <c r="F468" s="174"/>
      <c r="G468" s="177"/>
      <c r="H468" s="180"/>
      <c r="I468" s="61"/>
      <c r="J468" s="48"/>
      <c r="K468" s="75"/>
      <c r="L468" s="46">
        <f t="shared" si="100"/>
        <v>0</v>
      </c>
    </row>
    <row r="469" spans="2:12" ht="13.5" thickBot="1">
      <c r="B469" s="104" t="s">
        <v>43</v>
      </c>
      <c r="C469" s="184"/>
      <c r="D469" s="175"/>
      <c r="E469" s="175"/>
      <c r="F469" s="175"/>
      <c r="G469" s="178"/>
      <c r="H469" s="181"/>
      <c r="I469" s="62"/>
      <c r="J469" s="51"/>
      <c r="K469" s="63"/>
      <c r="L469" s="52">
        <f t="shared" si="100"/>
        <v>0</v>
      </c>
    </row>
    <row r="470" spans="2:12">
      <c r="B470" s="68" t="s">
        <v>39</v>
      </c>
      <c r="C470" s="182">
        <f t="shared" ref="C470" si="101">+C465+1</f>
        <v>92</v>
      </c>
      <c r="D470" s="173">
        <f>VLOOKUP(C470,'Completar SOFSE'!$A$19:$E$462,2,0)</f>
        <v>47</v>
      </c>
      <c r="E470" s="173" t="str">
        <f>VLOOKUP(C470,'Completar SOFSE'!$A$19:$E$462,3,0)</f>
        <v>unidad</v>
      </c>
      <c r="F470" s="173" t="str">
        <f>VLOOKUP(C470,'Completar SOFSE'!$A$19:$E$462,4,0)</f>
        <v>NUM03230930160N</v>
      </c>
      <c r="G470" s="176" t="str">
        <f>VLOOKUP(C470,'Completar SOFSE'!$A$19:$E$462,5,0)</f>
        <v>O ring de respiracion de caja de cigüeñal. Sistema de lubricacion. Motor diesel Caterpillar 3516B</v>
      </c>
      <c r="H470" s="179" t="str">
        <f>VLOOKUP(C470,'Completar SOFSE'!$A$19:$F$462,6,0)</f>
        <v>33-6031</v>
      </c>
      <c r="I470" s="64"/>
      <c r="J470" s="75"/>
      <c r="K470" s="75"/>
      <c r="L470" s="46">
        <f t="shared" si="100"/>
        <v>0</v>
      </c>
    </row>
    <row r="471" spans="2:12">
      <c r="B471" s="69" t="s">
        <v>40</v>
      </c>
      <c r="C471" s="183"/>
      <c r="D471" s="174"/>
      <c r="E471" s="174"/>
      <c r="F471" s="174"/>
      <c r="G471" s="177"/>
      <c r="H471" s="180"/>
      <c r="I471" s="61"/>
      <c r="J471" s="75"/>
      <c r="K471" s="75"/>
      <c r="L471" s="46">
        <f t="shared" si="100"/>
        <v>0</v>
      </c>
    </row>
    <row r="472" spans="2:12">
      <c r="B472" s="69" t="s">
        <v>41</v>
      </c>
      <c r="C472" s="183"/>
      <c r="D472" s="174"/>
      <c r="E472" s="174"/>
      <c r="F472" s="174"/>
      <c r="G472" s="177"/>
      <c r="H472" s="180"/>
      <c r="I472" s="61"/>
      <c r="J472" s="75"/>
      <c r="K472" s="75"/>
      <c r="L472" s="46">
        <f t="shared" si="100"/>
        <v>0</v>
      </c>
    </row>
    <row r="473" spans="2:12">
      <c r="B473" s="69" t="s">
        <v>42</v>
      </c>
      <c r="C473" s="183"/>
      <c r="D473" s="174"/>
      <c r="E473" s="174"/>
      <c r="F473" s="174"/>
      <c r="G473" s="177"/>
      <c r="H473" s="180"/>
      <c r="I473" s="61"/>
      <c r="J473" s="48"/>
      <c r="K473" s="75"/>
      <c r="L473" s="46">
        <f t="shared" si="100"/>
        <v>0</v>
      </c>
    </row>
    <row r="474" spans="2:12" ht="13.5" thickBot="1">
      <c r="B474" s="104" t="s">
        <v>43</v>
      </c>
      <c r="C474" s="184"/>
      <c r="D474" s="175"/>
      <c r="E474" s="175"/>
      <c r="F474" s="175"/>
      <c r="G474" s="178"/>
      <c r="H474" s="181"/>
      <c r="I474" s="62"/>
      <c r="J474" s="51"/>
      <c r="K474" s="63"/>
      <c r="L474" s="52">
        <f t="shared" si="100"/>
        <v>0</v>
      </c>
    </row>
    <row r="475" spans="2:12">
      <c r="B475" s="68" t="s">
        <v>39</v>
      </c>
      <c r="C475" s="182">
        <f t="shared" ref="C475" si="102">+C470+1</f>
        <v>93</v>
      </c>
      <c r="D475" s="173">
        <f>VLOOKUP(C475,'Completar SOFSE'!$A$19:$E$462,2,0)</f>
        <v>20</v>
      </c>
      <c r="E475" s="173" t="str">
        <f>VLOOKUP(C475,'Completar SOFSE'!$A$19:$E$462,3,0)</f>
        <v>unidad</v>
      </c>
      <c r="F475" s="173" t="str">
        <f>VLOOKUP(C475,'Completar SOFSE'!$A$19:$E$462,4,0)</f>
        <v>NUM03230930200N</v>
      </c>
      <c r="G475" s="176" t="str">
        <f>VLOOKUP(C475,'Completar SOFSE'!$A$19:$E$462,5,0)</f>
        <v>O ring de cobertor de drenaje de aceite. Carter de lubricante del motor. Motor Caterpillar 3516B</v>
      </c>
      <c r="H475" s="179" t="str">
        <f>VLOOKUP(C475,'Completar SOFSE'!$A$19:$F$462,6,0)</f>
        <v>125-9794</v>
      </c>
      <c r="I475" s="64"/>
      <c r="J475" s="75"/>
      <c r="K475" s="75"/>
      <c r="L475" s="46">
        <f t="shared" si="100"/>
        <v>0</v>
      </c>
    </row>
    <row r="476" spans="2:12">
      <c r="B476" s="69" t="s">
        <v>40</v>
      </c>
      <c r="C476" s="183"/>
      <c r="D476" s="174"/>
      <c r="E476" s="174"/>
      <c r="F476" s="174"/>
      <c r="G476" s="177"/>
      <c r="H476" s="180"/>
      <c r="I476" s="61"/>
      <c r="J476" s="75"/>
      <c r="K476" s="75"/>
      <c r="L476" s="46">
        <f t="shared" si="100"/>
        <v>0</v>
      </c>
    </row>
    <row r="477" spans="2:12">
      <c r="B477" s="69" t="s">
        <v>41</v>
      </c>
      <c r="C477" s="183"/>
      <c r="D477" s="174"/>
      <c r="E477" s="174"/>
      <c r="F477" s="174"/>
      <c r="G477" s="177"/>
      <c r="H477" s="180"/>
      <c r="I477" s="61"/>
      <c r="J477" s="75"/>
      <c r="K477" s="75"/>
      <c r="L477" s="46">
        <f t="shared" si="100"/>
        <v>0</v>
      </c>
    </row>
    <row r="478" spans="2:12">
      <c r="B478" s="69" t="s">
        <v>42</v>
      </c>
      <c r="C478" s="183"/>
      <c r="D478" s="174"/>
      <c r="E478" s="174"/>
      <c r="F478" s="174"/>
      <c r="G478" s="177"/>
      <c r="H478" s="180"/>
      <c r="I478" s="61"/>
      <c r="J478" s="48"/>
      <c r="K478" s="75"/>
      <c r="L478" s="46">
        <f t="shared" si="100"/>
        <v>0</v>
      </c>
    </row>
    <row r="479" spans="2:12" ht="13.5" thickBot="1">
      <c r="B479" s="104" t="s">
        <v>43</v>
      </c>
      <c r="C479" s="184"/>
      <c r="D479" s="175"/>
      <c r="E479" s="175"/>
      <c r="F479" s="175"/>
      <c r="G479" s="178"/>
      <c r="H479" s="181"/>
      <c r="I479" s="62"/>
      <c r="J479" s="51"/>
      <c r="K479" s="63"/>
      <c r="L479" s="52">
        <f t="shared" si="100"/>
        <v>0</v>
      </c>
    </row>
    <row r="480" spans="2:12">
      <c r="B480" s="68" t="s">
        <v>39</v>
      </c>
      <c r="C480" s="182">
        <f t="shared" ref="C480" si="103">+C475+1</f>
        <v>94</v>
      </c>
      <c r="D480" s="173">
        <f>VLOOKUP(C480,'Completar SOFSE'!$A$19:$E$462,2,0)</f>
        <v>14</v>
      </c>
      <c r="E480" s="173" t="str">
        <f>VLOOKUP(C480,'Completar SOFSE'!$A$19:$E$462,3,0)</f>
        <v>unidad</v>
      </c>
      <c r="F480" s="173" t="str">
        <f>VLOOKUP(C480,'Completar SOFSE'!$A$19:$E$462,4,0)</f>
        <v>NUM03230930310N</v>
      </c>
      <c r="G480" s="176" t="str">
        <f>VLOOKUP(C480,'Completar SOFSE'!$A$19:$E$462,5,0)</f>
        <v>O ring de cubierta con tapon. Carter de block de cilindros. Motor diesel Caterpillar 3516B. SDD7</v>
      </c>
      <c r="H480" s="179" t="str">
        <f>VLOOKUP(C480,'Completar SOFSE'!$A$19:$F$462,6,0)</f>
        <v>6V-7351</v>
      </c>
      <c r="I480" s="64"/>
      <c r="J480" s="75"/>
      <c r="K480" s="75"/>
      <c r="L480" s="46">
        <f t="shared" si="100"/>
        <v>0</v>
      </c>
    </row>
    <row r="481" spans="2:12">
      <c r="B481" s="69" t="s">
        <v>40</v>
      </c>
      <c r="C481" s="183"/>
      <c r="D481" s="174"/>
      <c r="E481" s="174"/>
      <c r="F481" s="174"/>
      <c r="G481" s="177"/>
      <c r="H481" s="180"/>
      <c r="I481" s="61"/>
      <c r="J481" s="75"/>
      <c r="K481" s="75"/>
      <c r="L481" s="46">
        <f t="shared" si="100"/>
        <v>0</v>
      </c>
    </row>
    <row r="482" spans="2:12">
      <c r="B482" s="69" t="s">
        <v>41</v>
      </c>
      <c r="C482" s="183"/>
      <c r="D482" s="174"/>
      <c r="E482" s="174"/>
      <c r="F482" s="174"/>
      <c r="G482" s="177"/>
      <c r="H482" s="180"/>
      <c r="I482" s="61"/>
      <c r="J482" s="75"/>
      <c r="K482" s="75"/>
      <c r="L482" s="46">
        <f t="shared" si="100"/>
        <v>0</v>
      </c>
    </row>
    <row r="483" spans="2:12">
      <c r="B483" s="69" t="s">
        <v>42</v>
      </c>
      <c r="C483" s="183"/>
      <c r="D483" s="174"/>
      <c r="E483" s="174"/>
      <c r="F483" s="174"/>
      <c r="G483" s="177"/>
      <c r="H483" s="180"/>
      <c r="I483" s="61"/>
      <c r="J483" s="48"/>
      <c r="K483" s="75"/>
      <c r="L483" s="46">
        <f t="shared" si="100"/>
        <v>0</v>
      </c>
    </row>
    <row r="484" spans="2:12" ht="13.5" thickBot="1">
      <c r="B484" s="104" t="s">
        <v>43</v>
      </c>
      <c r="C484" s="184"/>
      <c r="D484" s="175"/>
      <c r="E484" s="175"/>
      <c r="F484" s="175"/>
      <c r="G484" s="178"/>
      <c r="H484" s="181"/>
      <c r="I484" s="62"/>
      <c r="J484" s="51"/>
      <c r="K484" s="63"/>
      <c r="L484" s="52">
        <f t="shared" si="100"/>
        <v>0</v>
      </c>
    </row>
    <row r="485" spans="2:12">
      <c r="B485" s="68" t="s">
        <v>39</v>
      </c>
      <c r="C485" s="182">
        <f>+C480+1</f>
        <v>95</v>
      </c>
      <c r="D485" s="173">
        <f>VLOOKUP(C485,'Completar SOFSE'!$A$19:$E$462,2,0)</f>
        <v>82</v>
      </c>
      <c r="E485" s="173" t="str">
        <f>VLOOKUP(C485,'Completar SOFSE'!$A$19:$E$462,3,0)</f>
        <v>unidad</v>
      </c>
      <c r="F485" s="173" t="str">
        <f>VLOOKUP(C485,'Completar SOFSE'!$A$19:$E$462,4,0)</f>
        <v>NUM03231002160N</v>
      </c>
      <c r="G485" s="176" t="str">
        <f>VLOOKUP(C485,'Completar SOFSE'!$A$19:$E$462,5,0)</f>
        <v>O ring codo de manguera. Sistema cierre de aire. Sistema de admision/escape. Motor Caterpillar. SDD7</v>
      </c>
      <c r="H485" s="179" t="str">
        <f>VLOOKUP(C485,'Completar SOFSE'!$A$19:$F$462,6,0)</f>
        <v>6V-5048</v>
      </c>
      <c r="I485" s="64"/>
      <c r="J485" s="75"/>
      <c r="K485" s="75"/>
      <c r="L485" s="46">
        <f>I485*$D$60+J485*$D$60+K485*$D$60</f>
        <v>0</v>
      </c>
    </row>
    <row r="486" spans="2:12">
      <c r="B486" s="69" t="s">
        <v>40</v>
      </c>
      <c r="C486" s="183"/>
      <c r="D486" s="174"/>
      <c r="E486" s="174"/>
      <c r="F486" s="174"/>
      <c r="G486" s="177"/>
      <c r="H486" s="180"/>
      <c r="I486" s="61"/>
      <c r="J486" s="75"/>
      <c r="K486" s="75"/>
      <c r="L486" s="46">
        <f t="shared" ref="L486:L504" si="104">I486*$D$60+J486*$D$60+K486*$D$60</f>
        <v>0</v>
      </c>
    </row>
    <row r="487" spans="2:12">
      <c r="B487" s="69" t="s">
        <v>41</v>
      </c>
      <c r="C487" s="183"/>
      <c r="D487" s="174"/>
      <c r="E487" s="174"/>
      <c r="F487" s="174"/>
      <c r="G487" s="177"/>
      <c r="H487" s="180"/>
      <c r="I487" s="61"/>
      <c r="J487" s="75"/>
      <c r="K487" s="75"/>
      <c r="L487" s="46">
        <f t="shared" si="104"/>
        <v>0</v>
      </c>
    </row>
    <row r="488" spans="2:12">
      <c r="B488" s="69" t="s">
        <v>42</v>
      </c>
      <c r="C488" s="183"/>
      <c r="D488" s="174"/>
      <c r="E488" s="174"/>
      <c r="F488" s="174"/>
      <c r="G488" s="177"/>
      <c r="H488" s="180"/>
      <c r="I488" s="61"/>
      <c r="J488" s="48"/>
      <c r="K488" s="75"/>
      <c r="L488" s="46">
        <f t="shared" si="104"/>
        <v>0</v>
      </c>
    </row>
    <row r="489" spans="2:12" ht="13.5" thickBot="1">
      <c r="B489" s="104" t="s">
        <v>43</v>
      </c>
      <c r="C489" s="184"/>
      <c r="D489" s="175"/>
      <c r="E489" s="175"/>
      <c r="F489" s="175"/>
      <c r="G489" s="178"/>
      <c r="H489" s="181"/>
      <c r="I489" s="62"/>
      <c r="J489" s="51"/>
      <c r="K489" s="63"/>
      <c r="L489" s="52">
        <f t="shared" si="104"/>
        <v>0</v>
      </c>
    </row>
    <row r="490" spans="2:12">
      <c r="B490" s="68" t="s">
        <v>39</v>
      </c>
      <c r="C490" s="182">
        <f t="shared" ref="C490" si="105">+C485+1</f>
        <v>96</v>
      </c>
      <c r="D490" s="173">
        <f>VLOOKUP(C490,'Completar SOFSE'!$A$19:$E$462,2,0)</f>
        <v>145</v>
      </c>
      <c r="E490" s="173" t="str">
        <f>VLOOKUP(C490,'Completar SOFSE'!$A$19:$E$462,3,0)</f>
        <v>unidad</v>
      </c>
      <c r="F490" s="173" t="str">
        <f>VLOOKUP(C490,'Completar SOFSE'!$A$19:$E$462,4,0)</f>
        <v>NUM03231002170N</v>
      </c>
      <c r="G490" s="176" t="str">
        <f>VLOOKUP(C490,'Completar SOFSE'!$A$19:$E$462,5,0)</f>
        <v>O ring de filtro combustible/cañerias de inyeccion/cebador/sensor de cebado. Motor Caterpillar. SDD7</v>
      </c>
      <c r="H490" s="179" t="str">
        <f>VLOOKUP(C490,'Completar SOFSE'!$A$19:$F$462,6,0)</f>
        <v>6V-5049</v>
      </c>
      <c r="I490" s="64"/>
      <c r="J490" s="75"/>
      <c r="K490" s="75"/>
      <c r="L490" s="46">
        <f t="shared" si="104"/>
        <v>0</v>
      </c>
    </row>
    <row r="491" spans="2:12">
      <c r="B491" s="69" t="s">
        <v>40</v>
      </c>
      <c r="C491" s="183"/>
      <c r="D491" s="174"/>
      <c r="E491" s="174"/>
      <c r="F491" s="174"/>
      <c r="G491" s="177"/>
      <c r="H491" s="180"/>
      <c r="I491" s="61"/>
      <c r="J491" s="75"/>
      <c r="K491" s="75"/>
      <c r="L491" s="46">
        <f t="shared" si="104"/>
        <v>0</v>
      </c>
    </row>
    <row r="492" spans="2:12">
      <c r="B492" s="69" t="s">
        <v>41</v>
      </c>
      <c r="C492" s="183"/>
      <c r="D492" s="174"/>
      <c r="E492" s="174"/>
      <c r="F492" s="174"/>
      <c r="G492" s="177"/>
      <c r="H492" s="180"/>
      <c r="I492" s="61"/>
      <c r="J492" s="75"/>
      <c r="K492" s="75"/>
      <c r="L492" s="46">
        <f t="shared" si="104"/>
        <v>0</v>
      </c>
    </row>
    <row r="493" spans="2:12">
      <c r="B493" s="69" t="s">
        <v>42</v>
      </c>
      <c r="C493" s="183"/>
      <c r="D493" s="174"/>
      <c r="E493" s="174"/>
      <c r="F493" s="174"/>
      <c r="G493" s="177"/>
      <c r="H493" s="180"/>
      <c r="I493" s="61"/>
      <c r="J493" s="48"/>
      <c r="K493" s="75"/>
      <c r="L493" s="46">
        <f t="shared" si="104"/>
        <v>0</v>
      </c>
    </row>
    <row r="494" spans="2:12" ht="13.5" thickBot="1">
      <c r="B494" s="104" t="s">
        <v>43</v>
      </c>
      <c r="C494" s="184"/>
      <c r="D494" s="175"/>
      <c r="E494" s="175"/>
      <c r="F494" s="175"/>
      <c r="G494" s="178"/>
      <c r="H494" s="181"/>
      <c r="I494" s="62"/>
      <c r="J494" s="51"/>
      <c r="K494" s="63"/>
      <c r="L494" s="52">
        <f t="shared" si="104"/>
        <v>0</v>
      </c>
    </row>
    <row r="495" spans="2:12">
      <c r="B495" s="68" t="s">
        <v>39</v>
      </c>
      <c r="C495" s="182">
        <f t="shared" ref="C495" si="106">+C490+1</f>
        <v>97</v>
      </c>
      <c r="D495" s="173">
        <f>VLOOKUP(C495,'Completar SOFSE'!$A$19:$E$462,2,0)</f>
        <v>12</v>
      </c>
      <c r="E495" s="173" t="str">
        <f>VLOOKUP(C495,'Completar SOFSE'!$A$19:$E$462,3,0)</f>
        <v>unidad</v>
      </c>
      <c r="F495" s="173" t="str">
        <f>VLOOKUP(C495,'Completar SOFSE'!$A$19:$E$462,4,0)</f>
        <v>NUM03230830510N</v>
      </c>
      <c r="G495" s="176" t="str">
        <f>VLOOKUP(C495,'Completar SOFSE'!$A$19:$E$462,5,0)</f>
        <v>Sensor de temperatura. Sistema de refrigeracion. Motor diesel Caterpillar 3516B. Loc CSR SDD7</v>
      </c>
      <c r="H495" s="179" t="str">
        <f>VLOOKUP(C495,'Completar SOFSE'!$A$19:$F$462,6,0)</f>
        <v>102-2240</v>
      </c>
      <c r="I495" s="64"/>
      <c r="J495" s="75"/>
      <c r="K495" s="75"/>
      <c r="L495" s="46">
        <f t="shared" si="104"/>
        <v>0</v>
      </c>
    </row>
    <row r="496" spans="2:12">
      <c r="B496" s="69" t="s">
        <v>40</v>
      </c>
      <c r="C496" s="183"/>
      <c r="D496" s="174"/>
      <c r="E496" s="174"/>
      <c r="F496" s="174"/>
      <c r="G496" s="177"/>
      <c r="H496" s="180"/>
      <c r="I496" s="61"/>
      <c r="J496" s="75"/>
      <c r="K496" s="75"/>
      <c r="L496" s="46">
        <f t="shared" si="104"/>
        <v>0</v>
      </c>
    </row>
    <row r="497" spans="2:12">
      <c r="B497" s="69" t="s">
        <v>41</v>
      </c>
      <c r="C497" s="183"/>
      <c r="D497" s="174"/>
      <c r="E497" s="174"/>
      <c r="F497" s="174"/>
      <c r="G497" s="177"/>
      <c r="H497" s="180"/>
      <c r="I497" s="61"/>
      <c r="J497" s="75"/>
      <c r="K497" s="75"/>
      <c r="L497" s="46">
        <f t="shared" si="104"/>
        <v>0</v>
      </c>
    </row>
    <row r="498" spans="2:12">
      <c r="B498" s="69" t="s">
        <v>42</v>
      </c>
      <c r="C498" s="183"/>
      <c r="D498" s="174"/>
      <c r="E498" s="174"/>
      <c r="F498" s="174"/>
      <c r="G498" s="177"/>
      <c r="H498" s="180"/>
      <c r="I498" s="61"/>
      <c r="J498" s="48"/>
      <c r="K498" s="75"/>
      <c r="L498" s="46">
        <f t="shared" si="104"/>
        <v>0</v>
      </c>
    </row>
    <row r="499" spans="2:12" ht="13.5" thickBot="1">
      <c r="B499" s="104" t="s">
        <v>43</v>
      </c>
      <c r="C499" s="184"/>
      <c r="D499" s="175"/>
      <c r="E499" s="175"/>
      <c r="F499" s="175"/>
      <c r="G499" s="178"/>
      <c r="H499" s="181"/>
      <c r="I499" s="62"/>
      <c r="J499" s="51"/>
      <c r="K499" s="63"/>
      <c r="L499" s="52">
        <f t="shared" si="104"/>
        <v>0</v>
      </c>
    </row>
    <row r="500" spans="2:12">
      <c r="B500" s="68" t="s">
        <v>39</v>
      </c>
      <c r="C500" s="182">
        <f t="shared" ref="C500" si="107">+C495+1</f>
        <v>98</v>
      </c>
      <c r="D500" s="173">
        <f>VLOOKUP(C500,'Completar SOFSE'!$A$19:$E$462,2,0)</f>
        <v>16</v>
      </c>
      <c r="E500" s="173" t="str">
        <f>VLOOKUP(C500,'Completar SOFSE'!$A$19:$E$462,3,0)</f>
        <v>unidad</v>
      </c>
      <c r="F500" s="173" t="str">
        <f>VLOOKUP(C500,'Completar SOFSE'!$A$19:$E$462,4,0)</f>
        <v>NUM03231002120N</v>
      </c>
      <c r="G500" s="176" t="str">
        <f>VLOOKUP(C500,'Completar SOFSE'!$A$19:$E$462,5,0)</f>
        <v>Sensor de presion de tapa de cigüeñal, atmosferica y turbo cargador. Motor diesel Caterpillar 3516B</v>
      </c>
      <c r="H500" s="179" t="str">
        <f>VLOOKUP(C500,'Completar SOFSE'!$A$19:$F$462,6,0)</f>
        <v>161-9926</v>
      </c>
      <c r="I500" s="64"/>
      <c r="J500" s="75"/>
      <c r="K500" s="75"/>
      <c r="L500" s="46">
        <f t="shared" si="104"/>
        <v>0</v>
      </c>
    </row>
    <row r="501" spans="2:12">
      <c r="B501" s="69" t="s">
        <v>40</v>
      </c>
      <c r="C501" s="183"/>
      <c r="D501" s="174"/>
      <c r="E501" s="174"/>
      <c r="F501" s="174"/>
      <c r="G501" s="177"/>
      <c r="H501" s="180"/>
      <c r="I501" s="61"/>
      <c r="J501" s="75"/>
      <c r="K501" s="75"/>
      <c r="L501" s="46">
        <f t="shared" si="104"/>
        <v>0</v>
      </c>
    </row>
    <row r="502" spans="2:12">
      <c r="B502" s="69" t="s">
        <v>41</v>
      </c>
      <c r="C502" s="183"/>
      <c r="D502" s="174"/>
      <c r="E502" s="174"/>
      <c r="F502" s="174"/>
      <c r="G502" s="177"/>
      <c r="H502" s="180"/>
      <c r="I502" s="61"/>
      <c r="J502" s="75"/>
      <c r="K502" s="75"/>
      <c r="L502" s="46">
        <f t="shared" si="104"/>
        <v>0</v>
      </c>
    </row>
    <row r="503" spans="2:12">
      <c r="B503" s="69" t="s">
        <v>42</v>
      </c>
      <c r="C503" s="183"/>
      <c r="D503" s="174"/>
      <c r="E503" s="174"/>
      <c r="F503" s="174"/>
      <c r="G503" s="177"/>
      <c r="H503" s="180"/>
      <c r="I503" s="61"/>
      <c r="J503" s="48"/>
      <c r="K503" s="75"/>
      <c r="L503" s="46">
        <f t="shared" si="104"/>
        <v>0</v>
      </c>
    </row>
    <row r="504" spans="2:12" ht="13.5" thickBot="1">
      <c r="B504" s="104" t="s">
        <v>43</v>
      </c>
      <c r="C504" s="184"/>
      <c r="D504" s="175"/>
      <c r="E504" s="175"/>
      <c r="F504" s="175"/>
      <c r="G504" s="178"/>
      <c r="H504" s="181"/>
      <c r="I504" s="62"/>
      <c r="J504" s="51"/>
      <c r="K504" s="63"/>
      <c r="L504" s="52">
        <f t="shared" si="104"/>
        <v>0</v>
      </c>
    </row>
    <row r="505" spans="2:12">
      <c r="B505" s="68" t="s">
        <v>39</v>
      </c>
      <c r="C505" s="182">
        <f>+C500+1</f>
        <v>99</v>
      </c>
      <c r="D505" s="173">
        <f>VLOOKUP(C505,'Completar SOFSE'!$A$19:$E$462,2,0)</f>
        <v>12</v>
      </c>
      <c r="E505" s="173" t="str">
        <f>VLOOKUP(C505,'Completar SOFSE'!$A$19:$E$462,3,0)</f>
        <v>unidad</v>
      </c>
      <c r="F505" s="173" t="str">
        <f>VLOOKUP(C505,'Completar SOFSE'!$A$19:$E$462,4,0)</f>
        <v>NUM03231002130N</v>
      </c>
      <c r="G505" s="176" t="str">
        <f>VLOOKUP(C505,'Completar SOFSE'!$A$19:$E$462,5,0)</f>
        <v>Sensor de velocidad del motor y de tiempo de calibracion. Sistema de arranque. Caterpillar 3516B.</v>
      </c>
      <c r="H505" s="179" t="str">
        <f>VLOOKUP(C505,'Completar SOFSE'!$A$19:$F$462,6,0)</f>
        <v>189-5746</v>
      </c>
      <c r="I505" s="64"/>
      <c r="J505" s="75"/>
      <c r="K505" s="75"/>
      <c r="L505" s="46">
        <f>I505*$D$60+J505*$D$60+K505*$D$60</f>
        <v>0</v>
      </c>
    </row>
    <row r="506" spans="2:12">
      <c r="B506" s="69" t="s">
        <v>40</v>
      </c>
      <c r="C506" s="183"/>
      <c r="D506" s="174"/>
      <c r="E506" s="174"/>
      <c r="F506" s="174"/>
      <c r="G506" s="177"/>
      <c r="H506" s="180"/>
      <c r="I506" s="61"/>
      <c r="J506" s="75"/>
      <c r="K506" s="75"/>
      <c r="L506" s="46">
        <f t="shared" ref="L506:L524" si="108">I506*$D$60+J506*$D$60+K506*$D$60</f>
        <v>0</v>
      </c>
    </row>
    <row r="507" spans="2:12">
      <c r="B507" s="69" t="s">
        <v>41</v>
      </c>
      <c r="C507" s="183"/>
      <c r="D507" s="174"/>
      <c r="E507" s="174"/>
      <c r="F507" s="174"/>
      <c r="G507" s="177"/>
      <c r="H507" s="180"/>
      <c r="I507" s="61"/>
      <c r="J507" s="75"/>
      <c r="K507" s="75"/>
      <c r="L507" s="46">
        <f t="shared" si="108"/>
        <v>0</v>
      </c>
    </row>
    <row r="508" spans="2:12">
      <c r="B508" s="69" t="s">
        <v>42</v>
      </c>
      <c r="C508" s="183"/>
      <c r="D508" s="174"/>
      <c r="E508" s="174"/>
      <c r="F508" s="174"/>
      <c r="G508" s="177"/>
      <c r="H508" s="180"/>
      <c r="I508" s="61"/>
      <c r="J508" s="48"/>
      <c r="K508" s="75"/>
      <c r="L508" s="46">
        <f t="shared" si="108"/>
        <v>0</v>
      </c>
    </row>
    <row r="509" spans="2:12" ht="13.5" thickBot="1">
      <c r="B509" s="104" t="s">
        <v>43</v>
      </c>
      <c r="C509" s="184"/>
      <c r="D509" s="175"/>
      <c r="E509" s="175"/>
      <c r="F509" s="175"/>
      <c r="G509" s="178"/>
      <c r="H509" s="181"/>
      <c r="I509" s="62"/>
      <c r="J509" s="51"/>
      <c r="K509" s="63"/>
      <c r="L509" s="52">
        <f t="shared" si="108"/>
        <v>0</v>
      </c>
    </row>
    <row r="510" spans="2:12">
      <c r="B510" s="68" t="s">
        <v>39</v>
      </c>
      <c r="C510" s="182">
        <f t="shared" ref="C510" si="109">+C505+1</f>
        <v>100</v>
      </c>
      <c r="D510" s="173">
        <f>VLOOKUP(C510,'Completar SOFSE'!$A$19:$E$462,2,0)</f>
        <v>12</v>
      </c>
      <c r="E510" s="173" t="str">
        <f>VLOOKUP(C510,'Completar SOFSE'!$A$19:$E$462,3,0)</f>
        <v>unidad</v>
      </c>
      <c r="F510" s="173" t="str">
        <f>VLOOKUP(C510,'Completar SOFSE'!$A$19:$E$462,4,0)</f>
        <v>NUM03231002140N</v>
      </c>
      <c r="G510" s="176" t="str">
        <f>VLOOKUP(C510,'Completar SOFSE'!$A$19:$E$462,5,0)</f>
        <v>Sensor de presion a la salida del turbocargador. Sistema de arranque. Motor diesel Caterpillar 3516B</v>
      </c>
      <c r="H510" s="179" t="str">
        <f>VLOOKUP(C510,'Completar SOFSE'!$A$19:$F$462,6,0)</f>
        <v>194-6724</v>
      </c>
      <c r="I510" s="64"/>
      <c r="J510" s="75"/>
      <c r="K510" s="75"/>
      <c r="L510" s="46">
        <f t="shared" si="108"/>
        <v>0</v>
      </c>
    </row>
    <row r="511" spans="2:12">
      <c r="B511" s="69" t="s">
        <v>40</v>
      </c>
      <c r="C511" s="183"/>
      <c r="D511" s="174"/>
      <c r="E511" s="174"/>
      <c r="F511" s="174"/>
      <c r="G511" s="177"/>
      <c r="H511" s="180"/>
      <c r="I511" s="61"/>
      <c r="J511" s="75"/>
      <c r="K511" s="75"/>
      <c r="L511" s="46">
        <f t="shared" si="108"/>
        <v>0</v>
      </c>
    </row>
    <row r="512" spans="2:12">
      <c r="B512" s="69" t="s">
        <v>41</v>
      </c>
      <c r="C512" s="183"/>
      <c r="D512" s="174"/>
      <c r="E512" s="174"/>
      <c r="F512" s="174"/>
      <c r="G512" s="177"/>
      <c r="H512" s="180"/>
      <c r="I512" s="61"/>
      <c r="J512" s="75"/>
      <c r="K512" s="75"/>
      <c r="L512" s="46">
        <f t="shared" si="108"/>
        <v>0</v>
      </c>
    </row>
    <row r="513" spans="2:12">
      <c r="B513" s="69" t="s">
        <v>42</v>
      </c>
      <c r="C513" s="183"/>
      <c r="D513" s="174"/>
      <c r="E513" s="174"/>
      <c r="F513" s="174"/>
      <c r="G513" s="177"/>
      <c r="H513" s="180"/>
      <c r="I513" s="61"/>
      <c r="J513" s="48"/>
      <c r="K513" s="75"/>
      <c r="L513" s="46">
        <f t="shared" si="108"/>
        <v>0</v>
      </c>
    </row>
    <row r="514" spans="2:12" ht="13.5" thickBot="1">
      <c r="B514" s="104" t="s">
        <v>43</v>
      </c>
      <c r="C514" s="184"/>
      <c r="D514" s="175"/>
      <c r="E514" s="175"/>
      <c r="F514" s="175"/>
      <c r="G514" s="178"/>
      <c r="H514" s="181"/>
      <c r="I514" s="62"/>
      <c r="J514" s="51"/>
      <c r="K514" s="63"/>
      <c r="L514" s="52">
        <f t="shared" si="108"/>
        <v>0</v>
      </c>
    </row>
    <row r="515" spans="2:12">
      <c r="B515" s="68" t="s">
        <v>39</v>
      </c>
      <c r="C515" s="182">
        <f t="shared" ref="C515" si="110">+C510+1</f>
        <v>101</v>
      </c>
      <c r="D515" s="173">
        <f>VLOOKUP(C515,'Completar SOFSE'!$A$19:$E$462,2,0)</f>
        <v>12</v>
      </c>
      <c r="E515" s="173" t="str">
        <f>VLOOKUP(C515,'Completar SOFSE'!$A$19:$E$462,3,0)</f>
        <v>unidad</v>
      </c>
      <c r="F515" s="173" t="str">
        <f>VLOOKUP(C515,'Completar SOFSE'!$A$19:$E$462,4,0)</f>
        <v>NUM03231002150N</v>
      </c>
      <c r="G515" s="176" t="str">
        <f>VLOOKUP(C515,'Completar SOFSE'!$A$19:$E$462,5,0)</f>
        <v>Sensor de presion p/ combustible y aceite (Filtrado y sin filtrar). Sistema de arranque. Motor 3516B</v>
      </c>
      <c r="H515" s="179" t="str">
        <f>VLOOKUP(C515,'Completar SOFSE'!$A$19:$F$462,6,0)</f>
        <v>194-6725</v>
      </c>
      <c r="I515" s="64"/>
      <c r="J515" s="75"/>
      <c r="K515" s="75"/>
      <c r="L515" s="46">
        <f t="shared" si="108"/>
        <v>0</v>
      </c>
    </row>
    <row r="516" spans="2:12">
      <c r="B516" s="69" t="s">
        <v>40</v>
      </c>
      <c r="C516" s="183"/>
      <c r="D516" s="174"/>
      <c r="E516" s="174"/>
      <c r="F516" s="174"/>
      <c r="G516" s="177"/>
      <c r="H516" s="180"/>
      <c r="I516" s="61"/>
      <c r="J516" s="75"/>
      <c r="K516" s="75"/>
      <c r="L516" s="46">
        <f t="shared" si="108"/>
        <v>0</v>
      </c>
    </row>
    <row r="517" spans="2:12">
      <c r="B517" s="69" t="s">
        <v>41</v>
      </c>
      <c r="C517" s="183"/>
      <c r="D517" s="174"/>
      <c r="E517" s="174"/>
      <c r="F517" s="174"/>
      <c r="G517" s="177"/>
      <c r="H517" s="180"/>
      <c r="I517" s="61"/>
      <c r="J517" s="75"/>
      <c r="K517" s="75"/>
      <c r="L517" s="46">
        <f t="shared" si="108"/>
        <v>0</v>
      </c>
    </row>
    <row r="518" spans="2:12">
      <c r="B518" s="69" t="s">
        <v>42</v>
      </c>
      <c r="C518" s="183"/>
      <c r="D518" s="174"/>
      <c r="E518" s="174"/>
      <c r="F518" s="174"/>
      <c r="G518" s="177"/>
      <c r="H518" s="180"/>
      <c r="I518" s="61"/>
      <c r="J518" s="48"/>
      <c r="K518" s="75"/>
      <c r="L518" s="46">
        <f t="shared" si="108"/>
        <v>0</v>
      </c>
    </row>
    <row r="519" spans="2:12" ht="13.5" thickBot="1">
      <c r="B519" s="104" t="s">
        <v>43</v>
      </c>
      <c r="C519" s="184"/>
      <c r="D519" s="175"/>
      <c r="E519" s="175"/>
      <c r="F519" s="175"/>
      <c r="G519" s="178"/>
      <c r="H519" s="181"/>
      <c r="I519" s="62"/>
      <c r="J519" s="51"/>
      <c r="K519" s="63"/>
      <c r="L519" s="52">
        <f t="shared" si="108"/>
        <v>0</v>
      </c>
    </row>
    <row r="520" spans="2:12">
      <c r="B520" s="68" t="s">
        <v>39</v>
      </c>
      <c r="C520" s="182">
        <f t="shared" ref="C520" si="111">+C515+1</f>
        <v>102</v>
      </c>
      <c r="D520" s="173">
        <f>VLOOKUP(C520,'Completar SOFSE'!$A$19:$E$462,2,0)</f>
        <v>14</v>
      </c>
      <c r="E520" s="173" t="str">
        <f>VLOOKUP(C520,'Completar SOFSE'!$A$19:$E$462,3,0)</f>
        <v>unidad</v>
      </c>
      <c r="F520" s="173" t="str">
        <f>VLOOKUP(C520,'Completar SOFSE'!$A$19:$E$462,4,0)</f>
        <v>NUM03231012000N</v>
      </c>
      <c r="G520" s="176" t="str">
        <f>VLOOKUP(C520,'Completar SOFSE'!$A$19:$E$462,5,0)</f>
        <v>Sensor de sincronizacion y calibracion de velocidad. Motor Caterpillar 3516B. Loc CSR SDD7</v>
      </c>
      <c r="H520" s="179" t="str">
        <f>VLOOKUP(C520,'Completar SOFSE'!$A$19:$F$462,6,0)</f>
        <v>9X-5392</v>
      </c>
      <c r="I520" s="64"/>
      <c r="J520" s="75"/>
      <c r="K520" s="75"/>
      <c r="L520" s="46">
        <f t="shared" si="108"/>
        <v>0</v>
      </c>
    </row>
    <row r="521" spans="2:12">
      <c r="B521" s="69" t="s">
        <v>40</v>
      </c>
      <c r="C521" s="183"/>
      <c r="D521" s="174"/>
      <c r="E521" s="174"/>
      <c r="F521" s="174"/>
      <c r="G521" s="177"/>
      <c r="H521" s="180"/>
      <c r="I521" s="61"/>
      <c r="J521" s="75"/>
      <c r="K521" s="75"/>
      <c r="L521" s="46">
        <f t="shared" si="108"/>
        <v>0</v>
      </c>
    </row>
    <row r="522" spans="2:12">
      <c r="B522" s="69" t="s">
        <v>41</v>
      </c>
      <c r="C522" s="183"/>
      <c r="D522" s="174"/>
      <c r="E522" s="174"/>
      <c r="F522" s="174"/>
      <c r="G522" s="177"/>
      <c r="H522" s="180"/>
      <c r="I522" s="61"/>
      <c r="J522" s="75"/>
      <c r="K522" s="75"/>
      <c r="L522" s="46">
        <f t="shared" si="108"/>
        <v>0</v>
      </c>
    </row>
    <row r="523" spans="2:12">
      <c r="B523" s="69" t="s">
        <v>42</v>
      </c>
      <c r="C523" s="183"/>
      <c r="D523" s="174"/>
      <c r="E523" s="174"/>
      <c r="F523" s="174"/>
      <c r="G523" s="177"/>
      <c r="H523" s="180"/>
      <c r="I523" s="61"/>
      <c r="J523" s="48"/>
      <c r="K523" s="75"/>
      <c r="L523" s="46">
        <f t="shared" si="108"/>
        <v>0</v>
      </c>
    </row>
    <row r="524" spans="2:12" ht="13.5" thickBot="1">
      <c r="B524" s="104" t="s">
        <v>43</v>
      </c>
      <c r="C524" s="184"/>
      <c r="D524" s="175"/>
      <c r="E524" s="175"/>
      <c r="F524" s="175"/>
      <c r="G524" s="178"/>
      <c r="H524" s="181"/>
      <c r="I524" s="62"/>
      <c r="J524" s="51"/>
      <c r="K524" s="63"/>
      <c r="L524" s="52">
        <f t="shared" si="108"/>
        <v>0</v>
      </c>
    </row>
    <row r="525" spans="2:12">
      <c r="B525" s="68" t="s">
        <v>39</v>
      </c>
      <c r="C525" s="182">
        <f>+C520+1</f>
        <v>103</v>
      </c>
      <c r="D525" s="173">
        <f>VLOOKUP(C525,'Completar SOFSE'!$A$19:$E$462,2,0)</f>
        <v>14</v>
      </c>
      <c r="E525" s="173" t="str">
        <f>VLOOKUP(C525,'Completar SOFSE'!$A$19:$E$462,3,0)</f>
        <v>unidad</v>
      </c>
      <c r="F525" s="173" t="str">
        <f>VLOOKUP(C525,'Completar SOFSE'!$A$19:$E$462,4,0)</f>
        <v>NUM03231012010N</v>
      </c>
      <c r="G525" s="176" t="str">
        <f>VLOOKUP(C525,'Completar SOFSE'!$A$19:$E$462,5,0)</f>
        <v>Sensores Digital Velocidad Secundario/Calibracion - Primario/Calibracion. Motor CAT 3516B.Loc SDD7</v>
      </c>
      <c r="H525" s="179" t="str">
        <f>VLOOKUP(C525,'Completar SOFSE'!$A$19:$F$462,6,0)</f>
        <v>265-9034</v>
      </c>
      <c r="I525" s="64"/>
      <c r="J525" s="75"/>
      <c r="K525" s="75"/>
      <c r="L525" s="46">
        <f>I525*$D$60+J525*$D$60+K525*$D$60</f>
        <v>0</v>
      </c>
    </row>
    <row r="526" spans="2:12">
      <c r="B526" s="69" t="s">
        <v>40</v>
      </c>
      <c r="C526" s="183"/>
      <c r="D526" s="174"/>
      <c r="E526" s="174"/>
      <c r="F526" s="174"/>
      <c r="G526" s="177"/>
      <c r="H526" s="180"/>
      <c r="I526" s="61"/>
      <c r="J526" s="75"/>
      <c r="K526" s="75"/>
      <c r="L526" s="46">
        <f t="shared" ref="L526:L544" si="112">I526*$D$60+J526*$D$60+K526*$D$60</f>
        <v>0</v>
      </c>
    </row>
    <row r="527" spans="2:12">
      <c r="B527" s="69" t="s">
        <v>41</v>
      </c>
      <c r="C527" s="183"/>
      <c r="D527" s="174"/>
      <c r="E527" s="174"/>
      <c r="F527" s="174"/>
      <c r="G527" s="177"/>
      <c r="H527" s="180"/>
      <c r="I527" s="61"/>
      <c r="J527" s="75"/>
      <c r="K527" s="75"/>
      <c r="L527" s="46">
        <f t="shared" si="112"/>
        <v>0</v>
      </c>
    </row>
    <row r="528" spans="2:12">
      <c r="B528" s="69" t="s">
        <v>42</v>
      </c>
      <c r="C528" s="183"/>
      <c r="D528" s="174"/>
      <c r="E528" s="174"/>
      <c r="F528" s="174"/>
      <c r="G528" s="177"/>
      <c r="H528" s="180"/>
      <c r="I528" s="61"/>
      <c r="J528" s="48"/>
      <c r="K528" s="75"/>
      <c r="L528" s="46">
        <f t="shared" si="112"/>
        <v>0</v>
      </c>
    </row>
    <row r="529" spans="2:12" ht="13.5" thickBot="1">
      <c r="B529" s="104" t="s">
        <v>43</v>
      </c>
      <c r="C529" s="184"/>
      <c r="D529" s="175"/>
      <c r="E529" s="175"/>
      <c r="F529" s="175"/>
      <c r="G529" s="178"/>
      <c r="H529" s="181"/>
      <c r="I529" s="62"/>
      <c r="J529" s="51"/>
      <c r="K529" s="63"/>
      <c r="L529" s="52">
        <f t="shared" si="112"/>
        <v>0</v>
      </c>
    </row>
    <row r="530" spans="2:12">
      <c r="B530" s="68" t="s">
        <v>39</v>
      </c>
      <c r="C530" s="182">
        <f t="shared" ref="C530" si="113">+C525+1</f>
        <v>104</v>
      </c>
      <c r="D530" s="173">
        <f>VLOOKUP(C530,'Completar SOFSE'!$A$19:$E$462,2,0)</f>
        <v>14</v>
      </c>
      <c r="E530" s="173" t="str">
        <f>VLOOKUP(C530,'Completar SOFSE'!$A$19:$E$462,3,0)</f>
        <v>unidad</v>
      </c>
      <c r="F530" s="173" t="str">
        <f>VLOOKUP(C530,'Completar SOFSE'!$A$19:$E$462,4,0)</f>
        <v>NUM03231012030N</v>
      </c>
      <c r="G530" s="176" t="str">
        <f>VLOOKUP(C530,'Completar SOFSE'!$A$19:$E$462,5,0)</f>
        <v>Sensor Digital Temperatura de escape. Motor Caterpillar 3516B. Loc CSR SDD7</v>
      </c>
      <c r="H530" s="179" t="str">
        <f>VLOOKUP(C530,'Completar SOFSE'!$A$19:$F$462,6,0)</f>
        <v>261-6849</v>
      </c>
      <c r="I530" s="64"/>
      <c r="J530" s="75"/>
      <c r="K530" s="75"/>
      <c r="L530" s="46">
        <f t="shared" si="112"/>
        <v>0</v>
      </c>
    </row>
    <row r="531" spans="2:12">
      <c r="B531" s="69" t="s">
        <v>40</v>
      </c>
      <c r="C531" s="183"/>
      <c r="D531" s="174"/>
      <c r="E531" s="174"/>
      <c r="F531" s="174"/>
      <c r="G531" s="177"/>
      <c r="H531" s="180"/>
      <c r="I531" s="61"/>
      <c r="J531" s="75"/>
      <c r="K531" s="75"/>
      <c r="L531" s="46">
        <f t="shared" si="112"/>
        <v>0</v>
      </c>
    </row>
    <row r="532" spans="2:12">
      <c r="B532" s="69" t="s">
        <v>41</v>
      </c>
      <c r="C532" s="183"/>
      <c r="D532" s="174"/>
      <c r="E532" s="174"/>
      <c r="F532" s="174"/>
      <c r="G532" s="177"/>
      <c r="H532" s="180"/>
      <c r="I532" s="61"/>
      <c r="J532" s="75"/>
      <c r="K532" s="75"/>
      <c r="L532" s="46">
        <f t="shared" si="112"/>
        <v>0</v>
      </c>
    </row>
    <row r="533" spans="2:12">
      <c r="B533" s="69" t="s">
        <v>42</v>
      </c>
      <c r="C533" s="183"/>
      <c r="D533" s="174"/>
      <c r="E533" s="174"/>
      <c r="F533" s="174"/>
      <c r="G533" s="177"/>
      <c r="H533" s="180"/>
      <c r="I533" s="61"/>
      <c r="J533" s="48"/>
      <c r="K533" s="75"/>
      <c r="L533" s="46">
        <f t="shared" si="112"/>
        <v>0</v>
      </c>
    </row>
    <row r="534" spans="2:12" ht="13.5" thickBot="1">
      <c r="B534" s="104" t="s">
        <v>43</v>
      </c>
      <c r="C534" s="184"/>
      <c r="D534" s="175"/>
      <c r="E534" s="175"/>
      <c r="F534" s="175"/>
      <c r="G534" s="178"/>
      <c r="H534" s="181"/>
      <c r="I534" s="62"/>
      <c r="J534" s="51"/>
      <c r="K534" s="63"/>
      <c r="L534" s="52">
        <f t="shared" si="112"/>
        <v>0</v>
      </c>
    </row>
    <row r="535" spans="2:12">
      <c r="B535" s="68" t="s">
        <v>39</v>
      </c>
      <c r="C535" s="182">
        <f t="shared" ref="C535" si="114">+C530+1</f>
        <v>105</v>
      </c>
      <c r="D535" s="173">
        <f>VLOOKUP(C535,'Completar SOFSE'!$A$19:$E$462,2,0)</f>
        <v>14</v>
      </c>
      <c r="E535" s="173" t="str">
        <f>VLOOKUP(C535,'Completar SOFSE'!$A$19:$E$462,3,0)</f>
        <v>unidad</v>
      </c>
      <c r="F535" s="173" t="str">
        <f>VLOOKUP(C535,'Completar SOFSE'!$A$19:$E$462,4,0)</f>
        <v>NUM03231012040N</v>
      </c>
      <c r="G535" s="176" t="str">
        <f>VLOOKUP(C535,'Completar SOFSE'!$A$19:$E$462,5,0)</f>
        <v>Sensor Digital TE. Motor Caterpillar 3516B. Loc CSR SDD7</v>
      </c>
      <c r="H535" s="179" t="str">
        <f>VLOOKUP(C535,'Completar SOFSE'!$A$19:$F$462,6,0)</f>
        <v>415-2433</v>
      </c>
      <c r="I535" s="64"/>
      <c r="J535" s="75"/>
      <c r="K535" s="75"/>
      <c r="L535" s="46">
        <f t="shared" si="112"/>
        <v>0</v>
      </c>
    </row>
    <row r="536" spans="2:12">
      <c r="B536" s="69" t="s">
        <v>40</v>
      </c>
      <c r="C536" s="183"/>
      <c r="D536" s="174"/>
      <c r="E536" s="174"/>
      <c r="F536" s="174"/>
      <c r="G536" s="177"/>
      <c r="H536" s="180"/>
      <c r="I536" s="61"/>
      <c r="J536" s="75"/>
      <c r="K536" s="75"/>
      <c r="L536" s="46">
        <f t="shared" si="112"/>
        <v>0</v>
      </c>
    </row>
    <row r="537" spans="2:12">
      <c r="B537" s="69" t="s">
        <v>41</v>
      </c>
      <c r="C537" s="183"/>
      <c r="D537" s="174"/>
      <c r="E537" s="174"/>
      <c r="F537" s="174"/>
      <c r="G537" s="177"/>
      <c r="H537" s="180"/>
      <c r="I537" s="61"/>
      <c r="J537" s="75"/>
      <c r="K537" s="75"/>
      <c r="L537" s="46">
        <f t="shared" si="112"/>
        <v>0</v>
      </c>
    </row>
    <row r="538" spans="2:12">
      <c r="B538" s="69" t="s">
        <v>42</v>
      </c>
      <c r="C538" s="183"/>
      <c r="D538" s="174"/>
      <c r="E538" s="174"/>
      <c r="F538" s="174"/>
      <c r="G538" s="177"/>
      <c r="H538" s="180"/>
      <c r="I538" s="61"/>
      <c r="J538" s="48"/>
      <c r="K538" s="75"/>
      <c r="L538" s="46">
        <f t="shared" si="112"/>
        <v>0</v>
      </c>
    </row>
    <row r="539" spans="2:12" ht="13.5" thickBot="1">
      <c r="B539" s="104" t="s">
        <v>43</v>
      </c>
      <c r="C539" s="184"/>
      <c r="D539" s="175"/>
      <c r="E539" s="175"/>
      <c r="F539" s="175"/>
      <c r="G539" s="178"/>
      <c r="H539" s="181"/>
      <c r="I539" s="62"/>
      <c r="J539" s="51"/>
      <c r="K539" s="63"/>
      <c r="L539" s="52">
        <f t="shared" si="112"/>
        <v>0</v>
      </c>
    </row>
    <row r="540" spans="2:12">
      <c r="B540" s="68" t="s">
        <v>39</v>
      </c>
      <c r="C540" s="182">
        <f t="shared" ref="C540" si="115">+C535+1</f>
        <v>106</v>
      </c>
      <c r="D540" s="173">
        <f>VLOOKUP(C540,'Completar SOFSE'!$A$19:$E$462,2,0)</f>
        <v>10</v>
      </c>
      <c r="E540" s="173" t="str">
        <f>VLOOKUP(C540,'Completar SOFSE'!$A$19:$E$462,3,0)</f>
        <v>unidad</v>
      </c>
      <c r="F540" s="173" t="str">
        <f>VLOOKUP(C540,'Completar SOFSE'!$A$19:$E$462,4,0)</f>
        <v>NUM03231012090N</v>
      </c>
      <c r="G540" s="176" t="str">
        <f>VLOOKUP(C540,'Completar SOFSE'!$A$19:$E$462,5,0)</f>
        <v>Sensor de Temperatura de Aftercooler. Motor Caterpillar 3516B. Loc CSR SDD7</v>
      </c>
      <c r="H540" s="179" t="str">
        <f>VLOOKUP(C540,'Completar SOFSE'!$A$19:$F$462,6,0)</f>
        <v>128-4347</v>
      </c>
      <c r="I540" s="64"/>
      <c r="J540" s="75"/>
      <c r="K540" s="75"/>
      <c r="L540" s="46">
        <f t="shared" si="112"/>
        <v>0</v>
      </c>
    </row>
    <row r="541" spans="2:12">
      <c r="B541" s="69" t="s">
        <v>40</v>
      </c>
      <c r="C541" s="183"/>
      <c r="D541" s="174"/>
      <c r="E541" s="174"/>
      <c r="F541" s="174"/>
      <c r="G541" s="177"/>
      <c r="H541" s="180"/>
      <c r="I541" s="61"/>
      <c r="J541" s="75"/>
      <c r="K541" s="75"/>
      <c r="L541" s="46">
        <f t="shared" si="112"/>
        <v>0</v>
      </c>
    </row>
    <row r="542" spans="2:12">
      <c r="B542" s="69" t="s">
        <v>41</v>
      </c>
      <c r="C542" s="183"/>
      <c r="D542" s="174"/>
      <c r="E542" s="174"/>
      <c r="F542" s="174"/>
      <c r="G542" s="177"/>
      <c r="H542" s="180"/>
      <c r="I542" s="61"/>
      <c r="J542" s="75"/>
      <c r="K542" s="75"/>
      <c r="L542" s="46">
        <f t="shared" si="112"/>
        <v>0</v>
      </c>
    </row>
    <row r="543" spans="2:12">
      <c r="B543" s="69" t="s">
        <v>42</v>
      </c>
      <c r="C543" s="183"/>
      <c r="D543" s="174"/>
      <c r="E543" s="174"/>
      <c r="F543" s="174"/>
      <c r="G543" s="177"/>
      <c r="H543" s="180"/>
      <c r="I543" s="61"/>
      <c r="J543" s="48"/>
      <c r="K543" s="75"/>
      <c r="L543" s="46">
        <f t="shared" si="112"/>
        <v>0</v>
      </c>
    </row>
    <row r="544" spans="2:12" ht="13.5" thickBot="1">
      <c r="B544" s="104" t="s">
        <v>43</v>
      </c>
      <c r="C544" s="184"/>
      <c r="D544" s="175"/>
      <c r="E544" s="175"/>
      <c r="F544" s="175"/>
      <c r="G544" s="178"/>
      <c r="H544" s="181"/>
      <c r="I544" s="62"/>
      <c r="J544" s="51"/>
      <c r="K544" s="63"/>
      <c r="L544" s="52">
        <f t="shared" si="112"/>
        <v>0</v>
      </c>
    </row>
    <row r="545" spans="2:12">
      <c r="B545" s="68" t="s">
        <v>39</v>
      </c>
      <c r="C545" s="182">
        <f>+C540+1</f>
        <v>107</v>
      </c>
      <c r="D545" s="173">
        <f>VLOOKUP(C545,'Completar SOFSE'!$A$19:$E$462,2,0)</f>
        <v>10</v>
      </c>
      <c r="E545" s="173" t="str">
        <f>VLOOKUP(C545,'Completar SOFSE'!$A$19:$E$462,3,0)</f>
        <v>unidad</v>
      </c>
      <c r="F545" s="173" t="str">
        <f>VLOOKUP(C545,'Completar SOFSE'!$A$19:$E$462,4,0)</f>
        <v>NUM03231012100N</v>
      </c>
      <c r="G545" s="176" t="str">
        <f>VLOOKUP(C545,'Completar SOFSE'!$A$19:$E$462,5,0)</f>
        <v>Sensor de temperatura de entrada de aire al motor y temperatura del aceite. Motor CAT 3516B.Loc SDD7</v>
      </c>
      <c r="H545" s="179" t="str">
        <f>VLOOKUP(C545,'Completar SOFSE'!$A$19:$F$462,6,0)</f>
        <v>195-2150</v>
      </c>
      <c r="I545" s="64"/>
      <c r="J545" s="75"/>
      <c r="K545" s="75"/>
      <c r="L545" s="46">
        <f>I545*$D$60+J545*$D$60+K545*$D$60</f>
        <v>0</v>
      </c>
    </row>
    <row r="546" spans="2:12">
      <c r="B546" s="69" t="s">
        <v>40</v>
      </c>
      <c r="C546" s="183"/>
      <c r="D546" s="174"/>
      <c r="E546" s="174"/>
      <c r="F546" s="174"/>
      <c r="G546" s="177"/>
      <c r="H546" s="180"/>
      <c r="I546" s="61"/>
      <c r="J546" s="75"/>
      <c r="K546" s="75"/>
      <c r="L546" s="46">
        <f t="shared" ref="L546:L564" si="116">I546*$D$60+J546*$D$60+K546*$D$60</f>
        <v>0</v>
      </c>
    </row>
    <row r="547" spans="2:12">
      <c r="B547" s="69" t="s">
        <v>41</v>
      </c>
      <c r="C547" s="183"/>
      <c r="D547" s="174"/>
      <c r="E547" s="174"/>
      <c r="F547" s="174"/>
      <c r="G547" s="177"/>
      <c r="H547" s="180"/>
      <c r="I547" s="61"/>
      <c r="J547" s="75"/>
      <c r="K547" s="75"/>
      <c r="L547" s="46">
        <f t="shared" si="116"/>
        <v>0</v>
      </c>
    </row>
    <row r="548" spans="2:12">
      <c r="B548" s="69" t="s">
        <v>42</v>
      </c>
      <c r="C548" s="183"/>
      <c r="D548" s="174"/>
      <c r="E548" s="174"/>
      <c r="F548" s="174"/>
      <c r="G548" s="177"/>
      <c r="H548" s="180"/>
      <c r="I548" s="61"/>
      <c r="J548" s="48"/>
      <c r="K548" s="75"/>
      <c r="L548" s="46">
        <f t="shared" si="116"/>
        <v>0</v>
      </c>
    </row>
    <row r="549" spans="2:12" ht="13.5" thickBot="1">
      <c r="B549" s="104" t="s">
        <v>43</v>
      </c>
      <c r="C549" s="184"/>
      <c r="D549" s="175"/>
      <c r="E549" s="175"/>
      <c r="F549" s="175"/>
      <c r="G549" s="178"/>
      <c r="H549" s="181"/>
      <c r="I549" s="62"/>
      <c r="J549" s="51"/>
      <c r="K549" s="63"/>
      <c r="L549" s="52">
        <f t="shared" si="116"/>
        <v>0</v>
      </c>
    </row>
    <row r="550" spans="2:12">
      <c r="B550" s="68" t="s">
        <v>39</v>
      </c>
      <c r="C550" s="182">
        <f t="shared" ref="C550" si="117">+C545+1</f>
        <v>108</v>
      </c>
      <c r="D550" s="173">
        <f>VLOOKUP(C550,'Completar SOFSE'!$A$19:$E$462,2,0)</f>
        <v>20</v>
      </c>
      <c r="E550" s="173" t="str">
        <f>VLOOKUP(C550,'Completar SOFSE'!$A$19:$E$462,3,0)</f>
        <v>unidad</v>
      </c>
      <c r="F550" s="173" t="str">
        <f>VLOOKUP(C550,'Completar SOFSE'!$A$19:$E$462,4,0)</f>
        <v>NUM03230190630N</v>
      </c>
      <c r="G550" s="176" t="str">
        <f>VLOOKUP(C550,'Completar SOFSE'!$A$19:$E$462,5,0)</f>
        <v>Sello O ring black B W P de Bomba de Agua.  Motor Caterpillar 3516B. Loc CSR SDD7.</v>
      </c>
      <c r="H550" s="179" t="str">
        <f>VLOOKUP(C550,'Completar SOFSE'!$A$19:$F$462,6,0)</f>
        <v>1H8278</v>
      </c>
      <c r="I550" s="64"/>
      <c r="J550" s="75"/>
      <c r="K550" s="75"/>
      <c r="L550" s="46">
        <f t="shared" si="116"/>
        <v>0</v>
      </c>
    </row>
    <row r="551" spans="2:12">
      <c r="B551" s="69" t="s">
        <v>40</v>
      </c>
      <c r="C551" s="183"/>
      <c r="D551" s="174"/>
      <c r="E551" s="174"/>
      <c r="F551" s="174"/>
      <c r="G551" s="177"/>
      <c r="H551" s="180"/>
      <c r="I551" s="61"/>
      <c r="J551" s="75"/>
      <c r="K551" s="75"/>
      <c r="L551" s="46">
        <f t="shared" si="116"/>
        <v>0</v>
      </c>
    </row>
    <row r="552" spans="2:12">
      <c r="B552" s="69" t="s">
        <v>41</v>
      </c>
      <c r="C552" s="183"/>
      <c r="D552" s="174"/>
      <c r="E552" s="174"/>
      <c r="F552" s="174"/>
      <c r="G552" s="177"/>
      <c r="H552" s="180"/>
      <c r="I552" s="61"/>
      <c r="J552" s="75"/>
      <c r="K552" s="75"/>
      <c r="L552" s="46">
        <f t="shared" si="116"/>
        <v>0</v>
      </c>
    </row>
    <row r="553" spans="2:12">
      <c r="B553" s="69" t="s">
        <v>42</v>
      </c>
      <c r="C553" s="183"/>
      <c r="D553" s="174"/>
      <c r="E553" s="174"/>
      <c r="F553" s="174"/>
      <c r="G553" s="177"/>
      <c r="H553" s="180"/>
      <c r="I553" s="61"/>
      <c r="J553" s="48"/>
      <c r="K553" s="75"/>
      <c r="L553" s="46">
        <f t="shared" si="116"/>
        <v>0</v>
      </c>
    </row>
    <row r="554" spans="2:12" ht="13.5" thickBot="1">
      <c r="B554" s="104" t="s">
        <v>43</v>
      </c>
      <c r="C554" s="184"/>
      <c r="D554" s="175"/>
      <c r="E554" s="175"/>
      <c r="F554" s="175"/>
      <c r="G554" s="178"/>
      <c r="H554" s="181"/>
      <c r="I554" s="62"/>
      <c r="J554" s="51"/>
      <c r="K554" s="63"/>
      <c r="L554" s="52">
        <f t="shared" si="116"/>
        <v>0</v>
      </c>
    </row>
    <row r="555" spans="2:12">
      <c r="B555" s="68" t="s">
        <v>39</v>
      </c>
      <c r="C555" s="182">
        <f t="shared" ref="C555" si="118">+C550+1</f>
        <v>109</v>
      </c>
      <c r="D555" s="173">
        <f>VLOOKUP(C555,'Completar SOFSE'!$A$19:$E$462,2,0)</f>
        <v>4</v>
      </c>
      <c r="E555" s="173" t="str">
        <f>VLOOKUP(C555,'Completar SOFSE'!$A$19:$E$462,3,0)</f>
        <v>unidad</v>
      </c>
      <c r="F555" s="173" t="str">
        <f>VLOOKUP(C555,'Completar SOFSE'!$A$19:$E$462,4,0)</f>
        <v>NUM03230190690N</v>
      </c>
      <c r="G555" s="176" t="str">
        <f>VLOOKUP(C555,'Completar SOFSE'!$A$19:$E$462,5,0)</f>
        <v>Sello O ring SAE tipo 1 de Bomba de Agua.  Motor Caterpillar 3516B. Loc CSR SDD7.</v>
      </c>
      <c r="H555" s="179" t="str">
        <f>VLOOKUP(C555,'Completar SOFSE'!$A$19:$F$462,6,0)</f>
        <v>3D-2824</v>
      </c>
      <c r="I555" s="64"/>
      <c r="J555" s="75"/>
      <c r="K555" s="75"/>
      <c r="L555" s="46">
        <f t="shared" si="116"/>
        <v>0</v>
      </c>
    </row>
    <row r="556" spans="2:12">
      <c r="B556" s="69" t="s">
        <v>40</v>
      </c>
      <c r="C556" s="183"/>
      <c r="D556" s="174"/>
      <c r="E556" s="174"/>
      <c r="F556" s="174"/>
      <c r="G556" s="177"/>
      <c r="H556" s="180"/>
      <c r="I556" s="61"/>
      <c r="J556" s="75"/>
      <c r="K556" s="75"/>
      <c r="L556" s="46">
        <f t="shared" si="116"/>
        <v>0</v>
      </c>
    </row>
    <row r="557" spans="2:12">
      <c r="B557" s="69" t="s">
        <v>41</v>
      </c>
      <c r="C557" s="183"/>
      <c r="D557" s="174"/>
      <c r="E557" s="174"/>
      <c r="F557" s="174"/>
      <c r="G557" s="177"/>
      <c r="H557" s="180"/>
      <c r="I557" s="61"/>
      <c r="J557" s="75"/>
      <c r="K557" s="75"/>
      <c r="L557" s="46">
        <f t="shared" si="116"/>
        <v>0</v>
      </c>
    </row>
    <row r="558" spans="2:12">
      <c r="B558" s="69" t="s">
        <v>42</v>
      </c>
      <c r="C558" s="183"/>
      <c r="D558" s="174"/>
      <c r="E558" s="174"/>
      <c r="F558" s="174"/>
      <c r="G558" s="177"/>
      <c r="H558" s="180"/>
      <c r="I558" s="61"/>
      <c r="J558" s="48"/>
      <c r="K558" s="75"/>
      <c r="L558" s="46">
        <f t="shared" si="116"/>
        <v>0</v>
      </c>
    </row>
    <row r="559" spans="2:12" ht="13.5" thickBot="1">
      <c r="B559" s="104" t="s">
        <v>43</v>
      </c>
      <c r="C559" s="184"/>
      <c r="D559" s="175"/>
      <c r="E559" s="175"/>
      <c r="F559" s="175"/>
      <c r="G559" s="178"/>
      <c r="H559" s="181"/>
      <c r="I559" s="62"/>
      <c r="J559" s="51"/>
      <c r="K559" s="63"/>
      <c r="L559" s="52">
        <f t="shared" si="116"/>
        <v>0</v>
      </c>
    </row>
    <row r="560" spans="2:12">
      <c r="B560" s="68" t="s">
        <v>39</v>
      </c>
      <c r="C560" s="182">
        <f t="shared" ref="C560" si="119">+C555+1</f>
        <v>110</v>
      </c>
      <c r="D560" s="173">
        <f>VLOOKUP(C560,'Completar SOFSE'!$A$19:$E$462,2,0)</f>
        <v>30</v>
      </c>
      <c r="E560" s="173" t="str">
        <f>VLOOKUP(C560,'Completar SOFSE'!$A$19:$E$462,3,0)</f>
        <v>unidad</v>
      </c>
      <c r="F560" s="173" t="str">
        <f>VLOOKUP(C560,'Completar SOFSE'!$A$19:$E$462,4,0)</f>
        <v>NUM03230191660N</v>
      </c>
      <c r="G560" s="176" t="str">
        <f>VLOOKUP(C560,'Completar SOFSE'!$A$19:$E$462,5,0)</f>
        <v>O ring de block de cilindros.. Motor diesel Caterpillar 3516B. Locomotoras - CSR SDD7</v>
      </c>
      <c r="H560" s="179" t="str">
        <f>VLOOKUP(C560,'Completar SOFSE'!$A$19:$F$462,6,0)</f>
        <v>153-4906</v>
      </c>
      <c r="I560" s="64"/>
      <c r="J560" s="75"/>
      <c r="K560" s="75"/>
      <c r="L560" s="46">
        <f t="shared" si="116"/>
        <v>0</v>
      </c>
    </row>
    <row r="561" spans="2:12">
      <c r="B561" s="69" t="s">
        <v>40</v>
      </c>
      <c r="C561" s="183"/>
      <c r="D561" s="174"/>
      <c r="E561" s="174"/>
      <c r="F561" s="174"/>
      <c r="G561" s="177"/>
      <c r="H561" s="180"/>
      <c r="I561" s="61"/>
      <c r="J561" s="75"/>
      <c r="K561" s="75"/>
      <c r="L561" s="46">
        <f t="shared" si="116"/>
        <v>0</v>
      </c>
    </row>
    <row r="562" spans="2:12">
      <c r="B562" s="69" t="s">
        <v>41</v>
      </c>
      <c r="C562" s="183"/>
      <c r="D562" s="174"/>
      <c r="E562" s="174"/>
      <c r="F562" s="174"/>
      <c r="G562" s="177"/>
      <c r="H562" s="180"/>
      <c r="I562" s="61"/>
      <c r="J562" s="75"/>
      <c r="K562" s="75"/>
      <c r="L562" s="46">
        <f t="shared" si="116"/>
        <v>0</v>
      </c>
    </row>
    <row r="563" spans="2:12">
      <c r="B563" s="69" t="s">
        <v>42</v>
      </c>
      <c r="C563" s="183"/>
      <c r="D563" s="174"/>
      <c r="E563" s="174"/>
      <c r="F563" s="174"/>
      <c r="G563" s="177"/>
      <c r="H563" s="180"/>
      <c r="I563" s="61"/>
      <c r="J563" s="48"/>
      <c r="K563" s="75"/>
      <c r="L563" s="46">
        <f t="shared" si="116"/>
        <v>0</v>
      </c>
    </row>
    <row r="564" spans="2:12" ht="13.5" thickBot="1">
      <c r="B564" s="104" t="s">
        <v>43</v>
      </c>
      <c r="C564" s="184"/>
      <c r="D564" s="175"/>
      <c r="E564" s="175"/>
      <c r="F564" s="175"/>
      <c r="G564" s="178"/>
      <c r="H564" s="181"/>
      <c r="I564" s="62"/>
      <c r="J564" s="51"/>
      <c r="K564" s="63"/>
      <c r="L564" s="52">
        <f t="shared" si="116"/>
        <v>0</v>
      </c>
    </row>
    <row r="565" spans="2:12">
      <c r="B565" s="68" t="s">
        <v>39</v>
      </c>
      <c r="C565" s="182">
        <f>+C560+1</f>
        <v>111</v>
      </c>
      <c r="D565" s="173">
        <f>VLOOKUP(C565,'Completar SOFSE'!$A$19:$E$462,2,0)</f>
        <v>20</v>
      </c>
      <c r="E565" s="173" t="str">
        <f>VLOOKUP(C565,'Completar SOFSE'!$A$19:$E$462,3,0)</f>
        <v>unidad</v>
      </c>
      <c r="F565" s="173" t="str">
        <f>VLOOKUP(C565,'Completar SOFSE'!$A$19:$E$462,4,0)</f>
        <v>NUM03230191710N</v>
      </c>
      <c r="G565" s="176" t="str">
        <f>VLOOKUP(C565,'Completar SOFSE'!$A$19:$E$462,5,0)</f>
        <v>O ring de conexion de colector. Block de cilindros. Motor diesel Caterpillar 3516B. CSR SDD7</v>
      </c>
      <c r="H565" s="179" t="str">
        <f>VLOOKUP(C565,'Completar SOFSE'!$A$19:$F$462,6,0)</f>
        <v>5F-9657</v>
      </c>
      <c r="I565" s="64"/>
      <c r="J565" s="75"/>
      <c r="K565" s="75"/>
      <c r="L565" s="46">
        <f>I565*$D$60+J565*$D$60+K565*$D$60</f>
        <v>0</v>
      </c>
    </row>
    <row r="566" spans="2:12">
      <c r="B566" s="69" t="s">
        <v>40</v>
      </c>
      <c r="C566" s="183"/>
      <c r="D566" s="174"/>
      <c r="E566" s="174"/>
      <c r="F566" s="174"/>
      <c r="G566" s="177"/>
      <c r="H566" s="180"/>
      <c r="I566" s="61"/>
      <c r="J566" s="75"/>
      <c r="K566" s="75"/>
      <c r="L566" s="46">
        <f t="shared" ref="L566:L584" si="120">I566*$D$60+J566*$D$60+K566*$D$60</f>
        <v>0</v>
      </c>
    </row>
    <row r="567" spans="2:12">
      <c r="B567" s="69" t="s">
        <v>41</v>
      </c>
      <c r="C567" s="183"/>
      <c r="D567" s="174"/>
      <c r="E567" s="174"/>
      <c r="F567" s="174"/>
      <c r="G567" s="177"/>
      <c r="H567" s="180"/>
      <c r="I567" s="61"/>
      <c r="J567" s="75"/>
      <c r="K567" s="75"/>
      <c r="L567" s="46">
        <f t="shared" si="120"/>
        <v>0</v>
      </c>
    </row>
    <row r="568" spans="2:12">
      <c r="B568" s="69" t="s">
        <v>42</v>
      </c>
      <c r="C568" s="183"/>
      <c r="D568" s="174"/>
      <c r="E568" s="174"/>
      <c r="F568" s="174"/>
      <c r="G568" s="177"/>
      <c r="H568" s="180"/>
      <c r="I568" s="61"/>
      <c r="J568" s="48"/>
      <c r="K568" s="75"/>
      <c r="L568" s="46">
        <f t="shared" si="120"/>
        <v>0</v>
      </c>
    </row>
    <row r="569" spans="2:12" ht="13.5" thickBot="1">
      <c r="B569" s="104" t="s">
        <v>43</v>
      </c>
      <c r="C569" s="184"/>
      <c r="D569" s="175"/>
      <c r="E569" s="175"/>
      <c r="F569" s="175"/>
      <c r="G569" s="178"/>
      <c r="H569" s="181"/>
      <c r="I569" s="62"/>
      <c r="J569" s="51"/>
      <c r="K569" s="63"/>
      <c r="L569" s="52">
        <f t="shared" si="120"/>
        <v>0</v>
      </c>
    </row>
    <row r="570" spans="2:12">
      <c r="B570" s="68" t="s">
        <v>39</v>
      </c>
      <c r="C570" s="182">
        <f t="shared" ref="C570" si="121">+C565+1</f>
        <v>112</v>
      </c>
      <c r="D570" s="173">
        <f>VLOOKUP(C570,'Completar SOFSE'!$A$19:$E$462,2,0)</f>
        <v>60</v>
      </c>
      <c r="E570" s="173" t="str">
        <f>VLOOKUP(C570,'Completar SOFSE'!$A$19:$E$462,3,0)</f>
        <v>unidad</v>
      </c>
      <c r="F570" s="173" t="str">
        <f>VLOOKUP(C570,'Completar SOFSE'!$A$19:$E$462,4,0)</f>
        <v>NUM03230191760N</v>
      </c>
      <c r="G570" s="176" t="str">
        <f>VLOOKUP(C570,'Completar SOFSE'!$A$19:$E$462,5,0)</f>
        <v>O ring de camisa de cilindro. Block de cilindros. Motor diesel Caterpillar 3516B. CSR SDD7</v>
      </c>
      <c r="H570" s="179" t="str">
        <f>VLOOKUP(C570,'Completar SOFSE'!$A$19:$F$462,6,0)</f>
        <v>7N-2046</v>
      </c>
      <c r="I570" s="64"/>
      <c r="J570" s="75"/>
      <c r="K570" s="75"/>
      <c r="L570" s="46">
        <f t="shared" si="120"/>
        <v>0</v>
      </c>
    </row>
    <row r="571" spans="2:12">
      <c r="B571" s="69" t="s">
        <v>40</v>
      </c>
      <c r="C571" s="183"/>
      <c r="D571" s="174"/>
      <c r="E571" s="174"/>
      <c r="F571" s="174"/>
      <c r="G571" s="177"/>
      <c r="H571" s="180"/>
      <c r="I571" s="61"/>
      <c r="J571" s="75"/>
      <c r="K571" s="75"/>
      <c r="L571" s="46">
        <f t="shared" si="120"/>
        <v>0</v>
      </c>
    </row>
    <row r="572" spans="2:12">
      <c r="B572" s="69" t="s">
        <v>41</v>
      </c>
      <c r="C572" s="183"/>
      <c r="D572" s="174"/>
      <c r="E572" s="174"/>
      <c r="F572" s="174"/>
      <c r="G572" s="177"/>
      <c r="H572" s="180"/>
      <c r="I572" s="61"/>
      <c r="J572" s="75"/>
      <c r="K572" s="75"/>
      <c r="L572" s="46">
        <f t="shared" si="120"/>
        <v>0</v>
      </c>
    </row>
    <row r="573" spans="2:12">
      <c r="B573" s="69" t="s">
        <v>42</v>
      </c>
      <c r="C573" s="183"/>
      <c r="D573" s="174"/>
      <c r="E573" s="174"/>
      <c r="F573" s="174"/>
      <c r="G573" s="177"/>
      <c r="H573" s="180"/>
      <c r="I573" s="61"/>
      <c r="J573" s="48"/>
      <c r="K573" s="75"/>
      <c r="L573" s="46">
        <f t="shared" si="120"/>
        <v>0</v>
      </c>
    </row>
    <row r="574" spans="2:12" ht="13.5" thickBot="1">
      <c r="B574" s="104" t="s">
        <v>43</v>
      </c>
      <c r="C574" s="184"/>
      <c r="D574" s="175"/>
      <c r="E574" s="175"/>
      <c r="F574" s="175"/>
      <c r="G574" s="178"/>
      <c r="H574" s="181"/>
      <c r="I574" s="62"/>
      <c r="J574" s="51"/>
      <c r="K574" s="63"/>
      <c r="L574" s="52">
        <f t="shared" si="120"/>
        <v>0</v>
      </c>
    </row>
    <row r="575" spans="2:12">
      <c r="B575" s="68" t="s">
        <v>39</v>
      </c>
      <c r="C575" s="182">
        <f t="shared" ref="C575" si="122">+C570+1</f>
        <v>113</v>
      </c>
      <c r="D575" s="173">
        <f>VLOOKUP(C575,'Completar SOFSE'!$A$19:$E$462,2,0)</f>
        <v>20</v>
      </c>
      <c r="E575" s="173" t="str">
        <f>VLOOKUP(C575,'Completar SOFSE'!$A$19:$E$462,3,0)</f>
        <v>unidad</v>
      </c>
      <c r="F575" s="173" t="str">
        <f>VLOOKUP(C575,'Completar SOFSE'!$A$19:$E$462,4,0)</f>
        <v>NUM03230191790N</v>
      </c>
      <c r="G575" s="176" t="str">
        <f>VLOOKUP(C575,'Completar SOFSE'!$A$19:$E$462,5,0)</f>
        <v>O ring de cobertor de carter de block de cilindros. Motor diesel Caterpillar 3516B. CSR SDD7</v>
      </c>
      <c r="H575" s="179" t="str">
        <f>VLOOKUP(C575,'Completar SOFSE'!$A$19:$F$462,6,0)</f>
        <v>7X-1547</v>
      </c>
      <c r="I575" s="64"/>
      <c r="J575" s="75"/>
      <c r="K575" s="75"/>
      <c r="L575" s="46">
        <f t="shared" si="120"/>
        <v>0</v>
      </c>
    </row>
    <row r="576" spans="2:12">
      <c r="B576" s="69" t="s">
        <v>40</v>
      </c>
      <c r="C576" s="183"/>
      <c r="D576" s="174"/>
      <c r="E576" s="174"/>
      <c r="F576" s="174"/>
      <c r="G576" s="177"/>
      <c r="H576" s="180"/>
      <c r="I576" s="61"/>
      <c r="J576" s="75"/>
      <c r="K576" s="75"/>
      <c r="L576" s="46">
        <f t="shared" si="120"/>
        <v>0</v>
      </c>
    </row>
    <row r="577" spans="2:12">
      <c r="B577" s="69" t="s">
        <v>41</v>
      </c>
      <c r="C577" s="183"/>
      <c r="D577" s="174"/>
      <c r="E577" s="174"/>
      <c r="F577" s="174"/>
      <c r="G577" s="177"/>
      <c r="H577" s="180"/>
      <c r="I577" s="61"/>
      <c r="J577" s="75"/>
      <c r="K577" s="75"/>
      <c r="L577" s="46">
        <f t="shared" si="120"/>
        <v>0</v>
      </c>
    </row>
    <row r="578" spans="2:12">
      <c r="B578" s="69" t="s">
        <v>42</v>
      </c>
      <c r="C578" s="183"/>
      <c r="D578" s="174"/>
      <c r="E578" s="174"/>
      <c r="F578" s="174"/>
      <c r="G578" s="177"/>
      <c r="H578" s="180"/>
      <c r="I578" s="61"/>
      <c r="J578" s="48"/>
      <c r="K578" s="75"/>
      <c r="L578" s="46">
        <f t="shared" si="120"/>
        <v>0</v>
      </c>
    </row>
    <row r="579" spans="2:12" ht="13.5" thickBot="1">
      <c r="B579" s="104" t="s">
        <v>43</v>
      </c>
      <c r="C579" s="184"/>
      <c r="D579" s="175"/>
      <c r="E579" s="175"/>
      <c r="F579" s="175"/>
      <c r="G579" s="178"/>
      <c r="H579" s="181"/>
      <c r="I579" s="62"/>
      <c r="J579" s="51"/>
      <c r="K579" s="63"/>
      <c r="L579" s="52">
        <f t="shared" si="120"/>
        <v>0</v>
      </c>
    </row>
    <row r="580" spans="2:12">
      <c r="B580" s="68" t="s">
        <v>39</v>
      </c>
      <c r="C580" s="182">
        <f t="shared" ref="C580" si="123">+C575+1</f>
        <v>114</v>
      </c>
      <c r="D580" s="173">
        <f>VLOOKUP(C580,'Completar SOFSE'!$A$19:$E$462,2,0)</f>
        <v>20</v>
      </c>
      <c r="E580" s="173" t="str">
        <f>VLOOKUP(C580,'Completar SOFSE'!$A$19:$E$462,3,0)</f>
        <v>unidad</v>
      </c>
      <c r="F580" s="173" t="str">
        <f>VLOOKUP(C580,'Completar SOFSE'!$A$19:$E$462,4,0)</f>
        <v>NUM03230191880N</v>
      </c>
      <c r="G580" s="176" t="str">
        <f>VLOOKUP(C580,'Completar SOFSE'!$A$19:$E$462,5,0)</f>
        <v>O ring de parte delantera de block de cilindros. Motor diesel Caterpillar 3516B. CSR SDD7</v>
      </c>
      <c r="H580" s="179" t="str">
        <f>VLOOKUP(C580,'Completar SOFSE'!$A$19:$F$462,6,0)</f>
        <v>7X-4805</v>
      </c>
      <c r="I580" s="64"/>
      <c r="J580" s="75"/>
      <c r="K580" s="75"/>
      <c r="L580" s="46">
        <f t="shared" si="120"/>
        <v>0</v>
      </c>
    </row>
    <row r="581" spans="2:12">
      <c r="B581" s="69" t="s">
        <v>40</v>
      </c>
      <c r="C581" s="183"/>
      <c r="D581" s="174"/>
      <c r="E581" s="174"/>
      <c r="F581" s="174"/>
      <c r="G581" s="177"/>
      <c r="H581" s="180"/>
      <c r="I581" s="61"/>
      <c r="J581" s="75"/>
      <c r="K581" s="75"/>
      <c r="L581" s="46">
        <f t="shared" si="120"/>
        <v>0</v>
      </c>
    </row>
    <row r="582" spans="2:12">
      <c r="B582" s="69" t="s">
        <v>41</v>
      </c>
      <c r="C582" s="183"/>
      <c r="D582" s="174"/>
      <c r="E582" s="174"/>
      <c r="F582" s="174"/>
      <c r="G582" s="177"/>
      <c r="H582" s="180"/>
      <c r="I582" s="61"/>
      <c r="J582" s="75"/>
      <c r="K582" s="75"/>
      <c r="L582" s="46">
        <f t="shared" si="120"/>
        <v>0</v>
      </c>
    </row>
    <row r="583" spans="2:12">
      <c r="B583" s="69" t="s">
        <v>42</v>
      </c>
      <c r="C583" s="183"/>
      <c r="D583" s="174"/>
      <c r="E583" s="174"/>
      <c r="F583" s="174"/>
      <c r="G583" s="177"/>
      <c r="H583" s="180"/>
      <c r="I583" s="61"/>
      <c r="J583" s="48"/>
      <c r="K583" s="75"/>
      <c r="L583" s="46">
        <f t="shared" si="120"/>
        <v>0</v>
      </c>
    </row>
    <row r="584" spans="2:12" ht="13.5" thickBot="1">
      <c r="B584" s="104" t="s">
        <v>43</v>
      </c>
      <c r="C584" s="184"/>
      <c r="D584" s="175"/>
      <c r="E584" s="175"/>
      <c r="F584" s="175"/>
      <c r="G584" s="178"/>
      <c r="H584" s="181"/>
      <c r="I584" s="62"/>
      <c r="J584" s="51"/>
      <c r="K584" s="63"/>
      <c r="L584" s="52">
        <f t="shared" si="120"/>
        <v>0</v>
      </c>
    </row>
    <row r="585" spans="2:12">
      <c r="B585" s="68" t="s">
        <v>39</v>
      </c>
      <c r="C585" s="182">
        <f>+C580+1</f>
        <v>115</v>
      </c>
      <c r="D585" s="173">
        <f>VLOOKUP(C585,'Completar SOFSE'!$A$19:$E$462,2,0)</f>
        <v>40</v>
      </c>
      <c r="E585" s="173" t="str">
        <f>VLOOKUP(C585,'Completar SOFSE'!$A$19:$E$462,3,0)</f>
        <v>unidad</v>
      </c>
      <c r="F585" s="173" t="str">
        <f>VLOOKUP(C585,'Completar SOFSE'!$A$19:$E$462,4,0)</f>
        <v>NUM03230191890N</v>
      </c>
      <c r="G585" s="176" t="str">
        <f>VLOOKUP(C585,'Completar SOFSE'!$A$19:$E$462,5,0)</f>
        <v>O ring superior central 1 de block de cilindros. Motor diesel Caterpillar 3516B. CSR SDD7</v>
      </c>
      <c r="H585" s="179" t="str">
        <f>VLOOKUP(C585,'Completar SOFSE'!$A$19:$F$462,6,0)</f>
        <v>8T-2928</v>
      </c>
      <c r="I585" s="64"/>
      <c r="J585" s="75"/>
      <c r="K585" s="75"/>
      <c r="L585" s="46">
        <f>I585*$D$60+J585*$D$60+K585*$D$60</f>
        <v>0</v>
      </c>
    </row>
    <row r="586" spans="2:12">
      <c r="B586" s="69" t="s">
        <v>40</v>
      </c>
      <c r="C586" s="183"/>
      <c r="D586" s="174"/>
      <c r="E586" s="174"/>
      <c r="F586" s="174"/>
      <c r="G586" s="177"/>
      <c r="H586" s="180"/>
      <c r="I586" s="61"/>
      <c r="J586" s="75"/>
      <c r="K586" s="75"/>
      <c r="L586" s="46">
        <f t="shared" ref="L586:L604" si="124">I586*$D$60+J586*$D$60+K586*$D$60</f>
        <v>0</v>
      </c>
    </row>
    <row r="587" spans="2:12">
      <c r="B587" s="69" t="s">
        <v>41</v>
      </c>
      <c r="C587" s="183"/>
      <c r="D587" s="174"/>
      <c r="E587" s="174"/>
      <c r="F587" s="174"/>
      <c r="G587" s="177"/>
      <c r="H587" s="180"/>
      <c r="I587" s="61"/>
      <c r="J587" s="75"/>
      <c r="K587" s="75"/>
      <c r="L587" s="46">
        <f t="shared" si="124"/>
        <v>0</v>
      </c>
    </row>
    <row r="588" spans="2:12">
      <c r="B588" s="69" t="s">
        <v>42</v>
      </c>
      <c r="C588" s="183"/>
      <c r="D588" s="174"/>
      <c r="E588" s="174"/>
      <c r="F588" s="174"/>
      <c r="G588" s="177"/>
      <c r="H588" s="180"/>
      <c r="I588" s="61"/>
      <c r="J588" s="48"/>
      <c r="K588" s="75"/>
      <c r="L588" s="46">
        <f t="shared" si="124"/>
        <v>0</v>
      </c>
    </row>
    <row r="589" spans="2:12" ht="13.5" thickBot="1">
      <c r="B589" s="104" t="s">
        <v>43</v>
      </c>
      <c r="C589" s="184"/>
      <c r="D589" s="175"/>
      <c r="E589" s="175"/>
      <c r="F589" s="175"/>
      <c r="G589" s="178"/>
      <c r="H589" s="181"/>
      <c r="I589" s="62"/>
      <c r="J589" s="51"/>
      <c r="K589" s="63"/>
      <c r="L589" s="52">
        <f t="shared" si="124"/>
        <v>0</v>
      </c>
    </row>
    <row r="590" spans="2:12">
      <c r="B590" s="68" t="s">
        <v>39</v>
      </c>
      <c r="C590" s="182">
        <f t="shared" ref="C590" si="125">+C585+1</f>
        <v>116</v>
      </c>
      <c r="D590" s="173">
        <f>VLOOKUP(C590,'Completar SOFSE'!$A$19:$E$462,2,0)</f>
        <v>40</v>
      </c>
      <c r="E590" s="173" t="str">
        <f>VLOOKUP(C590,'Completar SOFSE'!$A$19:$E$462,3,0)</f>
        <v>unidad</v>
      </c>
      <c r="F590" s="173" t="str">
        <f>VLOOKUP(C590,'Completar SOFSE'!$A$19:$E$462,4,0)</f>
        <v>NUM03230191900N</v>
      </c>
      <c r="G590" s="176" t="str">
        <f>VLOOKUP(C590,'Completar SOFSE'!$A$19:$E$462,5,0)</f>
        <v>O ring superior central 2 de block de cilindros. Motor diesel Caterpillar 3516B. CSR SDD7</v>
      </c>
      <c r="H590" s="179" t="str">
        <f>VLOOKUP(C590,'Completar SOFSE'!$A$19:$F$462,6,0)</f>
        <v>8T-2929</v>
      </c>
      <c r="I590" s="64"/>
      <c r="J590" s="75"/>
      <c r="K590" s="75"/>
      <c r="L590" s="46">
        <f t="shared" si="124"/>
        <v>0</v>
      </c>
    </row>
    <row r="591" spans="2:12">
      <c r="B591" s="69" t="s">
        <v>40</v>
      </c>
      <c r="C591" s="183"/>
      <c r="D591" s="174"/>
      <c r="E591" s="174"/>
      <c r="F591" s="174"/>
      <c r="G591" s="177"/>
      <c r="H591" s="180"/>
      <c r="I591" s="61"/>
      <c r="J591" s="75"/>
      <c r="K591" s="75"/>
      <c r="L591" s="46">
        <f t="shared" si="124"/>
        <v>0</v>
      </c>
    </row>
    <row r="592" spans="2:12">
      <c r="B592" s="69" t="s">
        <v>41</v>
      </c>
      <c r="C592" s="183"/>
      <c r="D592" s="174"/>
      <c r="E592" s="174"/>
      <c r="F592" s="174"/>
      <c r="G592" s="177"/>
      <c r="H592" s="180"/>
      <c r="I592" s="61"/>
      <c r="J592" s="75"/>
      <c r="K592" s="75"/>
      <c r="L592" s="46">
        <f t="shared" si="124"/>
        <v>0</v>
      </c>
    </row>
    <row r="593" spans="2:12">
      <c r="B593" s="69" t="s">
        <v>42</v>
      </c>
      <c r="C593" s="183"/>
      <c r="D593" s="174"/>
      <c r="E593" s="174"/>
      <c r="F593" s="174"/>
      <c r="G593" s="177"/>
      <c r="H593" s="180"/>
      <c r="I593" s="61"/>
      <c r="J593" s="48"/>
      <c r="K593" s="75"/>
      <c r="L593" s="46">
        <f t="shared" si="124"/>
        <v>0</v>
      </c>
    </row>
    <row r="594" spans="2:12" ht="13.5" thickBot="1">
      <c r="B594" s="104" t="s">
        <v>43</v>
      </c>
      <c r="C594" s="184"/>
      <c r="D594" s="175"/>
      <c r="E594" s="175"/>
      <c r="F594" s="175"/>
      <c r="G594" s="178"/>
      <c r="H594" s="181"/>
      <c r="I594" s="62"/>
      <c r="J594" s="51"/>
      <c r="K594" s="63"/>
      <c r="L594" s="52">
        <f t="shared" si="124"/>
        <v>0</v>
      </c>
    </row>
    <row r="595" spans="2:12">
      <c r="B595" s="68" t="s">
        <v>39</v>
      </c>
      <c r="C595" s="182">
        <f t="shared" ref="C595" si="126">+C590+1</f>
        <v>117</v>
      </c>
      <c r="D595" s="173">
        <f>VLOOKUP(C595,'Completar SOFSE'!$A$19:$E$462,2,0)</f>
        <v>20</v>
      </c>
      <c r="E595" s="173" t="str">
        <f>VLOOKUP(C595,'Completar SOFSE'!$A$19:$E$462,3,0)</f>
        <v>unidad</v>
      </c>
      <c r="F595" s="173" t="str">
        <f>VLOOKUP(C595,'Completar SOFSE'!$A$19:$E$462,4,0)</f>
        <v>NUM03230192110N</v>
      </c>
      <c r="G595" s="176" t="str">
        <f>VLOOKUP(C595,'Completar SOFSE'!$A$19:$E$462,5,0)</f>
        <v>Sello O ring de Aftercooler. Motor Caterpillar 3516B. Loc CSR SDD7.</v>
      </c>
      <c r="H595" s="179" t="str">
        <f>VLOOKUP(C595,'Completar SOFSE'!$A$19:$F$462,6,0)</f>
        <v>9X-7562</v>
      </c>
      <c r="I595" s="64"/>
      <c r="J595" s="75"/>
      <c r="K595" s="75"/>
      <c r="L595" s="46">
        <f t="shared" si="124"/>
        <v>0</v>
      </c>
    </row>
    <row r="596" spans="2:12">
      <c r="B596" s="69" t="s">
        <v>40</v>
      </c>
      <c r="C596" s="183"/>
      <c r="D596" s="174"/>
      <c r="E596" s="174"/>
      <c r="F596" s="174"/>
      <c r="G596" s="177"/>
      <c r="H596" s="180"/>
      <c r="I596" s="61"/>
      <c r="J596" s="75"/>
      <c r="K596" s="75"/>
      <c r="L596" s="46">
        <f t="shared" si="124"/>
        <v>0</v>
      </c>
    </row>
    <row r="597" spans="2:12">
      <c r="B597" s="69" t="s">
        <v>41</v>
      </c>
      <c r="C597" s="183"/>
      <c r="D597" s="174"/>
      <c r="E597" s="174"/>
      <c r="F597" s="174"/>
      <c r="G597" s="177"/>
      <c r="H597" s="180"/>
      <c r="I597" s="61"/>
      <c r="J597" s="75"/>
      <c r="K597" s="75"/>
      <c r="L597" s="46">
        <f t="shared" si="124"/>
        <v>0</v>
      </c>
    </row>
    <row r="598" spans="2:12">
      <c r="B598" s="69" t="s">
        <v>42</v>
      </c>
      <c r="C598" s="183"/>
      <c r="D598" s="174"/>
      <c r="E598" s="174"/>
      <c r="F598" s="174"/>
      <c r="G598" s="177"/>
      <c r="H598" s="180"/>
      <c r="I598" s="61"/>
      <c r="J598" s="48"/>
      <c r="K598" s="75"/>
      <c r="L598" s="46">
        <f t="shared" si="124"/>
        <v>0</v>
      </c>
    </row>
    <row r="599" spans="2:12" ht="13.5" thickBot="1">
      <c r="B599" s="104" t="s">
        <v>43</v>
      </c>
      <c r="C599" s="184"/>
      <c r="D599" s="175"/>
      <c r="E599" s="175"/>
      <c r="F599" s="175"/>
      <c r="G599" s="178"/>
      <c r="H599" s="181"/>
      <c r="I599" s="62"/>
      <c r="J599" s="51"/>
      <c r="K599" s="63"/>
      <c r="L599" s="52">
        <f t="shared" si="124"/>
        <v>0</v>
      </c>
    </row>
    <row r="600" spans="2:12">
      <c r="B600" s="68" t="s">
        <v>39</v>
      </c>
      <c r="C600" s="182">
        <f t="shared" ref="C600" si="127">+C595+1</f>
        <v>118</v>
      </c>
      <c r="D600" s="173">
        <f>VLOOKUP(C600,'Completar SOFSE'!$A$19:$E$462,2,0)</f>
        <v>40</v>
      </c>
      <c r="E600" s="173" t="str">
        <f>VLOOKUP(C600,'Completar SOFSE'!$A$19:$E$462,3,0)</f>
        <v>unidad</v>
      </c>
      <c r="F600" s="173" t="str">
        <f>VLOOKUP(C600,'Completar SOFSE'!$A$19:$E$462,4,0)</f>
        <v>NUM03230192120N</v>
      </c>
      <c r="G600" s="176" t="str">
        <f>VLOOKUP(C600,'Completar SOFSE'!$A$19:$E$462,5,0)</f>
        <v>Sello O ring de Aftercooler. Motor Caterpillar 3516B. Loc CSR SDD7.</v>
      </c>
      <c r="H600" s="179" t="str">
        <f>VLOOKUP(C600,'Completar SOFSE'!$A$19:$F$462,6,0)</f>
        <v>109-7411</v>
      </c>
      <c r="I600" s="64"/>
      <c r="J600" s="75"/>
      <c r="K600" s="75"/>
      <c r="L600" s="46">
        <f t="shared" si="124"/>
        <v>0</v>
      </c>
    </row>
    <row r="601" spans="2:12">
      <c r="B601" s="69" t="s">
        <v>40</v>
      </c>
      <c r="C601" s="183"/>
      <c r="D601" s="174"/>
      <c r="E601" s="174"/>
      <c r="F601" s="174"/>
      <c r="G601" s="177"/>
      <c r="H601" s="180"/>
      <c r="I601" s="61"/>
      <c r="J601" s="75"/>
      <c r="K601" s="75"/>
      <c r="L601" s="46">
        <f t="shared" si="124"/>
        <v>0</v>
      </c>
    </row>
    <row r="602" spans="2:12">
      <c r="B602" s="69" t="s">
        <v>41</v>
      </c>
      <c r="C602" s="183"/>
      <c r="D602" s="174"/>
      <c r="E602" s="174"/>
      <c r="F602" s="174"/>
      <c r="G602" s="177"/>
      <c r="H602" s="180"/>
      <c r="I602" s="61"/>
      <c r="J602" s="75"/>
      <c r="K602" s="75"/>
      <c r="L602" s="46">
        <f t="shared" si="124"/>
        <v>0</v>
      </c>
    </row>
    <row r="603" spans="2:12">
      <c r="B603" s="69" t="s">
        <v>42</v>
      </c>
      <c r="C603" s="183"/>
      <c r="D603" s="174"/>
      <c r="E603" s="174"/>
      <c r="F603" s="174"/>
      <c r="G603" s="177"/>
      <c r="H603" s="180"/>
      <c r="I603" s="61"/>
      <c r="J603" s="48"/>
      <c r="K603" s="75"/>
      <c r="L603" s="46">
        <f t="shared" si="124"/>
        <v>0</v>
      </c>
    </row>
    <row r="604" spans="2:12" ht="13.5" thickBot="1">
      <c r="B604" s="104" t="s">
        <v>43</v>
      </c>
      <c r="C604" s="184"/>
      <c r="D604" s="175"/>
      <c r="E604" s="175"/>
      <c r="F604" s="175"/>
      <c r="G604" s="178"/>
      <c r="H604" s="181"/>
      <c r="I604" s="62"/>
      <c r="J604" s="51"/>
      <c r="K604" s="63"/>
      <c r="L604" s="52">
        <f t="shared" si="124"/>
        <v>0</v>
      </c>
    </row>
    <row r="605" spans="2:12">
      <c r="B605" s="68" t="s">
        <v>39</v>
      </c>
      <c r="C605" s="182">
        <f>+C600+1</f>
        <v>119</v>
      </c>
      <c r="D605" s="173">
        <f>VLOOKUP(C605,'Completar SOFSE'!$A$19:$E$462,2,0)</f>
        <v>40</v>
      </c>
      <c r="E605" s="173" t="str">
        <f>VLOOKUP(C605,'Completar SOFSE'!$A$19:$E$462,3,0)</f>
        <v>unidad</v>
      </c>
      <c r="F605" s="173" t="str">
        <f>VLOOKUP(C605,'Completar SOFSE'!$A$19:$E$462,4,0)</f>
        <v>NUM03230302660N</v>
      </c>
      <c r="G605" s="176" t="str">
        <f>VLOOKUP(C605,'Completar SOFSE'!$A$19:$E$462,5,0)</f>
        <v>Sello O ring de Tapas de Cilindro de motor diesel Caterpillar 3516B. Loc CSR SDD7</v>
      </c>
      <c r="H605" s="179" t="str">
        <f>VLOOKUP(C605,'Completar SOFSE'!$A$19:$F$462,6,0)</f>
        <v>214-7568</v>
      </c>
      <c r="I605" s="64"/>
      <c r="J605" s="75"/>
      <c r="K605" s="75"/>
      <c r="L605" s="46">
        <f>I605*$D$60+J605*$D$60+K605*$D$60</f>
        <v>0</v>
      </c>
    </row>
    <row r="606" spans="2:12">
      <c r="B606" s="69" t="s">
        <v>40</v>
      </c>
      <c r="C606" s="183"/>
      <c r="D606" s="174"/>
      <c r="E606" s="174"/>
      <c r="F606" s="174"/>
      <c r="G606" s="177"/>
      <c r="H606" s="180"/>
      <c r="I606" s="61"/>
      <c r="J606" s="75"/>
      <c r="K606" s="75"/>
      <c r="L606" s="46">
        <f t="shared" ref="L606:L624" si="128">I606*$D$60+J606*$D$60+K606*$D$60</f>
        <v>0</v>
      </c>
    </row>
    <row r="607" spans="2:12">
      <c r="B607" s="69" t="s">
        <v>41</v>
      </c>
      <c r="C607" s="183"/>
      <c r="D607" s="174"/>
      <c r="E607" s="174"/>
      <c r="F607" s="174"/>
      <c r="G607" s="177"/>
      <c r="H607" s="180"/>
      <c r="I607" s="61"/>
      <c r="J607" s="75"/>
      <c r="K607" s="75"/>
      <c r="L607" s="46">
        <f t="shared" si="128"/>
        <v>0</v>
      </c>
    </row>
    <row r="608" spans="2:12">
      <c r="B608" s="69" t="s">
        <v>42</v>
      </c>
      <c r="C608" s="183"/>
      <c r="D608" s="174"/>
      <c r="E608" s="174"/>
      <c r="F608" s="174"/>
      <c r="G608" s="177"/>
      <c r="H608" s="180"/>
      <c r="I608" s="61"/>
      <c r="J608" s="48"/>
      <c r="K608" s="75"/>
      <c r="L608" s="46">
        <f t="shared" si="128"/>
        <v>0</v>
      </c>
    </row>
    <row r="609" spans="2:12" ht="13.5" thickBot="1">
      <c r="B609" s="104" t="s">
        <v>43</v>
      </c>
      <c r="C609" s="184"/>
      <c r="D609" s="175"/>
      <c r="E609" s="175"/>
      <c r="F609" s="175"/>
      <c r="G609" s="178"/>
      <c r="H609" s="181"/>
      <c r="I609" s="62"/>
      <c r="J609" s="51"/>
      <c r="K609" s="63"/>
      <c r="L609" s="52">
        <f t="shared" si="128"/>
        <v>0</v>
      </c>
    </row>
    <row r="610" spans="2:12">
      <c r="B610" s="68" t="s">
        <v>39</v>
      </c>
      <c r="C610" s="182">
        <f t="shared" ref="C610" si="129">+C605+1</f>
        <v>120</v>
      </c>
      <c r="D610" s="173">
        <f>VLOOKUP(C610,'Completar SOFSE'!$A$19:$E$462,2,0)</f>
        <v>12</v>
      </c>
      <c r="E610" s="173" t="str">
        <f>VLOOKUP(C610,'Completar SOFSE'!$A$19:$E$462,3,0)</f>
        <v>unidad</v>
      </c>
      <c r="F610" s="173" t="str">
        <f>VLOOKUP(C610,'Completar SOFSE'!$A$19:$E$462,4,0)</f>
        <v>NUM03230531510N</v>
      </c>
      <c r="G610" s="176" t="str">
        <f>VLOOKUP(C610,'Completar SOFSE'!$A$19:$E$462,5,0)</f>
        <v>O ring de adaptador del turbocargador.. Motor diesel Caterpillar 3516B. Locomotoras - CSR SDD7</v>
      </c>
      <c r="H610" s="179" t="str">
        <f>VLOOKUP(C610,'Completar SOFSE'!$A$19:$F$462,6,0)</f>
        <v>3E-6794</v>
      </c>
      <c r="I610" s="64"/>
      <c r="J610" s="75"/>
      <c r="K610" s="75"/>
      <c r="L610" s="46">
        <f t="shared" si="128"/>
        <v>0</v>
      </c>
    </row>
    <row r="611" spans="2:12">
      <c r="B611" s="69" t="s">
        <v>40</v>
      </c>
      <c r="C611" s="183"/>
      <c r="D611" s="174"/>
      <c r="E611" s="174"/>
      <c r="F611" s="174"/>
      <c r="G611" s="177"/>
      <c r="H611" s="180"/>
      <c r="I611" s="61"/>
      <c r="J611" s="75"/>
      <c r="K611" s="75"/>
      <c r="L611" s="46">
        <f t="shared" si="128"/>
        <v>0</v>
      </c>
    </row>
    <row r="612" spans="2:12">
      <c r="B612" s="69" t="s">
        <v>41</v>
      </c>
      <c r="C612" s="183"/>
      <c r="D612" s="174"/>
      <c r="E612" s="174"/>
      <c r="F612" s="174"/>
      <c r="G612" s="177"/>
      <c r="H612" s="180"/>
      <c r="I612" s="61"/>
      <c r="J612" s="75"/>
      <c r="K612" s="75"/>
      <c r="L612" s="46">
        <f t="shared" si="128"/>
        <v>0</v>
      </c>
    </row>
    <row r="613" spans="2:12">
      <c r="B613" s="69" t="s">
        <v>42</v>
      </c>
      <c r="C613" s="183"/>
      <c r="D613" s="174"/>
      <c r="E613" s="174"/>
      <c r="F613" s="174"/>
      <c r="G613" s="177"/>
      <c r="H613" s="180"/>
      <c r="I613" s="61"/>
      <c r="J613" s="48"/>
      <c r="K613" s="75"/>
      <c r="L613" s="46">
        <f t="shared" si="128"/>
        <v>0</v>
      </c>
    </row>
    <row r="614" spans="2:12" ht="13.5" thickBot="1">
      <c r="B614" s="104" t="s">
        <v>43</v>
      </c>
      <c r="C614" s="184"/>
      <c r="D614" s="175"/>
      <c r="E614" s="175"/>
      <c r="F614" s="175"/>
      <c r="G614" s="178"/>
      <c r="H614" s="181"/>
      <c r="I614" s="62"/>
      <c r="J614" s="51"/>
      <c r="K614" s="63"/>
      <c r="L614" s="52">
        <f t="shared" si="128"/>
        <v>0</v>
      </c>
    </row>
    <row r="615" spans="2:12">
      <c r="B615" s="68" t="s">
        <v>39</v>
      </c>
      <c r="C615" s="182">
        <f t="shared" ref="C615" si="130">+C610+1</f>
        <v>121</v>
      </c>
      <c r="D615" s="173">
        <f>VLOOKUP(C615,'Completar SOFSE'!$A$19:$E$462,2,0)</f>
        <v>19</v>
      </c>
      <c r="E615" s="173" t="str">
        <f>VLOOKUP(C615,'Completar SOFSE'!$A$19:$E$462,3,0)</f>
        <v>unidad</v>
      </c>
      <c r="F615" s="173" t="str">
        <f>VLOOKUP(C615,'Completar SOFSE'!$A$19:$E$462,4,0)</f>
        <v>NUM03230531530N</v>
      </c>
      <c r="G615" s="176" t="str">
        <f>VLOOKUP(C615,'Completar SOFSE'!$A$19:$E$462,5,0)</f>
        <v>O ring. Codo de escape del turbocargador</v>
      </c>
      <c r="H615" s="179" t="str">
        <f>VLOOKUP(C615,'Completar SOFSE'!$A$19:$F$462,6,0)</f>
        <v>7E-2326</v>
      </c>
      <c r="I615" s="64"/>
      <c r="J615" s="75"/>
      <c r="K615" s="75"/>
      <c r="L615" s="46">
        <f t="shared" si="128"/>
        <v>0</v>
      </c>
    </row>
    <row r="616" spans="2:12">
      <c r="B616" s="69" t="s">
        <v>40</v>
      </c>
      <c r="C616" s="183"/>
      <c r="D616" s="174"/>
      <c r="E616" s="174"/>
      <c r="F616" s="174"/>
      <c r="G616" s="177"/>
      <c r="H616" s="180"/>
      <c r="I616" s="61"/>
      <c r="J616" s="75"/>
      <c r="K616" s="75"/>
      <c r="L616" s="46">
        <f t="shared" si="128"/>
        <v>0</v>
      </c>
    </row>
    <row r="617" spans="2:12">
      <c r="B617" s="69" t="s">
        <v>41</v>
      </c>
      <c r="C617" s="183"/>
      <c r="D617" s="174"/>
      <c r="E617" s="174"/>
      <c r="F617" s="174"/>
      <c r="G617" s="177"/>
      <c r="H617" s="180"/>
      <c r="I617" s="61"/>
      <c r="J617" s="75"/>
      <c r="K617" s="75"/>
      <c r="L617" s="46">
        <f t="shared" si="128"/>
        <v>0</v>
      </c>
    </row>
    <row r="618" spans="2:12">
      <c r="B618" s="69" t="s">
        <v>42</v>
      </c>
      <c r="C618" s="183"/>
      <c r="D618" s="174"/>
      <c r="E618" s="174"/>
      <c r="F618" s="174"/>
      <c r="G618" s="177"/>
      <c r="H618" s="180"/>
      <c r="I618" s="61"/>
      <c r="J618" s="48"/>
      <c r="K618" s="75"/>
      <c r="L618" s="46">
        <f t="shared" si="128"/>
        <v>0</v>
      </c>
    </row>
    <row r="619" spans="2:12" ht="13.5" thickBot="1">
      <c r="B619" s="104" t="s">
        <v>43</v>
      </c>
      <c r="C619" s="184"/>
      <c r="D619" s="175"/>
      <c r="E619" s="175"/>
      <c r="F619" s="175"/>
      <c r="G619" s="178"/>
      <c r="H619" s="181"/>
      <c r="I619" s="62"/>
      <c r="J619" s="51"/>
      <c r="K619" s="63"/>
      <c r="L619" s="52">
        <f t="shared" si="128"/>
        <v>0</v>
      </c>
    </row>
    <row r="620" spans="2:12">
      <c r="B620" s="68" t="s">
        <v>39</v>
      </c>
      <c r="C620" s="182">
        <f t="shared" ref="C620" si="131">+C615+1</f>
        <v>122</v>
      </c>
      <c r="D620" s="173">
        <f>VLOOKUP(C620,'Completar SOFSE'!$A$19:$E$462,2,0)</f>
        <v>48</v>
      </c>
      <c r="E620" s="173" t="str">
        <f>VLOOKUP(C620,'Completar SOFSE'!$A$19:$E$462,3,0)</f>
        <v>unidad</v>
      </c>
      <c r="F620" s="173" t="str">
        <f>VLOOKUP(C620,'Completar SOFSE'!$A$19:$E$462,4,0)</f>
        <v>NUM03230711140N</v>
      </c>
      <c r="G620" s="176" t="str">
        <f>VLOOKUP(C620,'Completar SOFSE'!$A$19:$E$462,5,0)</f>
        <v>O ring de filtro separador de agua. Sistema de combustible. Motor diesel Caterpillar 3516B. Loc SDD7</v>
      </c>
      <c r="H620" s="179" t="str">
        <f>VLOOKUP(C620,'Completar SOFSE'!$A$19:$F$462,6,0)</f>
        <v>1J-9671</v>
      </c>
      <c r="I620" s="64"/>
      <c r="J620" s="75"/>
      <c r="K620" s="75"/>
      <c r="L620" s="46">
        <f t="shared" si="128"/>
        <v>0</v>
      </c>
    </row>
    <row r="621" spans="2:12">
      <c r="B621" s="69" t="s">
        <v>40</v>
      </c>
      <c r="C621" s="183"/>
      <c r="D621" s="174"/>
      <c r="E621" s="174"/>
      <c r="F621" s="174"/>
      <c r="G621" s="177"/>
      <c r="H621" s="180"/>
      <c r="I621" s="61"/>
      <c r="J621" s="75"/>
      <c r="K621" s="75"/>
      <c r="L621" s="46">
        <f t="shared" si="128"/>
        <v>0</v>
      </c>
    </row>
    <row r="622" spans="2:12">
      <c r="B622" s="69" t="s">
        <v>41</v>
      </c>
      <c r="C622" s="183"/>
      <c r="D622" s="174"/>
      <c r="E622" s="174"/>
      <c r="F622" s="174"/>
      <c r="G622" s="177"/>
      <c r="H622" s="180"/>
      <c r="I622" s="61"/>
      <c r="J622" s="75"/>
      <c r="K622" s="75"/>
      <c r="L622" s="46">
        <f t="shared" si="128"/>
        <v>0</v>
      </c>
    </row>
    <row r="623" spans="2:12">
      <c r="B623" s="69" t="s">
        <v>42</v>
      </c>
      <c r="C623" s="183"/>
      <c r="D623" s="174"/>
      <c r="E623" s="174"/>
      <c r="F623" s="174"/>
      <c r="G623" s="177"/>
      <c r="H623" s="180"/>
      <c r="I623" s="61"/>
      <c r="J623" s="48"/>
      <c r="K623" s="75"/>
      <c r="L623" s="46">
        <f t="shared" si="128"/>
        <v>0</v>
      </c>
    </row>
    <row r="624" spans="2:12" ht="13.5" thickBot="1">
      <c r="B624" s="104" t="s">
        <v>43</v>
      </c>
      <c r="C624" s="184"/>
      <c r="D624" s="175"/>
      <c r="E624" s="175"/>
      <c r="F624" s="175"/>
      <c r="G624" s="178"/>
      <c r="H624" s="181"/>
      <c r="I624" s="62"/>
      <c r="J624" s="51"/>
      <c r="K624" s="63"/>
      <c r="L624" s="52">
        <f t="shared" si="128"/>
        <v>0</v>
      </c>
    </row>
    <row r="625" spans="2:12">
      <c r="B625" s="68" t="s">
        <v>39</v>
      </c>
      <c r="C625" s="182">
        <f>+C620+1</f>
        <v>123</v>
      </c>
      <c r="D625" s="173">
        <f>VLOOKUP(C625,'Completar SOFSE'!$A$19:$E$462,2,0)</f>
        <v>28</v>
      </c>
      <c r="E625" s="173" t="str">
        <f>VLOOKUP(C625,'Completar SOFSE'!$A$19:$E$462,3,0)</f>
        <v>unidad</v>
      </c>
      <c r="F625" s="173" t="str">
        <f>VLOOKUP(C625,'Completar SOFSE'!$A$19:$E$462,4,0)</f>
        <v>NUM03230711170N</v>
      </c>
      <c r="G625" s="176" t="str">
        <f>VLOOKUP(C625,'Completar SOFSE'!$A$19:$E$462,5,0)</f>
        <v>O ring mayor de descarga. Filtro separador de agua. Sistema de combustible. Motor Caterpillar 3516B</v>
      </c>
      <c r="H625" s="179" t="str">
        <f>VLOOKUP(C625,'Completar SOFSE'!$A$19:$F$462,6,0)</f>
        <v>2M-9780</v>
      </c>
      <c r="I625" s="64"/>
      <c r="J625" s="75"/>
      <c r="K625" s="75"/>
      <c r="L625" s="46">
        <f>I625*$D$60+J625*$D$60+K625*$D$60</f>
        <v>0</v>
      </c>
    </row>
    <row r="626" spans="2:12">
      <c r="B626" s="69" t="s">
        <v>40</v>
      </c>
      <c r="C626" s="183"/>
      <c r="D626" s="174"/>
      <c r="E626" s="174"/>
      <c r="F626" s="174"/>
      <c r="G626" s="177"/>
      <c r="H626" s="180"/>
      <c r="I626" s="61"/>
      <c r="J626" s="75"/>
      <c r="K626" s="75"/>
      <c r="L626" s="46">
        <f t="shared" ref="L626:L644" si="132">I626*$D$60+J626*$D$60+K626*$D$60</f>
        <v>0</v>
      </c>
    </row>
    <row r="627" spans="2:12">
      <c r="B627" s="69" t="s">
        <v>41</v>
      </c>
      <c r="C627" s="183"/>
      <c r="D627" s="174"/>
      <c r="E627" s="174"/>
      <c r="F627" s="174"/>
      <c r="G627" s="177"/>
      <c r="H627" s="180"/>
      <c r="I627" s="61"/>
      <c r="J627" s="75"/>
      <c r="K627" s="75"/>
      <c r="L627" s="46">
        <f t="shared" si="132"/>
        <v>0</v>
      </c>
    </row>
    <row r="628" spans="2:12">
      <c r="B628" s="69" t="s">
        <v>42</v>
      </c>
      <c r="C628" s="183"/>
      <c r="D628" s="174"/>
      <c r="E628" s="174"/>
      <c r="F628" s="174"/>
      <c r="G628" s="177"/>
      <c r="H628" s="180"/>
      <c r="I628" s="61"/>
      <c r="J628" s="48"/>
      <c r="K628" s="75"/>
      <c r="L628" s="46">
        <f t="shared" si="132"/>
        <v>0</v>
      </c>
    </row>
    <row r="629" spans="2:12" ht="13.5" thickBot="1">
      <c r="B629" s="104" t="s">
        <v>43</v>
      </c>
      <c r="C629" s="184"/>
      <c r="D629" s="175"/>
      <c r="E629" s="175"/>
      <c r="F629" s="175"/>
      <c r="G629" s="178"/>
      <c r="H629" s="181"/>
      <c r="I629" s="62"/>
      <c r="J629" s="51"/>
      <c r="K629" s="63"/>
      <c r="L629" s="52">
        <f t="shared" si="132"/>
        <v>0</v>
      </c>
    </row>
    <row r="630" spans="2:12">
      <c r="B630" s="68" t="s">
        <v>39</v>
      </c>
      <c r="C630" s="182">
        <f t="shared" ref="C630" si="133">+C625+1</f>
        <v>124</v>
      </c>
      <c r="D630" s="173">
        <f>VLOOKUP(C630,'Completar SOFSE'!$A$19:$E$462,2,0)</f>
        <v>38</v>
      </c>
      <c r="E630" s="173" t="str">
        <f>VLOOKUP(C630,'Completar SOFSE'!$A$19:$E$462,3,0)</f>
        <v>unidad</v>
      </c>
      <c r="F630" s="173" t="str">
        <f>VLOOKUP(C630,'Completar SOFSE'!$A$19:$E$462,4,0)</f>
        <v>NUM03230711210N</v>
      </c>
      <c r="G630" s="176" t="str">
        <f>VLOOKUP(C630,'Completar SOFSE'!$A$19:$E$462,5,0)</f>
        <v>O ring menor descarga. Separador de agua. Sistema de combustible. Motor Caterpillar 3516B. CSR SDD7</v>
      </c>
      <c r="H630" s="179" t="str">
        <f>VLOOKUP(C630,'Completar SOFSE'!$A$19:$F$462,6,0)</f>
        <v>4J-5477</v>
      </c>
      <c r="I630" s="64"/>
      <c r="J630" s="75"/>
      <c r="K630" s="75"/>
      <c r="L630" s="46">
        <f t="shared" si="132"/>
        <v>0</v>
      </c>
    </row>
    <row r="631" spans="2:12">
      <c r="B631" s="69" t="s">
        <v>40</v>
      </c>
      <c r="C631" s="183"/>
      <c r="D631" s="174"/>
      <c r="E631" s="174"/>
      <c r="F631" s="174"/>
      <c r="G631" s="177"/>
      <c r="H631" s="180"/>
      <c r="I631" s="61"/>
      <c r="J631" s="75"/>
      <c r="K631" s="75"/>
      <c r="L631" s="46">
        <f t="shared" si="132"/>
        <v>0</v>
      </c>
    </row>
    <row r="632" spans="2:12">
      <c r="B632" s="69" t="s">
        <v>41</v>
      </c>
      <c r="C632" s="183"/>
      <c r="D632" s="174"/>
      <c r="E632" s="174"/>
      <c r="F632" s="174"/>
      <c r="G632" s="177"/>
      <c r="H632" s="180"/>
      <c r="I632" s="61"/>
      <c r="J632" s="75"/>
      <c r="K632" s="75"/>
      <c r="L632" s="46">
        <f t="shared" si="132"/>
        <v>0</v>
      </c>
    </row>
    <row r="633" spans="2:12">
      <c r="B633" s="69" t="s">
        <v>42</v>
      </c>
      <c r="C633" s="183"/>
      <c r="D633" s="174"/>
      <c r="E633" s="174"/>
      <c r="F633" s="174"/>
      <c r="G633" s="177"/>
      <c r="H633" s="180"/>
      <c r="I633" s="61"/>
      <c r="J633" s="48"/>
      <c r="K633" s="75"/>
      <c r="L633" s="46">
        <f t="shared" si="132"/>
        <v>0</v>
      </c>
    </row>
    <row r="634" spans="2:12" ht="13.5" thickBot="1">
      <c r="B634" s="104" t="s">
        <v>43</v>
      </c>
      <c r="C634" s="184"/>
      <c r="D634" s="175"/>
      <c r="E634" s="175"/>
      <c r="F634" s="175"/>
      <c r="G634" s="178"/>
      <c r="H634" s="181"/>
      <c r="I634" s="62"/>
      <c r="J634" s="51"/>
      <c r="K634" s="63"/>
      <c r="L634" s="52">
        <f t="shared" si="132"/>
        <v>0</v>
      </c>
    </row>
    <row r="635" spans="2:12">
      <c r="B635" s="68" t="s">
        <v>39</v>
      </c>
      <c r="C635" s="182">
        <f t="shared" ref="C635" si="134">+C630+1</f>
        <v>125</v>
      </c>
      <c r="D635" s="173">
        <f>VLOOKUP(C635,'Completar SOFSE'!$A$19:$E$462,2,0)</f>
        <v>20</v>
      </c>
      <c r="E635" s="173" t="str">
        <f>VLOOKUP(C635,'Completar SOFSE'!$A$19:$E$462,3,0)</f>
        <v>unidad</v>
      </c>
      <c r="F635" s="173" t="str">
        <f>VLOOKUP(C635,'Completar SOFSE'!$A$19:$E$462,4,0)</f>
        <v>NUM03230711260N</v>
      </c>
      <c r="G635" s="176" t="str">
        <f>VLOOKUP(C635,'Completar SOFSE'!$A$19:$E$462,5,0)</f>
        <v>O ring de conector de bomba de transferencia de combustible.. Motor diesel Caterpillar 3516B. SDD7</v>
      </c>
      <c r="H635" s="179" t="str">
        <f>VLOOKUP(C635,'Completar SOFSE'!$A$19:$F$462,6,0)</f>
        <v>238-5080</v>
      </c>
      <c r="I635" s="64"/>
      <c r="J635" s="75"/>
      <c r="K635" s="75"/>
      <c r="L635" s="46">
        <f t="shared" si="132"/>
        <v>0</v>
      </c>
    </row>
    <row r="636" spans="2:12">
      <c r="B636" s="69" t="s">
        <v>40</v>
      </c>
      <c r="C636" s="183"/>
      <c r="D636" s="174"/>
      <c r="E636" s="174"/>
      <c r="F636" s="174"/>
      <c r="G636" s="177"/>
      <c r="H636" s="180"/>
      <c r="I636" s="61"/>
      <c r="J636" s="75"/>
      <c r="K636" s="75"/>
      <c r="L636" s="46">
        <f t="shared" si="132"/>
        <v>0</v>
      </c>
    </row>
    <row r="637" spans="2:12">
      <c r="B637" s="69" t="s">
        <v>41</v>
      </c>
      <c r="C637" s="183"/>
      <c r="D637" s="174"/>
      <c r="E637" s="174"/>
      <c r="F637" s="174"/>
      <c r="G637" s="177"/>
      <c r="H637" s="180"/>
      <c r="I637" s="61"/>
      <c r="J637" s="75"/>
      <c r="K637" s="75"/>
      <c r="L637" s="46">
        <f t="shared" si="132"/>
        <v>0</v>
      </c>
    </row>
    <row r="638" spans="2:12">
      <c r="B638" s="69" t="s">
        <v>42</v>
      </c>
      <c r="C638" s="183"/>
      <c r="D638" s="174"/>
      <c r="E638" s="174"/>
      <c r="F638" s="174"/>
      <c r="G638" s="177"/>
      <c r="H638" s="180"/>
      <c r="I638" s="61"/>
      <c r="J638" s="48"/>
      <c r="K638" s="75"/>
      <c r="L638" s="46">
        <f t="shared" si="132"/>
        <v>0</v>
      </c>
    </row>
    <row r="639" spans="2:12" ht="13.5" thickBot="1">
      <c r="B639" s="104" t="s">
        <v>43</v>
      </c>
      <c r="C639" s="184"/>
      <c r="D639" s="175"/>
      <c r="E639" s="175"/>
      <c r="F639" s="175"/>
      <c r="G639" s="178"/>
      <c r="H639" s="181"/>
      <c r="I639" s="62"/>
      <c r="J639" s="51"/>
      <c r="K639" s="63"/>
      <c r="L639" s="52">
        <f t="shared" si="132"/>
        <v>0</v>
      </c>
    </row>
    <row r="640" spans="2:12">
      <c r="B640" s="68" t="s">
        <v>39</v>
      </c>
      <c r="C640" s="182">
        <f t="shared" ref="C640" si="135">+C635+1</f>
        <v>126</v>
      </c>
      <c r="D640" s="173">
        <f>VLOOKUP(C640,'Completar SOFSE'!$A$19:$E$462,2,0)</f>
        <v>20</v>
      </c>
      <c r="E640" s="173" t="str">
        <f>VLOOKUP(C640,'Completar SOFSE'!$A$19:$E$462,3,0)</f>
        <v>unidad</v>
      </c>
      <c r="F640" s="173" t="str">
        <f>VLOOKUP(C640,'Completar SOFSE'!$A$19:$E$462,4,0)</f>
        <v>NUM03230820400N</v>
      </c>
      <c r="G640" s="176" t="str">
        <f>VLOOKUP(C640,'Completar SOFSE'!$A$19:$E$462,5,0)</f>
        <v>O ring de placa. Piping. Sistema de refrigeracion. Motor diesel Caterpillar 3516B. Loc CSR SDD7</v>
      </c>
      <c r="H640" s="179" t="str">
        <f>VLOOKUP(C640,'Completar SOFSE'!$A$19:$F$462,6,0)</f>
        <v>2H-3928</v>
      </c>
      <c r="I640" s="64"/>
      <c r="J640" s="75"/>
      <c r="K640" s="75"/>
      <c r="L640" s="46">
        <f t="shared" si="132"/>
        <v>0</v>
      </c>
    </row>
    <row r="641" spans="2:12">
      <c r="B641" s="69" t="s">
        <v>40</v>
      </c>
      <c r="C641" s="183"/>
      <c r="D641" s="174"/>
      <c r="E641" s="174"/>
      <c r="F641" s="174"/>
      <c r="G641" s="177"/>
      <c r="H641" s="180"/>
      <c r="I641" s="61"/>
      <c r="J641" s="75"/>
      <c r="K641" s="75"/>
      <c r="L641" s="46">
        <f t="shared" si="132"/>
        <v>0</v>
      </c>
    </row>
    <row r="642" spans="2:12">
      <c r="B642" s="69" t="s">
        <v>41</v>
      </c>
      <c r="C642" s="183"/>
      <c r="D642" s="174"/>
      <c r="E642" s="174"/>
      <c r="F642" s="174"/>
      <c r="G642" s="177"/>
      <c r="H642" s="180"/>
      <c r="I642" s="61"/>
      <c r="J642" s="75"/>
      <c r="K642" s="75"/>
      <c r="L642" s="46">
        <f t="shared" si="132"/>
        <v>0</v>
      </c>
    </row>
    <row r="643" spans="2:12">
      <c r="B643" s="69" t="s">
        <v>42</v>
      </c>
      <c r="C643" s="183"/>
      <c r="D643" s="174"/>
      <c r="E643" s="174"/>
      <c r="F643" s="174"/>
      <c r="G643" s="177"/>
      <c r="H643" s="180"/>
      <c r="I643" s="61"/>
      <c r="J643" s="48"/>
      <c r="K643" s="75"/>
      <c r="L643" s="46">
        <f t="shared" si="132"/>
        <v>0</v>
      </c>
    </row>
    <row r="644" spans="2:12" ht="13.5" thickBot="1">
      <c r="B644" s="104" t="s">
        <v>43</v>
      </c>
      <c r="C644" s="184"/>
      <c r="D644" s="175"/>
      <c r="E644" s="175"/>
      <c r="F644" s="175"/>
      <c r="G644" s="178"/>
      <c r="H644" s="181"/>
      <c r="I644" s="62"/>
      <c r="J644" s="51"/>
      <c r="K644" s="63"/>
      <c r="L644" s="52">
        <f t="shared" si="132"/>
        <v>0</v>
      </c>
    </row>
    <row r="645" spans="2:12">
      <c r="B645" s="68" t="s">
        <v>39</v>
      </c>
      <c r="C645" s="182">
        <f>+C640+1</f>
        <v>127</v>
      </c>
      <c r="D645" s="173">
        <f>VLOOKUP(C645,'Completar SOFSE'!$A$19:$E$462,2,0)</f>
        <v>20</v>
      </c>
      <c r="E645" s="173" t="str">
        <f>VLOOKUP(C645,'Completar SOFSE'!$A$19:$E$462,3,0)</f>
        <v>unidad</v>
      </c>
      <c r="F645" s="173" t="str">
        <f>VLOOKUP(C645,'Completar SOFSE'!$A$19:$E$462,4,0)</f>
        <v>NUM03230820440N</v>
      </c>
      <c r="G645" s="176" t="str">
        <f>VLOOKUP(C645,'Completar SOFSE'!$A$19:$E$462,5,0)</f>
        <v>O ring de codo despues de enfriador. Piping. Sistema de refrigeracion. Motor Caterpillar 3516B. SDD7</v>
      </c>
      <c r="H645" s="179" t="str">
        <f>VLOOKUP(C645,'Completar SOFSE'!$A$19:$F$462,6,0)</f>
        <v>8C-3073</v>
      </c>
      <c r="I645" s="64"/>
      <c r="J645" s="75"/>
      <c r="K645" s="75"/>
      <c r="L645" s="46">
        <f>I645*$D$60+J645*$D$60+K645*$D$60</f>
        <v>0</v>
      </c>
    </row>
    <row r="646" spans="2:12">
      <c r="B646" s="69" t="s">
        <v>40</v>
      </c>
      <c r="C646" s="183"/>
      <c r="D646" s="174"/>
      <c r="E646" s="174"/>
      <c r="F646" s="174"/>
      <c r="G646" s="177"/>
      <c r="H646" s="180"/>
      <c r="I646" s="61"/>
      <c r="J646" s="75"/>
      <c r="K646" s="75"/>
      <c r="L646" s="46">
        <f t="shared" ref="L646:L664" si="136">I646*$D$60+J646*$D$60+K646*$D$60</f>
        <v>0</v>
      </c>
    </row>
    <row r="647" spans="2:12">
      <c r="B647" s="69" t="s">
        <v>41</v>
      </c>
      <c r="C647" s="183"/>
      <c r="D647" s="174"/>
      <c r="E647" s="174"/>
      <c r="F647" s="174"/>
      <c r="G647" s="177"/>
      <c r="H647" s="180"/>
      <c r="I647" s="61"/>
      <c r="J647" s="75"/>
      <c r="K647" s="75"/>
      <c r="L647" s="46">
        <f t="shared" si="136"/>
        <v>0</v>
      </c>
    </row>
    <row r="648" spans="2:12">
      <c r="B648" s="69" t="s">
        <v>42</v>
      </c>
      <c r="C648" s="183"/>
      <c r="D648" s="174"/>
      <c r="E648" s="174"/>
      <c r="F648" s="174"/>
      <c r="G648" s="177"/>
      <c r="H648" s="180"/>
      <c r="I648" s="61"/>
      <c r="J648" s="48"/>
      <c r="K648" s="75"/>
      <c r="L648" s="46">
        <f t="shared" si="136"/>
        <v>0</v>
      </c>
    </row>
    <row r="649" spans="2:12" ht="13.5" thickBot="1">
      <c r="B649" s="104" t="s">
        <v>43</v>
      </c>
      <c r="C649" s="184"/>
      <c r="D649" s="175"/>
      <c r="E649" s="175"/>
      <c r="F649" s="175"/>
      <c r="G649" s="178"/>
      <c r="H649" s="181"/>
      <c r="I649" s="62"/>
      <c r="J649" s="51"/>
      <c r="K649" s="63"/>
      <c r="L649" s="52">
        <f t="shared" si="136"/>
        <v>0</v>
      </c>
    </row>
    <row r="650" spans="2:12">
      <c r="B650" s="68" t="s">
        <v>39</v>
      </c>
      <c r="C650" s="182">
        <f t="shared" ref="C650" si="137">+C645+1</f>
        <v>128</v>
      </c>
      <c r="D650" s="173">
        <f>VLOOKUP(C650,'Completar SOFSE'!$A$19:$E$462,2,0)</f>
        <v>30</v>
      </c>
      <c r="E650" s="173" t="str">
        <f>VLOOKUP(C650,'Completar SOFSE'!$A$19:$E$462,3,0)</f>
        <v>unidad</v>
      </c>
      <c r="F650" s="173" t="str">
        <f>VLOOKUP(C650,'Completar SOFSE'!$A$19:$E$462,4,0)</f>
        <v>NUM03230820450N</v>
      </c>
      <c r="G650" s="176" t="str">
        <f>VLOOKUP(C650,'Completar SOFSE'!$A$19:$E$462,5,0)</f>
        <v>O ring despues de enfriador. Piping. Sistema de refrigeracion. Motor diesel Caterpillar 3516B. SDD7</v>
      </c>
      <c r="H650" s="179" t="str">
        <f>VLOOKUP(C650,'Completar SOFSE'!$A$19:$F$462,6,0)</f>
        <v>9M-2092</v>
      </c>
      <c r="I650" s="64"/>
      <c r="J650" s="75"/>
      <c r="K650" s="75"/>
      <c r="L650" s="46">
        <f t="shared" si="136"/>
        <v>0</v>
      </c>
    </row>
    <row r="651" spans="2:12">
      <c r="B651" s="69" t="s">
        <v>40</v>
      </c>
      <c r="C651" s="183"/>
      <c r="D651" s="174"/>
      <c r="E651" s="174"/>
      <c r="F651" s="174"/>
      <c r="G651" s="177"/>
      <c r="H651" s="180"/>
      <c r="I651" s="61"/>
      <c r="J651" s="75"/>
      <c r="K651" s="75"/>
      <c r="L651" s="46">
        <f t="shared" si="136"/>
        <v>0</v>
      </c>
    </row>
    <row r="652" spans="2:12">
      <c r="B652" s="69" t="s">
        <v>41</v>
      </c>
      <c r="C652" s="183"/>
      <c r="D652" s="174"/>
      <c r="E652" s="174"/>
      <c r="F652" s="174"/>
      <c r="G652" s="177"/>
      <c r="H652" s="180"/>
      <c r="I652" s="61"/>
      <c r="J652" s="75"/>
      <c r="K652" s="75"/>
      <c r="L652" s="46">
        <f t="shared" si="136"/>
        <v>0</v>
      </c>
    </row>
    <row r="653" spans="2:12">
      <c r="B653" s="69" t="s">
        <v>42</v>
      </c>
      <c r="C653" s="183"/>
      <c r="D653" s="174"/>
      <c r="E653" s="174"/>
      <c r="F653" s="174"/>
      <c r="G653" s="177"/>
      <c r="H653" s="180"/>
      <c r="I653" s="61"/>
      <c r="J653" s="48"/>
      <c r="K653" s="75"/>
      <c r="L653" s="46">
        <f t="shared" si="136"/>
        <v>0</v>
      </c>
    </row>
    <row r="654" spans="2:12" ht="13.5" thickBot="1">
      <c r="B654" s="104" t="s">
        <v>43</v>
      </c>
      <c r="C654" s="184"/>
      <c r="D654" s="175"/>
      <c r="E654" s="175"/>
      <c r="F654" s="175"/>
      <c r="G654" s="178"/>
      <c r="H654" s="181"/>
      <c r="I654" s="62"/>
      <c r="J654" s="51"/>
      <c r="K654" s="63"/>
      <c r="L654" s="52">
        <f t="shared" si="136"/>
        <v>0</v>
      </c>
    </row>
    <row r="655" spans="2:12">
      <c r="B655" s="68" t="s">
        <v>39</v>
      </c>
      <c r="C655" s="182">
        <f t="shared" ref="C655" si="138">+C650+1</f>
        <v>129</v>
      </c>
      <c r="D655" s="173">
        <f>VLOOKUP(C655,'Completar SOFSE'!$A$19:$E$462,2,0)</f>
        <v>12</v>
      </c>
      <c r="E655" s="173" t="str">
        <f>VLOOKUP(C655,'Completar SOFSE'!$A$19:$E$462,3,0)</f>
        <v>unidad</v>
      </c>
      <c r="F655" s="173" t="str">
        <f>VLOOKUP(C655,'Completar SOFSE'!$A$19:$E$462,4,0)</f>
        <v>NUM03230930270N</v>
      </c>
      <c r="G655" s="176" t="str">
        <f>VLOOKUP(C655,'Completar SOFSE'!$A$19:$E$462,5,0)</f>
        <v>O ring de conector. Carter de block de cilindros.. Motor diesel Caterpillar 3516B. CSR SDD7</v>
      </c>
      <c r="H655" s="179" t="str">
        <f>VLOOKUP(C655,'Completar SOFSE'!$A$19:$F$462,6,0)</f>
        <v>5P-7818</v>
      </c>
      <c r="I655" s="64"/>
      <c r="J655" s="75"/>
      <c r="K655" s="75"/>
      <c r="L655" s="46">
        <f t="shared" si="136"/>
        <v>0</v>
      </c>
    </row>
    <row r="656" spans="2:12">
      <c r="B656" s="69" t="s">
        <v>40</v>
      </c>
      <c r="C656" s="183"/>
      <c r="D656" s="174"/>
      <c r="E656" s="174"/>
      <c r="F656" s="174"/>
      <c r="G656" s="177"/>
      <c r="H656" s="180"/>
      <c r="I656" s="61"/>
      <c r="J656" s="75"/>
      <c r="K656" s="75"/>
      <c r="L656" s="46">
        <f t="shared" si="136"/>
        <v>0</v>
      </c>
    </row>
    <row r="657" spans="2:12">
      <c r="B657" s="69" t="s">
        <v>41</v>
      </c>
      <c r="C657" s="183"/>
      <c r="D657" s="174"/>
      <c r="E657" s="174"/>
      <c r="F657" s="174"/>
      <c r="G657" s="177"/>
      <c r="H657" s="180"/>
      <c r="I657" s="61"/>
      <c r="J657" s="75"/>
      <c r="K657" s="75"/>
      <c r="L657" s="46">
        <f t="shared" si="136"/>
        <v>0</v>
      </c>
    </row>
    <row r="658" spans="2:12">
      <c r="B658" s="69" t="s">
        <v>42</v>
      </c>
      <c r="C658" s="183"/>
      <c r="D658" s="174"/>
      <c r="E658" s="174"/>
      <c r="F658" s="174"/>
      <c r="G658" s="177"/>
      <c r="H658" s="180"/>
      <c r="I658" s="61"/>
      <c r="J658" s="48"/>
      <c r="K658" s="75"/>
      <c r="L658" s="46">
        <f t="shared" si="136"/>
        <v>0</v>
      </c>
    </row>
    <row r="659" spans="2:12" ht="13.5" thickBot="1">
      <c r="B659" s="104" t="s">
        <v>43</v>
      </c>
      <c r="C659" s="184"/>
      <c r="D659" s="175"/>
      <c r="E659" s="175"/>
      <c r="F659" s="175"/>
      <c r="G659" s="178"/>
      <c r="H659" s="181"/>
      <c r="I659" s="62"/>
      <c r="J659" s="51"/>
      <c r="K659" s="63"/>
      <c r="L659" s="52">
        <f t="shared" si="136"/>
        <v>0</v>
      </c>
    </row>
    <row r="660" spans="2:12">
      <c r="B660" s="68" t="s">
        <v>39</v>
      </c>
      <c r="C660" s="182">
        <f t="shared" ref="C660" si="139">+C655+1</f>
        <v>130</v>
      </c>
      <c r="D660" s="173">
        <f>VLOOKUP(C660,'Completar SOFSE'!$A$19:$E$462,2,0)</f>
        <v>12</v>
      </c>
      <c r="E660" s="173" t="str">
        <f>VLOOKUP(C660,'Completar SOFSE'!$A$19:$E$462,3,0)</f>
        <v>unidad</v>
      </c>
      <c r="F660" s="173" t="str">
        <f>VLOOKUP(C660,'Completar SOFSE'!$A$19:$E$462,4,0)</f>
        <v>NUM03230930280N</v>
      </c>
      <c r="G660" s="176" t="str">
        <f>VLOOKUP(C660,'Completar SOFSE'!$A$19:$E$462,5,0)</f>
        <v>O ring del cobertor lateral del block de cilindros.. Motor diesel Caterpillar 3516B. CSR SDD7</v>
      </c>
      <c r="H660" s="179" t="str">
        <f>VLOOKUP(C660,'Completar SOFSE'!$A$19:$F$462,6,0)</f>
        <v>5P-8210</v>
      </c>
      <c r="I660" s="64"/>
      <c r="J660" s="75"/>
      <c r="K660" s="75"/>
      <c r="L660" s="46">
        <f t="shared" si="136"/>
        <v>0</v>
      </c>
    </row>
    <row r="661" spans="2:12">
      <c r="B661" s="69" t="s">
        <v>40</v>
      </c>
      <c r="C661" s="183"/>
      <c r="D661" s="174"/>
      <c r="E661" s="174"/>
      <c r="F661" s="174"/>
      <c r="G661" s="177"/>
      <c r="H661" s="180"/>
      <c r="I661" s="61"/>
      <c r="J661" s="75"/>
      <c r="K661" s="75"/>
      <c r="L661" s="46">
        <f t="shared" si="136"/>
        <v>0</v>
      </c>
    </row>
    <row r="662" spans="2:12">
      <c r="B662" s="69" t="s">
        <v>41</v>
      </c>
      <c r="C662" s="183"/>
      <c r="D662" s="174"/>
      <c r="E662" s="174"/>
      <c r="F662" s="174"/>
      <c r="G662" s="177"/>
      <c r="H662" s="180"/>
      <c r="I662" s="61"/>
      <c r="J662" s="75"/>
      <c r="K662" s="75"/>
      <c r="L662" s="46">
        <f t="shared" si="136"/>
        <v>0</v>
      </c>
    </row>
    <row r="663" spans="2:12">
      <c r="B663" s="69" t="s">
        <v>42</v>
      </c>
      <c r="C663" s="183"/>
      <c r="D663" s="174"/>
      <c r="E663" s="174"/>
      <c r="F663" s="174"/>
      <c r="G663" s="177"/>
      <c r="H663" s="180"/>
      <c r="I663" s="61"/>
      <c r="J663" s="48"/>
      <c r="K663" s="75"/>
      <c r="L663" s="46">
        <f t="shared" si="136"/>
        <v>0</v>
      </c>
    </row>
    <row r="664" spans="2:12" ht="13.5" thickBot="1">
      <c r="B664" s="104" t="s">
        <v>43</v>
      </c>
      <c r="C664" s="184"/>
      <c r="D664" s="175"/>
      <c r="E664" s="175"/>
      <c r="F664" s="175"/>
      <c r="G664" s="178"/>
      <c r="H664" s="181"/>
      <c r="I664" s="62"/>
      <c r="J664" s="51"/>
      <c r="K664" s="63"/>
      <c r="L664" s="52">
        <f t="shared" si="136"/>
        <v>0</v>
      </c>
    </row>
    <row r="665" spans="2:12">
      <c r="B665" s="68" t="s">
        <v>39</v>
      </c>
      <c r="C665" s="182">
        <f>+C660+1</f>
        <v>131</v>
      </c>
      <c r="D665" s="173">
        <f>VLOOKUP(C665,'Completar SOFSE'!$A$19:$E$462,2,0)</f>
        <v>12</v>
      </c>
      <c r="E665" s="173" t="str">
        <f>VLOOKUP(C665,'Completar SOFSE'!$A$19:$E$462,3,0)</f>
        <v>unidad</v>
      </c>
      <c r="F665" s="173" t="str">
        <f>VLOOKUP(C665,'Completar SOFSE'!$A$19:$E$462,4,0)</f>
        <v>NUM03230930290N</v>
      </c>
      <c r="G665" s="176" t="str">
        <f>VLOOKUP(C665,'Completar SOFSE'!$A$19:$E$462,5,0)</f>
        <v>O ring del adaptador. Carter del block de cilindros. Motor diesel Caterpillar 3516B. CSR SDD7</v>
      </c>
      <c r="H665" s="179" t="str">
        <f>VLOOKUP(C665,'Completar SOFSE'!$A$19:$F$462,6,0)</f>
        <v>5P-8872</v>
      </c>
      <c r="I665" s="64"/>
      <c r="J665" s="75"/>
      <c r="K665" s="75"/>
      <c r="L665" s="46">
        <f>I665*$D$60+J665*$D$60+K665*$D$60</f>
        <v>0</v>
      </c>
    </row>
    <row r="666" spans="2:12">
      <c r="B666" s="69" t="s">
        <v>40</v>
      </c>
      <c r="C666" s="183"/>
      <c r="D666" s="174"/>
      <c r="E666" s="174"/>
      <c r="F666" s="174"/>
      <c r="G666" s="177"/>
      <c r="H666" s="180"/>
      <c r="I666" s="61"/>
      <c r="J666" s="75"/>
      <c r="K666" s="75"/>
      <c r="L666" s="46">
        <f t="shared" ref="L666:L684" si="140">I666*$D$60+J666*$D$60+K666*$D$60</f>
        <v>0</v>
      </c>
    </row>
    <row r="667" spans="2:12">
      <c r="B667" s="69" t="s">
        <v>41</v>
      </c>
      <c r="C667" s="183"/>
      <c r="D667" s="174"/>
      <c r="E667" s="174"/>
      <c r="F667" s="174"/>
      <c r="G667" s="177"/>
      <c r="H667" s="180"/>
      <c r="I667" s="61"/>
      <c r="J667" s="75"/>
      <c r="K667" s="75"/>
      <c r="L667" s="46">
        <f t="shared" si="140"/>
        <v>0</v>
      </c>
    </row>
    <row r="668" spans="2:12">
      <c r="B668" s="69" t="s">
        <v>42</v>
      </c>
      <c r="C668" s="183"/>
      <c r="D668" s="174"/>
      <c r="E668" s="174"/>
      <c r="F668" s="174"/>
      <c r="G668" s="177"/>
      <c r="H668" s="180"/>
      <c r="I668" s="61"/>
      <c r="J668" s="48"/>
      <c r="K668" s="75"/>
      <c r="L668" s="46">
        <f t="shared" si="140"/>
        <v>0</v>
      </c>
    </row>
    <row r="669" spans="2:12" ht="13.5" thickBot="1">
      <c r="B669" s="104" t="s">
        <v>43</v>
      </c>
      <c r="C669" s="184"/>
      <c r="D669" s="175"/>
      <c r="E669" s="175"/>
      <c r="F669" s="175"/>
      <c r="G669" s="178"/>
      <c r="H669" s="181"/>
      <c r="I669" s="62"/>
      <c r="J669" s="51"/>
      <c r="K669" s="63"/>
      <c r="L669" s="52">
        <f t="shared" si="140"/>
        <v>0</v>
      </c>
    </row>
    <row r="670" spans="2:12">
      <c r="B670" s="68" t="s">
        <v>39</v>
      </c>
      <c r="C670" s="182">
        <f t="shared" ref="C670" si="141">+C665+1</f>
        <v>132</v>
      </c>
      <c r="D670" s="173">
        <f>VLOOKUP(C670,'Completar SOFSE'!$A$19:$E$462,2,0)</f>
        <v>12</v>
      </c>
      <c r="E670" s="173" t="str">
        <f>VLOOKUP(C670,'Completar SOFSE'!$A$19:$E$462,3,0)</f>
        <v>unidad</v>
      </c>
      <c r="F670" s="173" t="str">
        <f>VLOOKUP(C670,'Completar SOFSE'!$A$19:$E$462,4,0)</f>
        <v>NUM03230930320N</v>
      </c>
      <c r="G670" s="176" t="str">
        <f>VLOOKUP(C670,'Completar SOFSE'!$A$19:$E$462,5,0)</f>
        <v>O ring del cobertor de valvula bypass. Sistema de lubricacion. Motor diesel Caterpillar 3516B. SDD7</v>
      </c>
      <c r="H670" s="179" t="str">
        <f>VLOOKUP(C670,'Completar SOFSE'!$A$19:$F$462,6,0)</f>
        <v>6V-8001</v>
      </c>
      <c r="I670" s="64"/>
      <c r="J670" s="75"/>
      <c r="K670" s="75"/>
      <c r="L670" s="46">
        <f t="shared" si="140"/>
        <v>0</v>
      </c>
    </row>
    <row r="671" spans="2:12">
      <c r="B671" s="69" t="s">
        <v>40</v>
      </c>
      <c r="C671" s="183"/>
      <c r="D671" s="174"/>
      <c r="E671" s="174"/>
      <c r="F671" s="174"/>
      <c r="G671" s="177"/>
      <c r="H671" s="180"/>
      <c r="I671" s="61"/>
      <c r="J671" s="75"/>
      <c r="K671" s="75"/>
      <c r="L671" s="46">
        <f t="shared" si="140"/>
        <v>0</v>
      </c>
    </row>
    <row r="672" spans="2:12">
      <c r="B672" s="69" t="s">
        <v>41</v>
      </c>
      <c r="C672" s="183"/>
      <c r="D672" s="174"/>
      <c r="E672" s="174"/>
      <c r="F672" s="174"/>
      <c r="G672" s="177"/>
      <c r="H672" s="180"/>
      <c r="I672" s="61"/>
      <c r="J672" s="75"/>
      <c r="K672" s="75"/>
      <c r="L672" s="46">
        <f t="shared" si="140"/>
        <v>0</v>
      </c>
    </row>
    <row r="673" spans="2:12">
      <c r="B673" s="69" t="s">
        <v>42</v>
      </c>
      <c r="C673" s="183"/>
      <c r="D673" s="174"/>
      <c r="E673" s="174"/>
      <c r="F673" s="174"/>
      <c r="G673" s="177"/>
      <c r="H673" s="180"/>
      <c r="I673" s="61"/>
      <c r="J673" s="48"/>
      <c r="K673" s="75"/>
      <c r="L673" s="46">
        <f t="shared" si="140"/>
        <v>0</v>
      </c>
    </row>
    <row r="674" spans="2:12" ht="13.5" thickBot="1">
      <c r="B674" s="104" t="s">
        <v>43</v>
      </c>
      <c r="C674" s="184"/>
      <c r="D674" s="175"/>
      <c r="E674" s="175"/>
      <c r="F674" s="175"/>
      <c r="G674" s="178"/>
      <c r="H674" s="181"/>
      <c r="I674" s="62"/>
      <c r="J674" s="51"/>
      <c r="K674" s="63"/>
      <c r="L674" s="52">
        <f t="shared" si="140"/>
        <v>0</v>
      </c>
    </row>
    <row r="675" spans="2:12">
      <c r="B675" s="68" t="s">
        <v>39</v>
      </c>
      <c r="C675" s="182">
        <f t="shared" ref="C675" si="142">+C670+1</f>
        <v>133</v>
      </c>
      <c r="D675" s="173">
        <f>VLOOKUP(C675,'Completar SOFSE'!$A$19:$E$462,2,0)</f>
        <v>8</v>
      </c>
      <c r="E675" s="173" t="str">
        <f>VLOOKUP(C675,'Completar SOFSE'!$A$19:$E$462,3,0)</f>
        <v>unidad</v>
      </c>
      <c r="F675" s="173" t="str">
        <f>VLOOKUP(C675,'Completar SOFSE'!$A$19:$E$462,4,0)</f>
        <v>NUM03230191070N</v>
      </c>
      <c r="G675" s="176" t="str">
        <f>VLOOKUP(C675,'Completar SOFSE'!$A$19:$E$462,5,0)</f>
        <v>Sello post enfriador. Motor Caterpillar. Loc CSR SDD7.</v>
      </c>
      <c r="H675" s="179" t="str">
        <f>VLOOKUP(C675,'Completar SOFSE'!$A$19:$F$462,6,0)</f>
        <v>107-3758</v>
      </c>
      <c r="I675" s="64"/>
      <c r="J675" s="75"/>
      <c r="K675" s="75"/>
      <c r="L675" s="46">
        <f t="shared" si="140"/>
        <v>0</v>
      </c>
    </row>
    <row r="676" spans="2:12">
      <c r="B676" s="69" t="s">
        <v>40</v>
      </c>
      <c r="C676" s="183"/>
      <c r="D676" s="174"/>
      <c r="E676" s="174"/>
      <c r="F676" s="174"/>
      <c r="G676" s="177"/>
      <c r="H676" s="180"/>
      <c r="I676" s="61"/>
      <c r="J676" s="75"/>
      <c r="K676" s="75"/>
      <c r="L676" s="46">
        <f t="shared" si="140"/>
        <v>0</v>
      </c>
    </row>
    <row r="677" spans="2:12">
      <c r="B677" s="69" t="s">
        <v>41</v>
      </c>
      <c r="C677" s="183"/>
      <c r="D677" s="174"/>
      <c r="E677" s="174"/>
      <c r="F677" s="174"/>
      <c r="G677" s="177"/>
      <c r="H677" s="180"/>
      <c r="I677" s="61"/>
      <c r="J677" s="75"/>
      <c r="K677" s="75"/>
      <c r="L677" s="46">
        <f t="shared" si="140"/>
        <v>0</v>
      </c>
    </row>
    <row r="678" spans="2:12">
      <c r="B678" s="69" t="s">
        <v>42</v>
      </c>
      <c r="C678" s="183"/>
      <c r="D678" s="174"/>
      <c r="E678" s="174"/>
      <c r="F678" s="174"/>
      <c r="G678" s="177"/>
      <c r="H678" s="180"/>
      <c r="I678" s="61"/>
      <c r="J678" s="48"/>
      <c r="K678" s="75"/>
      <c r="L678" s="46">
        <f t="shared" si="140"/>
        <v>0</v>
      </c>
    </row>
    <row r="679" spans="2:12" ht="13.5" thickBot="1">
      <c r="B679" s="104" t="s">
        <v>43</v>
      </c>
      <c r="C679" s="184"/>
      <c r="D679" s="175"/>
      <c r="E679" s="175"/>
      <c r="F679" s="175"/>
      <c r="G679" s="178"/>
      <c r="H679" s="181"/>
      <c r="I679" s="62"/>
      <c r="J679" s="51"/>
      <c r="K679" s="63"/>
      <c r="L679" s="52">
        <f t="shared" si="140"/>
        <v>0</v>
      </c>
    </row>
    <row r="680" spans="2:12">
      <c r="B680" s="68" t="s">
        <v>39</v>
      </c>
      <c r="C680" s="182">
        <f t="shared" ref="C680" si="143">+C675+1</f>
        <v>134</v>
      </c>
      <c r="D680" s="173">
        <f>VLOOKUP(C680,'Completar SOFSE'!$A$19:$E$462,2,0)</f>
        <v>15</v>
      </c>
      <c r="E680" s="173" t="str">
        <f>VLOOKUP(C680,'Completar SOFSE'!$A$19:$E$462,3,0)</f>
        <v>unidad</v>
      </c>
      <c r="F680" s="173" t="str">
        <f>VLOOKUP(C680,'Completar SOFSE'!$A$19:$E$462,4,0)</f>
        <v>NUM03230200020N</v>
      </c>
      <c r="G680" s="176" t="str">
        <f>VLOOKUP(C680,'Completar SOFSE'!$A$19:$E$462,5,0)</f>
        <v>SELLO MECANISMO VALVULAS MOTOR CATERPILLAR 3516BHZ1</v>
      </c>
      <c r="H680" s="179" t="str">
        <f>VLOOKUP(C680,'Completar SOFSE'!$A$19:$F$462,6,0)</f>
        <v>240-7032</v>
      </c>
      <c r="I680" s="64"/>
      <c r="J680" s="75"/>
      <c r="K680" s="75"/>
      <c r="L680" s="46">
        <f t="shared" si="140"/>
        <v>0</v>
      </c>
    </row>
    <row r="681" spans="2:12">
      <c r="B681" s="69" t="s">
        <v>40</v>
      </c>
      <c r="C681" s="183"/>
      <c r="D681" s="174"/>
      <c r="E681" s="174"/>
      <c r="F681" s="174"/>
      <c r="G681" s="177"/>
      <c r="H681" s="180"/>
      <c r="I681" s="61"/>
      <c r="J681" s="75"/>
      <c r="K681" s="75"/>
      <c r="L681" s="46">
        <f t="shared" si="140"/>
        <v>0</v>
      </c>
    </row>
    <row r="682" spans="2:12">
      <c r="B682" s="69" t="s">
        <v>41</v>
      </c>
      <c r="C682" s="183"/>
      <c r="D682" s="174"/>
      <c r="E682" s="174"/>
      <c r="F682" s="174"/>
      <c r="G682" s="177"/>
      <c r="H682" s="180"/>
      <c r="I682" s="61"/>
      <c r="J682" s="75"/>
      <c r="K682" s="75"/>
      <c r="L682" s="46">
        <f t="shared" si="140"/>
        <v>0</v>
      </c>
    </row>
    <row r="683" spans="2:12">
      <c r="B683" s="69" t="s">
        <v>42</v>
      </c>
      <c r="C683" s="183"/>
      <c r="D683" s="174"/>
      <c r="E683" s="174"/>
      <c r="F683" s="174"/>
      <c r="G683" s="177"/>
      <c r="H683" s="180"/>
      <c r="I683" s="61"/>
      <c r="J683" s="48"/>
      <c r="K683" s="75"/>
      <c r="L683" s="46">
        <f t="shared" si="140"/>
        <v>0</v>
      </c>
    </row>
    <row r="684" spans="2:12" ht="13.5" thickBot="1">
      <c r="B684" s="104" t="s">
        <v>43</v>
      </c>
      <c r="C684" s="184"/>
      <c r="D684" s="175"/>
      <c r="E684" s="175"/>
      <c r="F684" s="175"/>
      <c r="G684" s="178"/>
      <c r="H684" s="181"/>
      <c r="I684" s="62"/>
      <c r="J684" s="51"/>
      <c r="K684" s="63"/>
      <c r="L684" s="52">
        <f t="shared" si="140"/>
        <v>0</v>
      </c>
    </row>
    <row r="685" spans="2:12">
      <c r="B685" s="68" t="s">
        <v>39</v>
      </c>
      <c r="C685" s="182">
        <f>+C680+1</f>
        <v>135</v>
      </c>
      <c r="D685" s="173">
        <f>VLOOKUP(C685,'Completar SOFSE'!$A$19:$E$462,2,0)</f>
        <v>48</v>
      </c>
      <c r="E685" s="173" t="str">
        <f>VLOOKUP(C685,'Completar SOFSE'!$A$19:$E$462,3,0)</f>
        <v>unidad</v>
      </c>
      <c r="F685" s="173" t="str">
        <f>VLOOKUP(C685,'Completar SOFSE'!$A$19:$E$462,4,0)</f>
        <v>NUM03230302600N</v>
      </c>
      <c r="G685" s="176" t="str">
        <f>VLOOKUP(C685,'Completar SOFSE'!$A$19:$E$462,5,0)</f>
        <v>Sello integral de Tapas de Cilindro de motor diesel Caterpillar 3516B. Loc CSR SDD7. (127-2176)</v>
      </c>
      <c r="H685" s="179" t="str">
        <f>VLOOKUP(C685,'Completar SOFSE'!$A$19:$F$462,6,0)</f>
        <v>127-2176</v>
      </c>
      <c r="I685" s="64"/>
      <c r="J685" s="75"/>
      <c r="K685" s="75"/>
      <c r="L685" s="46">
        <f>I685*$D$60+J685*$D$60+K685*$D$60</f>
        <v>0</v>
      </c>
    </row>
    <row r="686" spans="2:12">
      <c r="B686" s="69" t="s">
        <v>40</v>
      </c>
      <c r="C686" s="183"/>
      <c r="D686" s="174"/>
      <c r="E686" s="174"/>
      <c r="F686" s="174"/>
      <c r="G686" s="177"/>
      <c r="H686" s="180"/>
      <c r="I686" s="61"/>
      <c r="J686" s="75"/>
      <c r="K686" s="75"/>
      <c r="L686" s="46">
        <f t="shared" ref="L686:L704" si="144">I686*$D$60+J686*$D$60+K686*$D$60</f>
        <v>0</v>
      </c>
    </row>
    <row r="687" spans="2:12">
      <c r="B687" s="69" t="s">
        <v>41</v>
      </c>
      <c r="C687" s="183"/>
      <c r="D687" s="174"/>
      <c r="E687" s="174"/>
      <c r="F687" s="174"/>
      <c r="G687" s="177"/>
      <c r="H687" s="180"/>
      <c r="I687" s="61"/>
      <c r="J687" s="75"/>
      <c r="K687" s="75"/>
      <c r="L687" s="46">
        <f t="shared" si="144"/>
        <v>0</v>
      </c>
    </row>
    <row r="688" spans="2:12">
      <c r="B688" s="69" t="s">
        <v>42</v>
      </c>
      <c r="C688" s="183"/>
      <c r="D688" s="174"/>
      <c r="E688" s="174"/>
      <c r="F688" s="174"/>
      <c r="G688" s="177"/>
      <c r="H688" s="180"/>
      <c r="I688" s="61"/>
      <c r="J688" s="48"/>
      <c r="K688" s="75"/>
      <c r="L688" s="46">
        <f t="shared" si="144"/>
        <v>0</v>
      </c>
    </row>
    <row r="689" spans="2:12" ht="13.5" thickBot="1">
      <c r="B689" s="104" t="s">
        <v>43</v>
      </c>
      <c r="C689" s="184"/>
      <c r="D689" s="175"/>
      <c r="E689" s="175"/>
      <c r="F689" s="175"/>
      <c r="G689" s="178"/>
      <c r="H689" s="181"/>
      <c r="I689" s="62"/>
      <c r="J689" s="51"/>
      <c r="K689" s="63"/>
      <c r="L689" s="52">
        <f t="shared" si="144"/>
        <v>0</v>
      </c>
    </row>
    <row r="690" spans="2:12">
      <c r="B690" s="68" t="s">
        <v>39</v>
      </c>
      <c r="C690" s="182">
        <f t="shared" ref="C690" si="145">+C685+1</f>
        <v>136</v>
      </c>
      <c r="D690" s="173">
        <f>VLOOKUP(C690,'Completar SOFSE'!$A$19:$E$462,2,0)</f>
        <v>20</v>
      </c>
      <c r="E690" s="173" t="str">
        <f>VLOOKUP(C690,'Completar SOFSE'!$A$19:$E$462,3,0)</f>
        <v>unidad</v>
      </c>
      <c r="F690" s="173" t="str">
        <f>VLOOKUP(C690,'Completar SOFSE'!$A$19:$E$462,4,0)</f>
        <v>NUM03230302670N</v>
      </c>
      <c r="G690" s="176" t="str">
        <f>VLOOKUP(C690,'Completar SOFSE'!$A$19:$E$462,5,0)</f>
        <v>Sello de Tapas de Cilindro de motor diesel Caterpillar 3516B. Loc CSR SDD7</v>
      </c>
      <c r="H690" s="179" t="str">
        <f>VLOOKUP(C690,'Completar SOFSE'!$A$19:$F$462,6,0)</f>
        <v>7N-6806</v>
      </c>
      <c r="I690" s="64"/>
      <c r="J690" s="75"/>
      <c r="K690" s="75"/>
      <c r="L690" s="46">
        <f t="shared" si="144"/>
        <v>0</v>
      </c>
    </row>
    <row r="691" spans="2:12">
      <c r="B691" s="69" t="s">
        <v>40</v>
      </c>
      <c r="C691" s="183"/>
      <c r="D691" s="174"/>
      <c r="E691" s="174"/>
      <c r="F691" s="174"/>
      <c r="G691" s="177"/>
      <c r="H691" s="180"/>
      <c r="I691" s="61"/>
      <c r="J691" s="75"/>
      <c r="K691" s="75"/>
      <c r="L691" s="46">
        <f t="shared" si="144"/>
        <v>0</v>
      </c>
    </row>
    <row r="692" spans="2:12">
      <c r="B692" s="69" t="s">
        <v>41</v>
      </c>
      <c r="C692" s="183"/>
      <c r="D692" s="174"/>
      <c r="E692" s="174"/>
      <c r="F692" s="174"/>
      <c r="G692" s="177"/>
      <c r="H692" s="180"/>
      <c r="I692" s="61"/>
      <c r="J692" s="75"/>
      <c r="K692" s="75"/>
      <c r="L692" s="46">
        <f t="shared" si="144"/>
        <v>0</v>
      </c>
    </row>
    <row r="693" spans="2:12">
      <c r="B693" s="69" t="s">
        <v>42</v>
      </c>
      <c r="C693" s="183"/>
      <c r="D693" s="174"/>
      <c r="E693" s="174"/>
      <c r="F693" s="174"/>
      <c r="G693" s="177"/>
      <c r="H693" s="180"/>
      <c r="I693" s="61"/>
      <c r="J693" s="48"/>
      <c r="K693" s="75"/>
      <c r="L693" s="46">
        <f t="shared" si="144"/>
        <v>0</v>
      </c>
    </row>
    <row r="694" spans="2:12" ht="13.5" thickBot="1">
      <c r="B694" s="104" t="s">
        <v>43</v>
      </c>
      <c r="C694" s="184"/>
      <c r="D694" s="175"/>
      <c r="E694" s="175"/>
      <c r="F694" s="175"/>
      <c r="G694" s="178"/>
      <c r="H694" s="181"/>
      <c r="I694" s="62"/>
      <c r="J694" s="51"/>
      <c r="K694" s="63"/>
      <c r="L694" s="52">
        <f t="shared" si="144"/>
        <v>0</v>
      </c>
    </row>
    <row r="695" spans="2:12">
      <c r="B695" s="68" t="s">
        <v>39</v>
      </c>
      <c r="C695" s="182">
        <f t="shared" ref="C695" si="146">+C690+1</f>
        <v>137</v>
      </c>
      <c r="D695" s="173">
        <f>VLOOKUP(C695,'Completar SOFSE'!$A$19:$E$462,2,0)</f>
        <v>64</v>
      </c>
      <c r="E695" s="173" t="str">
        <f>VLOOKUP(C695,'Completar SOFSE'!$A$19:$E$462,3,0)</f>
        <v>unidad</v>
      </c>
      <c r="F695" s="173" t="str">
        <f>VLOOKUP(C695,'Completar SOFSE'!$A$19:$E$462,4,0)</f>
        <v>NUM03230302800N</v>
      </c>
      <c r="G695" s="176" t="str">
        <f>VLOOKUP(C695,'Completar SOFSE'!$A$19:$E$462,5,0)</f>
        <v>Sello de vastago de valvula de Tapas de Cilindro de motor diesel Caterpillar 3516B . Loc CSR SDD7</v>
      </c>
      <c r="H695" s="179" t="str">
        <f>VLOOKUP(C695,'Completar SOFSE'!$A$19:$F$462,6,0)</f>
        <v>197-7006</v>
      </c>
      <c r="I695" s="64"/>
      <c r="J695" s="75"/>
      <c r="K695" s="75"/>
      <c r="L695" s="46">
        <f t="shared" si="144"/>
        <v>0</v>
      </c>
    </row>
    <row r="696" spans="2:12">
      <c r="B696" s="69" t="s">
        <v>40</v>
      </c>
      <c r="C696" s="183"/>
      <c r="D696" s="174"/>
      <c r="E696" s="174"/>
      <c r="F696" s="174"/>
      <c r="G696" s="177"/>
      <c r="H696" s="180"/>
      <c r="I696" s="61"/>
      <c r="J696" s="75"/>
      <c r="K696" s="75"/>
      <c r="L696" s="46">
        <f t="shared" si="144"/>
        <v>0</v>
      </c>
    </row>
    <row r="697" spans="2:12">
      <c r="B697" s="69" t="s">
        <v>41</v>
      </c>
      <c r="C697" s="183"/>
      <c r="D697" s="174"/>
      <c r="E697" s="174"/>
      <c r="F697" s="174"/>
      <c r="G697" s="177"/>
      <c r="H697" s="180"/>
      <c r="I697" s="61"/>
      <c r="J697" s="75"/>
      <c r="K697" s="75"/>
      <c r="L697" s="46">
        <f t="shared" si="144"/>
        <v>0</v>
      </c>
    </row>
    <row r="698" spans="2:12">
      <c r="B698" s="69" t="s">
        <v>42</v>
      </c>
      <c r="C698" s="183"/>
      <c r="D698" s="174"/>
      <c r="E698" s="174"/>
      <c r="F698" s="174"/>
      <c r="G698" s="177"/>
      <c r="H698" s="180"/>
      <c r="I698" s="61"/>
      <c r="J698" s="48"/>
      <c r="K698" s="75"/>
      <c r="L698" s="46">
        <f t="shared" si="144"/>
        <v>0</v>
      </c>
    </row>
    <row r="699" spans="2:12" ht="13.5" thickBot="1">
      <c r="B699" s="104" t="s">
        <v>43</v>
      </c>
      <c r="C699" s="184"/>
      <c r="D699" s="175"/>
      <c r="E699" s="175"/>
      <c r="F699" s="175"/>
      <c r="G699" s="178"/>
      <c r="H699" s="181"/>
      <c r="I699" s="62"/>
      <c r="J699" s="51"/>
      <c r="K699" s="63"/>
      <c r="L699" s="52">
        <f t="shared" si="144"/>
        <v>0</v>
      </c>
    </row>
    <row r="700" spans="2:12">
      <c r="B700" s="68" t="s">
        <v>39</v>
      </c>
      <c r="C700" s="182">
        <f t="shared" ref="C700" si="147">+C695+1</f>
        <v>138</v>
      </c>
      <c r="D700" s="173">
        <f>VLOOKUP(C700,'Completar SOFSE'!$A$19:$E$462,2,0)</f>
        <v>30</v>
      </c>
      <c r="E700" s="173" t="str">
        <f>VLOOKUP(C700,'Completar SOFSE'!$A$19:$E$462,3,0)</f>
        <v>unidad</v>
      </c>
      <c r="F700" s="173" t="str">
        <f>VLOOKUP(C700,'Completar SOFSE'!$A$19:$E$462,4,0)</f>
        <v>NUM03230521200N</v>
      </c>
      <c r="G700" s="176" t="str">
        <f>VLOOKUP(C700,'Completar SOFSE'!$A$19:$E$462,5,0)</f>
        <v>Sello. Conjunto fuelles.  Motor Caterpillar 3516B. Loc CSR SDD7.</v>
      </c>
      <c r="H700" s="179" t="str">
        <f>VLOOKUP(C700,'Completar SOFSE'!$A$19:$F$462,6,0)</f>
        <v>428-9130</v>
      </c>
      <c r="I700" s="64"/>
      <c r="J700" s="75"/>
      <c r="K700" s="75"/>
      <c r="L700" s="46">
        <f t="shared" si="144"/>
        <v>0</v>
      </c>
    </row>
    <row r="701" spans="2:12">
      <c r="B701" s="69" t="s">
        <v>40</v>
      </c>
      <c r="C701" s="183"/>
      <c r="D701" s="174"/>
      <c r="E701" s="174"/>
      <c r="F701" s="174"/>
      <c r="G701" s="177"/>
      <c r="H701" s="180"/>
      <c r="I701" s="61"/>
      <c r="J701" s="75"/>
      <c r="K701" s="75"/>
      <c r="L701" s="46">
        <f t="shared" si="144"/>
        <v>0</v>
      </c>
    </row>
    <row r="702" spans="2:12">
      <c r="B702" s="69" t="s">
        <v>41</v>
      </c>
      <c r="C702" s="183"/>
      <c r="D702" s="174"/>
      <c r="E702" s="174"/>
      <c r="F702" s="174"/>
      <c r="G702" s="177"/>
      <c r="H702" s="180"/>
      <c r="I702" s="61"/>
      <c r="J702" s="75"/>
      <c r="K702" s="75"/>
      <c r="L702" s="46">
        <f t="shared" si="144"/>
        <v>0</v>
      </c>
    </row>
    <row r="703" spans="2:12">
      <c r="B703" s="69" t="s">
        <v>42</v>
      </c>
      <c r="C703" s="183"/>
      <c r="D703" s="174"/>
      <c r="E703" s="174"/>
      <c r="F703" s="174"/>
      <c r="G703" s="177"/>
      <c r="H703" s="180"/>
      <c r="I703" s="61"/>
      <c r="J703" s="48"/>
      <c r="K703" s="75"/>
      <c r="L703" s="46">
        <f t="shared" si="144"/>
        <v>0</v>
      </c>
    </row>
    <row r="704" spans="2:12" ht="13.5" thickBot="1">
      <c r="B704" s="104" t="s">
        <v>43</v>
      </c>
      <c r="C704" s="184"/>
      <c r="D704" s="175"/>
      <c r="E704" s="175"/>
      <c r="F704" s="175"/>
      <c r="G704" s="178"/>
      <c r="H704" s="181"/>
      <c r="I704" s="62"/>
      <c r="J704" s="51"/>
      <c r="K704" s="63"/>
      <c r="L704" s="52">
        <f t="shared" si="144"/>
        <v>0</v>
      </c>
    </row>
    <row r="705" spans="2:12">
      <c r="B705" s="68" t="s">
        <v>39</v>
      </c>
      <c r="C705" s="182">
        <f>+C700+1</f>
        <v>139</v>
      </c>
      <c r="D705" s="173">
        <f>VLOOKUP(C705,'Completar SOFSE'!$A$19:$E$462,2,0)</f>
        <v>12</v>
      </c>
      <c r="E705" s="173" t="str">
        <f>VLOOKUP(C705,'Completar SOFSE'!$A$19:$E$462,3,0)</f>
        <v>unidad</v>
      </c>
      <c r="F705" s="173" t="str">
        <f>VLOOKUP(C705,'Completar SOFSE'!$A$19:$E$462,4,0)</f>
        <v>NUM03230811160N</v>
      </c>
      <c r="G705" s="176" t="str">
        <f>VLOOKUP(C705,'Completar SOFSE'!$A$19:$E$462,5,0)</f>
        <v>Sello de bomba de agua. Sistema de refrigeracion. Motor diesel Caterpillar 3516B. Loc CSR SDD7</v>
      </c>
      <c r="H705" s="179" t="str">
        <f>VLOOKUP(C705,'Completar SOFSE'!$A$19:$F$462,6,0)</f>
        <v>166-4376</v>
      </c>
      <c r="I705" s="64"/>
      <c r="J705" s="75"/>
      <c r="K705" s="75"/>
      <c r="L705" s="46">
        <f>I705*$D$60+J705*$D$60+K705*$D$60</f>
        <v>0</v>
      </c>
    </row>
    <row r="706" spans="2:12">
      <c r="B706" s="69" t="s">
        <v>40</v>
      </c>
      <c r="C706" s="183"/>
      <c r="D706" s="174"/>
      <c r="E706" s="174"/>
      <c r="F706" s="174"/>
      <c r="G706" s="177"/>
      <c r="H706" s="180"/>
      <c r="I706" s="61"/>
      <c r="J706" s="75"/>
      <c r="K706" s="75"/>
      <c r="L706" s="46">
        <f t="shared" ref="L706:L719" si="148">I706*$D$60+J706*$D$60+K706*$D$60</f>
        <v>0</v>
      </c>
    </row>
    <row r="707" spans="2:12">
      <c r="B707" s="69" t="s">
        <v>41</v>
      </c>
      <c r="C707" s="183"/>
      <c r="D707" s="174"/>
      <c r="E707" s="174"/>
      <c r="F707" s="174"/>
      <c r="G707" s="177"/>
      <c r="H707" s="180"/>
      <c r="I707" s="61"/>
      <c r="J707" s="75"/>
      <c r="K707" s="75"/>
      <c r="L707" s="46">
        <f t="shared" si="148"/>
        <v>0</v>
      </c>
    </row>
    <row r="708" spans="2:12">
      <c r="B708" s="69" t="s">
        <v>42</v>
      </c>
      <c r="C708" s="183"/>
      <c r="D708" s="174"/>
      <c r="E708" s="174"/>
      <c r="F708" s="174"/>
      <c r="G708" s="177"/>
      <c r="H708" s="180"/>
      <c r="I708" s="61"/>
      <c r="J708" s="48"/>
      <c r="K708" s="75"/>
      <c r="L708" s="46">
        <f t="shared" si="148"/>
        <v>0</v>
      </c>
    </row>
    <row r="709" spans="2:12" ht="13.5" thickBot="1">
      <c r="B709" s="104" t="s">
        <v>43</v>
      </c>
      <c r="C709" s="184"/>
      <c r="D709" s="175"/>
      <c r="E709" s="175"/>
      <c r="F709" s="175"/>
      <c r="G709" s="178"/>
      <c r="H709" s="181"/>
      <c r="I709" s="62"/>
      <c r="J709" s="51"/>
      <c r="K709" s="63"/>
      <c r="L709" s="52">
        <f t="shared" si="148"/>
        <v>0</v>
      </c>
    </row>
    <row r="710" spans="2:12">
      <c r="B710" s="68" t="s">
        <v>39</v>
      </c>
      <c r="C710" s="182">
        <f t="shared" ref="C710" si="149">+C705+1</f>
        <v>140</v>
      </c>
      <c r="D710" s="173">
        <f>VLOOKUP(C710,'Completar SOFSE'!$A$19:$E$462,2,0)</f>
        <v>32</v>
      </c>
      <c r="E710" s="173" t="str">
        <f>VLOOKUP(C710,'Completar SOFSE'!$A$19:$E$462,3,0)</f>
        <v>unidad</v>
      </c>
      <c r="F710" s="173" t="str">
        <f>VLOOKUP(C710,'Completar SOFSE'!$A$19:$E$462,4,0)</f>
        <v>NUM03230192160N</v>
      </c>
      <c r="G710" s="176" t="str">
        <f>VLOOKUP(C710,'Completar SOFSE'!$A$19:$E$462,5,0)</f>
        <v>Sello de base de culata. Motor Caterpillar 3516B. Locomotora CSR SDD7.</v>
      </c>
      <c r="H710" s="179" t="str">
        <f>VLOOKUP(C710,'Completar SOFSE'!$A$19:$F$462,6,0)</f>
        <v>061-9456</v>
      </c>
      <c r="I710" s="64"/>
      <c r="J710" s="75"/>
      <c r="K710" s="75"/>
      <c r="L710" s="46">
        <f t="shared" si="148"/>
        <v>0</v>
      </c>
    </row>
    <row r="711" spans="2:12">
      <c r="B711" s="69" t="s">
        <v>40</v>
      </c>
      <c r="C711" s="183"/>
      <c r="D711" s="174"/>
      <c r="E711" s="174"/>
      <c r="F711" s="174"/>
      <c r="G711" s="177"/>
      <c r="H711" s="180"/>
      <c r="I711" s="61"/>
      <c r="J711" s="75"/>
      <c r="K711" s="75"/>
      <c r="L711" s="46">
        <f t="shared" si="148"/>
        <v>0</v>
      </c>
    </row>
    <row r="712" spans="2:12">
      <c r="B712" s="69" t="s">
        <v>41</v>
      </c>
      <c r="C712" s="183"/>
      <c r="D712" s="174"/>
      <c r="E712" s="174"/>
      <c r="F712" s="174"/>
      <c r="G712" s="177"/>
      <c r="H712" s="180"/>
      <c r="I712" s="61"/>
      <c r="J712" s="75"/>
      <c r="K712" s="75"/>
      <c r="L712" s="46">
        <f t="shared" si="148"/>
        <v>0</v>
      </c>
    </row>
    <row r="713" spans="2:12">
      <c r="B713" s="69" t="s">
        <v>42</v>
      </c>
      <c r="C713" s="183"/>
      <c r="D713" s="174"/>
      <c r="E713" s="174"/>
      <c r="F713" s="174"/>
      <c r="G713" s="177"/>
      <c r="H713" s="180"/>
      <c r="I713" s="61"/>
      <c r="J713" s="48"/>
      <c r="K713" s="75"/>
      <c r="L713" s="46">
        <f t="shared" si="148"/>
        <v>0</v>
      </c>
    </row>
    <row r="714" spans="2:12" ht="13.5" thickBot="1">
      <c r="B714" s="104" t="s">
        <v>43</v>
      </c>
      <c r="C714" s="184"/>
      <c r="D714" s="175"/>
      <c r="E714" s="175"/>
      <c r="F714" s="175"/>
      <c r="G714" s="178"/>
      <c r="H714" s="181"/>
      <c r="I714" s="62"/>
      <c r="J714" s="51"/>
      <c r="K714" s="63"/>
      <c r="L714" s="52">
        <f t="shared" si="148"/>
        <v>0</v>
      </c>
    </row>
    <row r="715" spans="2:12">
      <c r="B715" s="68" t="s">
        <v>39</v>
      </c>
      <c r="C715" s="182">
        <f t="shared" ref="C715" si="150">+C710+1</f>
        <v>141</v>
      </c>
      <c r="D715" s="173">
        <f>VLOOKUP(C715,'Completar SOFSE'!$A$19:$E$462,2,0)</f>
        <v>10</v>
      </c>
      <c r="E715" s="173" t="str">
        <f>VLOOKUP(C715,'Completar SOFSE'!$A$19:$E$462,3,0)</f>
        <v>unidad</v>
      </c>
      <c r="F715" s="173" t="str">
        <f>VLOOKUP(C715,'Completar SOFSE'!$A$19:$E$462,4,0)</f>
        <v>NUM03230192180N</v>
      </c>
      <c r="G715" s="176" t="str">
        <f>VLOOKUP(C715,'Completar SOFSE'!$A$19:$E$462,5,0)</f>
        <v>Sello de la base de bomba de aceite. Motor Caterpillar 3516B. Locomotora CSR SDD7.</v>
      </c>
      <c r="H715" s="179" t="str">
        <f>VLOOKUP(C715,'Completar SOFSE'!$A$19:$F$462,6,0)</f>
        <v>6V-7681</v>
      </c>
      <c r="I715" s="64"/>
      <c r="J715" s="75"/>
      <c r="K715" s="75"/>
      <c r="L715" s="46">
        <f t="shared" si="148"/>
        <v>0</v>
      </c>
    </row>
    <row r="716" spans="2:12">
      <c r="B716" s="69" t="s">
        <v>40</v>
      </c>
      <c r="C716" s="183"/>
      <c r="D716" s="174"/>
      <c r="E716" s="174"/>
      <c r="F716" s="174"/>
      <c r="G716" s="177"/>
      <c r="H716" s="180"/>
      <c r="I716" s="61"/>
      <c r="J716" s="75"/>
      <c r="K716" s="75"/>
      <c r="L716" s="46">
        <f t="shared" si="148"/>
        <v>0</v>
      </c>
    </row>
    <row r="717" spans="2:12">
      <c r="B717" s="69" t="s">
        <v>41</v>
      </c>
      <c r="C717" s="183"/>
      <c r="D717" s="174"/>
      <c r="E717" s="174"/>
      <c r="F717" s="174"/>
      <c r="G717" s="177"/>
      <c r="H717" s="180"/>
      <c r="I717" s="61"/>
      <c r="J717" s="75"/>
      <c r="K717" s="75"/>
      <c r="L717" s="46">
        <f t="shared" si="148"/>
        <v>0</v>
      </c>
    </row>
    <row r="718" spans="2:12">
      <c r="B718" s="69" t="s">
        <v>42</v>
      </c>
      <c r="C718" s="183"/>
      <c r="D718" s="174"/>
      <c r="E718" s="174"/>
      <c r="F718" s="174"/>
      <c r="G718" s="177"/>
      <c r="H718" s="180"/>
      <c r="I718" s="61"/>
      <c r="J718" s="48"/>
      <c r="K718" s="75"/>
      <c r="L718" s="46">
        <f t="shared" si="148"/>
        <v>0</v>
      </c>
    </row>
    <row r="719" spans="2:12" ht="13.5" thickBot="1">
      <c r="B719" s="104" t="s">
        <v>43</v>
      </c>
      <c r="C719" s="184"/>
      <c r="D719" s="175"/>
      <c r="E719" s="175"/>
      <c r="F719" s="175"/>
      <c r="G719" s="178"/>
      <c r="H719" s="181"/>
      <c r="I719" s="62"/>
      <c r="J719" s="51"/>
      <c r="K719" s="63"/>
      <c r="L719" s="52">
        <f t="shared" si="148"/>
        <v>0</v>
      </c>
    </row>
    <row r="720" spans="2:12" ht="24" customHeight="1" thickBot="1">
      <c r="B720" s="198" t="s">
        <v>28</v>
      </c>
      <c r="C720" s="199"/>
      <c r="D720" s="199"/>
      <c r="E720" s="199"/>
      <c r="F720" s="199"/>
      <c r="G720" s="199"/>
      <c r="H720" s="65"/>
      <c r="I720" s="200">
        <f>SUM(L15:L64)</f>
        <v>0</v>
      </c>
      <c r="J720" s="201"/>
      <c r="K720" s="201"/>
      <c r="L720" s="202"/>
    </row>
    <row r="721" spans="2:12" ht="18.75" customHeight="1" thickBot="1">
      <c r="B721" s="106" t="s">
        <v>44</v>
      </c>
      <c r="C721" s="107"/>
      <c r="D721" s="107"/>
      <c r="E721" s="108"/>
      <c r="F721" s="108"/>
      <c r="G721" s="108"/>
      <c r="H721" s="108"/>
      <c r="I721" s="108"/>
      <c r="J721" s="108"/>
      <c r="K721" s="108"/>
      <c r="L721" s="109"/>
    </row>
    <row r="722" spans="2:12" ht="18.75" customHeight="1" thickBot="1">
      <c r="B722" s="185" t="s">
        <v>45</v>
      </c>
      <c r="C722" s="186"/>
      <c r="D722" s="193" t="str">
        <f>+'Completar SOFSE'!B12</f>
        <v>Según Artículo 33 del PCP</v>
      </c>
      <c r="E722" s="193"/>
      <c r="F722" s="193"/>
      <c r="G722" s="193"/>
      <c r="H722" s="90"/>
      <c r="I722" s="194"/>
      <c r="J722" s="194"/>
      <c r="K722" s="194"/>
      <c r="L722" s="195"/>
    </row>
    <row r="723" spans="2:12" ht="18.75" customHeight="1" thickBot="1">
      <c r="B723" s="185" t="s">
        <v>46</v>
      </c>
      <c r="C723" s="186"/>
      <c r="D723" s="193" t="str">
        <f>+'Completar SOFSE'!B13</f>
        <v>Según Artículo 7 del PCP</v>
      </c>
      <c r="E723" s="193"/>
      <c r="F723" s="193"/>
      <c r="G723" s="193"/>
      <c r="H723" s="90"/>
      <c r="I723" s="194"/>
      <c r="J723" s="194"/>
      <c r="K723" s="194"/>
      <c r="L723" s="195"/>
    </row>
    <row r="724" spans="2:12" ht="18.75" customHeight="1" thickBot="1">
      <c r="B724" s="185" t="s">
        <v>47</v>
      </c>
      <c r="C724" s="186"/>
      <c r="D724" s="193" t="str">
        <f>+'Completar SOFSE'!B15</f>
        <v>Según Artículo 117 del R.C.C.</v>
      </c>
      <c r="E724" s="193"/>
      <c r="F724" s="193"/>
      <c r="G724" s="193"/>
      <c r="H724" s="90"/>
      <c r="I724" s="196"/>
      <c r="J724" s="196"/>
      <c r="K724" s="196"/>
      <c r="L724" s="197"/>
    </row>
    <row r="725" spans="2:12">
      <c r="B725" s="94"/>
      <c r="C725" s="95"/>
      <c r="D725" s="95"/>
      <c r="E725" s="95"/>
      <c r="F725" s="95"/>
      <c r="G725" s="96"/>
      <c r="H725" s="96"/>
      <c r="I725" s="96"/>
      <c r="J725" s="96"/>
      <c r="K725" s="96"/>
      <c r="L725" s="97"/>
    </row>
    <row r="726" spans="2:12">
      <c r="B726" s="23"/>
      <c r="C726" s="24"/>
      <c r="D726" s="24"/>
      <c r="E726" s="24"/>
      <c r="F726" s="24"/>
      <c r="G726" s="25"/>
      <c r="H726" s="25"/>
      <c r="I726" s="25"/>
      <c r="J726" s="25"/>
      <c r="K726" s="25"/>
      <c r="L726" s="26"/>
    </row>
    <row r="727" spans="2:12">
      <c r="B727" s="23"/>
      <c r="C727" s="24"/>
      <c r="D727" s="24"/>
      <c r="E727" s="24"/>
      <c r="F727" s="24"/>
      <c r="G727" s="25"/>
      <c r="H727" s="25"/>
      <c r="I727" s="25"/>
      <c r="J727" s="25"/>
      <c r="K727" s="25"/>
      <c r="L727" s="26"/>
    </row>
    <row r="728" spans="2:12">
      <c r="B728" s="23"/>
      <c r="C728" s="24"/>
      <c r="D728" s="24"/>
      <c r="E728" s="24"/>
      <c r="F728" s="24"/>
      <c r="G728" s="25"/>
      <c r="H728" s="25"/>
      <c r="I728" s="25"/>
      <c r="J728" s="25"/>
      <c r="K728" s="25"/>
      <c r="L728" s="26"/>
    </row>
    <row r="729" spans="2:12" ht="13.5" thickBot="1">
      <c r="B729" s="27"/>
      <c r="C729" s="28"/>
      <c r="D729" s="28"/>
      <c r="E729" s="28"/>
      <c r="F729" s="28"/>
      <c r="G729" s="29"/>
      <c r="H729" s="29"/>
      <c r="I729" s="29"/>
      <c r="J729" s="29"/>
      <c r="K729" s="29"/>
      <c r="L729" s="30"/>
    </row>
  </sheetData>
  <mergeCells count="882">
    <mergeCell ref="C715:C719"/>
    <mergeCell ref="D715:D719"/>
    <mergeCell ref="E715:E719"/>
    <mergeCell ref="F715:F719"/>
    <mergeCell ref="G715:G719"/>
    <mergeCell ref="H715:H719"/>
    <mergeCell ref="C705:C709"/>
    <mergeCell ref="D705:D709"/>
    <mergeCell ref="E705:E709"/>
    <mergeCell ref="F705:F709"/>
    <mergeCell ref="G705:G709"/>
    <mergeCell ref="H705:H709"/>
    <mergeCell ref="C710:C714"/>
    <mergeCell ref="D710:D714"/>
    <mergeCell ref="E710:E714"/>
    <mergeCell ref="F710:F714"/>
    <mergeCell ref="G710:G714"/>
    <mergeCell ref="H710:H71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685:C689"/>
    <mergeCell ref="D685:D689"/>
    <mergeCell ref="E685:E689"/>
    <mergeCell ref="F685:F689"/>
    <mergeCell ref="G685:G689"/>
    <mergeCell ref="H685:H689"/>
    <mergeCell ref="C690:C694"/>
    <mergeCell ref="D690:D694"/>
    <mergeCell ref="E690:E694"/>
    <mergeCell ref="F690:F694"/>
    <mergeCell ref="G690:G694"/>
    <mergeCell ref="H690:H69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55:C659"/>
    <mergeCell ref="D655:D659"/>
    <mergeCell ref="E655:E659"/>
    <mergeCell ref="F655:F659"/>
    <mergeCell ref="G655:G659"/>
    <mergeCell ref="H655:H659"/>
    <mergeCell ref="C660:C664"/>
    <mergeCell ref="D660:D664"/>
    <mergeCell ref="E660:E664"/>
    <mergeCell ref="F660:F664"/>
    <mergeCell ref="G660:G664"/>
    <mergeCell ref="H660:H66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25:C629"/>
    <mergeCell ref="D625:D629"/>
    <mergeCell ref="E625:E629"/>
    <mergeCell ref="F625:F629"/>
    <mergeCell ref="G625:G629"/>
    <mergeCell ref="H625:H629"/>
    <mergeCell ref="C630:C634"/>
    <mergeCell ref="D630:D634"/>
    <mergeCell ref="E630:E634"/>
    <mergeCell ref="F630:F634"/>
    <mergeCell ref="G630:G634"/>
    <mergeCell ref="H630:H63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95:C599"/>
    <mergeCell ref="D595:D599"/>
    <mergeCell ref="E595:E599"/>
    <mergeCell ref="F595:F599"/>
    <mergeCell ref="G595:G599"/>
    <mergeCell ref="H595:H599"/>
    <mergeCell ref="C600:C604"/>
    <mergeCell ref="D600:D604"/>
    <mergeCell ref="E600:E604"/>
    <mergeCell ref="F600:F604"/>
    <mergeCell ref="G600:G604"/>
    <mergeCell ref="H600:H60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565:C569"/>
    <mergeCell ref="D565:D569"/>
    <mergeCell ref="E565:E569"/>
    <mergeCell ref="F565:F569"/>
    <mergeCell ref="G565:G569"/>
    <mergeCell ref="H565:H569"/>
    <mergeCell ref="C570:C574"/>
    <mergeCell ref="D570:D574"/>
    <mergeCell ref="E570:E574"/>
    <mergeCell ref="F570:F574"/>
    <mergeCell ref="G570:G574"/>
    <mergeCell ref="H570:H57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35:C539"/>
    <mergeCell ref="D535:D539"/>
    <mergeCell ref="E535:E539"/>
    <mergeCell ref="F535:F539"/>
    <mergeCell ref="G535:G539"/>
    <mergeCell ref="H535:H539"/>
    <mergeCell ref="C540:C544"/>
    <mergeCell ref="D540:D544"/>
    <mergeCell ref="E540:E544"/>
    <mergeCell ref="F540:F544"/>
    <mergeCell ref="G540:G544"/>
    <mergeCell ref="H540:H54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505:C509"/>
    <mergeCell ref="D505:D509"/>
    <mergeCell ref="E505:E509"/>
    <mergeCell ref="F505:F509"/>
    <mergeCell ref="G505:G509"/>
    <mergeCell ref="H505:H509"/>
    <mergeCell ref="C510:C514"/>
    <mergeCell ref="D510:D514"/>
    <mergeCell ref="E510:E514"/>
    <mergeCell ref="F510:F514"/>
    <mergeCell ref="G510:G514"/>
    <mergeCell ref="H510:H51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75:C479"/>
    <mergeCell ref="D475:D479"/>
    <mergeCell ref="E475:E479"/>
    <mergeCell ref="F475:F479"/>
    <mergeCell ref="G475:G479"/>
    <mergeCell ref="H475:H479"/>
    <mergeCell ref="C480:C484"/>
    <mergeCell ref="D480:D484"/>
    <mergeCell ref="E480:E484"/>
    <mergeCell ref="F480:F484"/>
    <mergeCell ref="G480:G484"/>
    <mergeCell ref="H480:H48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45:C449"/>
    <mergeCell ref="D445:D449"/>
    <mergeCell ref="E445:E449"/>
    <mergeCell ref="F445:F449"/>
    <mergeCell ref="G445:G449"/>
    <mergeCell ref="H445:H449"/>
    <mergeCell ref="C450:C454"/>
    <mergeCell ref="D450:D454"/>
    <mergeCell ref="E450:E454"/>
    <mergeCell ref="F450:F454"/>
    <mergeCell ref="G450:G454"/>
    <mergeCell ref="H450:H45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15:C419"/>
    <mergeCell ref="D415:D419"/>
    <mergeCell ref="E415:E419"/>
    <mergeCell ref="F415:F419"/>
    <mergeCell ref="G415:G419"/>
    <mergeCell ref="H415:H419"/>
    <mergeCell ref="C420:C424"/>
    <mergeCell ref="D420:D424"/>
    <mergeCell ref="E420:E424"/>
    <mergeCell ref="F420:F424"/>
    <mergeCell ref="G420:G424"/>
    <mergeCell ref="H420:H42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385:C389"/>
    <mergeCell ref="D385:D389"/>
    <mergeCell ref="E385:E389"/>
    <mergeCell ref="F385:F389"/>
    <mergeCell ref="G385:G389"/>
    <mergeCell ref="H385:H389"/>
    <mergeCell ref="C390:C394"/>
    <mergeCell ref="D390:D394"/>
    <mergeCell ref="E390:E394"/>
    <mergeCell ref="F390:F394"/>
    <mergeCell ref="G390:G394"/>
    <mergeCell ref="H390:H39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55:C359"/>
    <mergeCell ref="D355:D359"/>
    <mergeCell ref="E355:E359"/>
    <mergeCell ref="F355:F359"/>
    <mergeCell ref="G355:G359"/>
    <mergeCell ref="H355:H359"/>
    <mergeCell ref="C360:C364"/>
    <mergeCell ref="D360:D364"/>
    <mergeCell ref="E360:E364"/>
    <mergeCell ref="F360:F364"/>
    <mergeCell ref="G360:G364"/>
    <mergeCell ref="H360:H36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25:C329"/>
    <mergeCell ref="D325:D329"/>
    <mergeCell ref="E325:E329"/>
    <mergeCell ref="F325:F329"/>
    <mergeCell ref="G325:G329"/>
    <mergeCell ref="H325:H329"/>
    <mergeCell ref="C330:C334"/>
    <mergeCell ref="D330:D334"/>
    <mergeCell ref="E330:E334"/>
    <mergeCell ref="F330:F334"/>
    <mergeCell ref="G330:G334"/>
    <mergeCell ref="H330:H33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95:C299"/>
    <mergeCell ref="D295:D299"/>
    <mergeCell ref="E295:E299"/>
    <mergeCell ref="F295:F299"/>
    <mergeCell ref="G295:G299"/>
    <mergeCell ref="H295:H299"/>
    <mergeCell ref="C300:C304"/>
    <mergeCell ref="D300:D304"/>
    <mergeCell ref="E300:E304"/>
    <mergeCell ref="F300:F304"/>
    <mergeCell ref="G300:G304"/>
    <mergeCell ref="H300:H30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265:C269"/>
    <mergeCell ref="D265:D269"/>
    <mergeCell ref="E265:E269"/>
    <mergeCell ref="F265:F269"/>
    <mergeCell ref="G265:G269"/>
    <mergeCell ref="H265:H269"/>
    <mergeCell ref="C270:C274"/>
    <mergeCell ref="D270:D274"/>
    <mergeCell ref="E270:E274"/>
    <mergeCell ref="F270:F274"/>
    <mergeCell ref="G270:G274"/>
    <mergeCell ref="H270:H27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35:C239"/>
    <mergeCell ref="D235:D239"/>
    <mergeCell ref="E235:E239"/>
    <mergeCell ref="F235:F239"/>
    <mergeCell ref="G235:G239"/>
    <mergeCell ref="H235:H239"/>
    <mergeCell ref="C240:C244"/>
    <mergeCell ref="D240:D244"/>
    <mergeCell ref="E240:E244"/>
    <mergeCell ref="F240:F244"/>
    <mergeCell ref="G240:G244"/>
    <mergeCell ref="H240:H24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205:C209"/>
    <mergeCell ref="D205:D209"/>
    <mergeCell ref="E205:E209"/>
    <mergeCell ref="F205:F209"/>
    <mergeCell ref="G205:G209"/>
    <mergeCell ref="H205:H209"/>
    <mergeCell ref="C210:C214"/>
    <mergeCell ref="D210:D214"/>
    <mergeCell ref="E210:E214"/>
    <mergeCell ref="F210:F214"/>
    <mergeCell ref="G210:G214"/>
    <mergeCell ref="H210:H21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75:C179"/>
    <mergeCell ref="D175:D179"/>
    <mergeCell ref="E175:E179"/>
    <mergeCell ref="F175:F179"/>
    <mergeCell ref="G175:G179"/>
    <mergeCell ref="H175:H179"/>
    <mergeCell ref="C180:C184"/>
    <mergeCell ref="D180:D184"/>
    <mergeCell ref="E180:E184"/>
    <mergeCell ref="F180:F184"/>
    <mergeCell ref="G180:G184"/>
    <mergeCell ref="H180:H18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55:C159"/>
    <mergeCell ref="D155:D159"/>
    <mergeCell ref="E155:E159"/>
    <mergeCell ref="F155:F159"/>
    <mergeCell ref="G155:G159"/>
    <mergeCell ref="H155:H159"/>
    <mergeCell ref="C160:C164"/>
    <mergeCell ref="D160:D164"/>
    <mergeCell ref="E160:E164"/>
    <mergeCell ref="F160:F164"/>
    <mergeCell ref="G160:G164"/>
    <mergeCell ref="H160:H164"/>
    <mergeCell ref="C145:C149"/>
    <mergeCell ref="D145:D149"/>
    <mergeCell ref="E145:E149"/>
    <mergeCell ref="F145:F149"/>
    <mergeCell ref="G145:G149"/>
    <mergeCell ref="H145:H149"/>
    <mergeCell ref="C150:C154"/>
    <mergeCell ref="D150:D154"/>
    <mergeCell ref="E150:E154"/>
    <mergeCell ref="F150:F154"/>
    <mergeCell ref="G150:G154"/>
    <mergeCell ref="H150:H154"/>
    <mergeCell ref="C135:C139"/>
    <mergeCell ref="D135:D139"/>
    <mergeCell ref="E135:E139"/>
    <mergeCell ref="F135:F139"/>
    <mergeCell ref="G135:G139"/>
    <mergeCell ref="H135:H139"/>
    <mergeCell ref="C140:C144"/>
    <mergeCell ref="D140:D144"/>
    <mergeCell ref="E140:E144"/>
    <mergeCell ref="F140:F144"/>
    <mergeCell ref="G140:G144"/>
    <mergeCell ref="H140:H144"/>
    <mergeCell ref="C130:C134"/>
    <mergeCell ref="D130:D134"/>
    <mergeCell ref="E130:E134"/>
    <mergeCell ref="F130:F134"/>
    <mergeCell ref="G130:G134"/>
    <mergeCell ref="H130:H134"/>
    <mergeCell ref="C115:C119"/>
    <mergeCell ref="D115:D119"/>
    <mergeCell ref="E115:E119"/>
    <mergeCell ref="F115:F119"/>
    <mergeCell ref="G115:G119"/>
    <mergeCell ref="H115:H119"/>
    <mergeCell ref="C120:C124"/>
    <mergeCell ref="D120:D124"/>
    <mergeCell ref="E120:E124"/>
    <mergeCell ref="F120:F124"/>
    <mergeCell ref="G120:G124"/>
    <mergeCell ref="H120:H124"/>
    <mergeCell ref="C70:C74"/>
    <mergeCell ref="D70:D74"/>
    <mergeCell ref="E70:E74"/>
    <mergeCell ref="F70:F74"/>
    <mergeCell ref="G70:G74"/>
    <mergeCell ref="H70:H74"/>
    <mergeCell ref="F15:F19"/>
    <mergeCell ref="G15:G19"/>
    <mergeCell ref="C20:C24"/>
    <mergeCell ref="F20:F24"/>
    <mergeCell ref="G20:G24"/>
    <mergeCell ref="E20:E24"/>
    <mergeCell ref="D20:D24"/>
    <mergeCell ref="C15:C19"/>
    <mergeCell ref="C40:C44"/>
    <mergeCell ref="G35:G39"/>
    <mergeCell ref="C50:C54"/>
    <mergeCell ref="D50:D54"/>
    <mergeCell ref="E50:E54"/>
    <mergeCell ref="F50:F54"/>
    <mergeCell ref="G50:G54"/>
    <mergeCell ref="C45:C49"/>
    <mergeCell ref="D45:D49"/>
    <mergeCell ref="C25:C29"/>
    <mergeCell ref="B3:L4"/>
    <mergeCell ref="D40:D44"/>
    <mergeCell ref="E40:E44"/>
    <mergeCell ref="F40:F44"/>
    <mergeCell ref="G40:G44"/>
    <mergeCell ref="C35:C39"/>
    <mergeCell ref="D35:D39"/>
    <mergeCell ref="F35:F39"/>
    <mergeCell ref="I5:L5"/>
    <mergeCell ref="J12:L12"/>
    <mergeCell ref="I6:I7"/>
    <mergeCell ref="J8:L8"/>
    <mergeCell ref="J9:L9"/>
    <mergeCell ref="J10:L10"/>
    <mergeCell ref="J11:L11"/>
    <mergeCell ref="J6:L7"/>
    <mergeCell ref="B5:C5"/>
    <mergeCell ref="B6:C6"/>
    <mergeCell ref="B8:C10"/>
    <mergeCell ref="B13:B14"/>
    <mergeCell ref="C13:C14"/>
    <mergeCell ref="D13:D14"/>
    <mergeCell ref="E13:E14"/>
    <mergeCell ref="F13:F14"/>
    <mergeCell ref="C30:C34"/>
    <mergeCell ref="I13:L13"/>
    <mergeCell ref="E15:E19"/>
    <mergeCell ref="D15:D19"/>
    <mergeCell ref="F30:F34"/>
    <mergeCell ref="G30:G34"/>
    <mergeCell ref="E25:E29"/>
    <mergeCell ref="E30:E34"/>
    <mergeCell ref="D25:D29"/>
    <mergeCell ref="H25:H29"/>
    <mergeCell ref="H30:H34"/>
    <mergeCell ref="B724:C724"/>
    <mergeCell ref="D722:G722"/>
    <mergeCell ref="D723:G723"/>
    <mergeCell ref="D724:G724"/>
    <mergeCell ref="I723:L723"/>
    <mergeCell ref="I724:L724"/>
    <mergeCell ref="H60:H64"/>
    <mergeCell ref="B722:C722"/>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B720:G720"/>
    <mergeCell ref="I720:L720"/>
    <mergeCell ref="I722:L722"/>
    <mergeCell ref="G80:G84"/>
    <mergeCell ref="H80:H84"/>
    <mergeCell ref="D5:H5"/>
    <mergeCell ref="D6:H6"/>
    <mergeCell ref="D7:H7"/>
    <mergeCell ref="D8:H10"/>
    <mergeCell ref="H35:H39"/>
    <mergeCell ref="H40:H44"/>
    <mergeCell ref="H45:H49"/>
    <mergeCell ref="H50:H54"/>
    <mergeCell ref="H55:H59"/>
    <mergeCell ref="D11:G11"/>
    <mergeCell ref="G13:G14"/>
    <mergeCell ref="D30:D34"/>
    <mergeCell ref="H13:H14"/>
    <mergeCell ref="H15:H19"/>
    <mergeCell ref="H20:H24"/>
    <mergeCell ref="E55:E59"/>
    <mergeCell ref="F55:F59"/>
    <mergeCell ref="G55:G59"/>
    <mergeCell ref="H65:H69"/>
    <mergeCell ref="F25:F29"/>
    <mergeCell ref="G25:G29"/>
    <mergeCell ref="C65:C69"/>
    <mergeCell ref="D65:D69"/>
    <mergeCell ref="E65:E69"/>
    <mergeCell ref="F65:F69"/>
    <mergeCell ref="G65:G69"/>
    <mergeCell ref="E35:E39"/>
    <mergeCell ref="E45:E49"/>
    <mergeCell ref="F45:F49"/>
    <mergeCell ref="G45:G49"/>
    <mergeCell ref="D60:D64"/>
    <mergeCell ref="E60:E64"/>
    <mergeCell ref="F60:F64"/>
    <mergeCell ref="G60:G64"/>
    <mergeCell ref="C55:C59"/>
    <mergeCell ref="D55:D59"/>
    <mergeCell ref="C60:C64"/>
    <mergeCell ref="B723:C723"/>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F95:F99"/>
    <mergeCell ref="G95:G99"/>
    <mergeCell ref="H95:H99"/>
    <mergeCell ref="C100:C104"/>
    <mergeCell ref="D100:D104"/>
    <mergeCell ref="F110:F114"/>
    <mergeCell ref="G110:G114"/>
    <mergeCell ref="H110:H114"/>
    <mergeCell ref="E100:E104"/>
    <mergeCell ref="F100:F104"/>
    <mergeCell ref="G100:G104"/>
    <mergeCell ref="H100:H104"/>
    <mergeCell ref="C125:C129"/>
    <mergeCell ref="D125:D129"/>
    <mergeCell ref="E125:E129"/>
    <mergeCell ref="F125:F129"/>
    <mergeCell ref="C85:C89"/>
    <mergeCell ref="D85:D89"/>
    <mergeCell ref="E85:E89"/>
    <mergeCell ref="C95:C99"/>
    <mergeCell ref="D95:D99"/>
    <mergeCell ref="E95:E99"/>
    <mergeCell ref="G125:G129"/>
    <mergeCell ref="H125:H129"/>
  </mergeCells>
  <conditionalFormatting sqref="K15:K19 K24 K29 K34">
    <cfRule type="cellIs" dxfId="51" priority="52" stopIfTrue="1" operator="equal">
      <formula>#REF!</formula>
    </cfRule>
  </conditionalFormatting>
  <conditionalFormatting sqref="J20:K22">
    <cfRule type="cellIs" dxfId="50" priority="51" stopIfTrue="1" operator="equal">
      <formula>#REF!</formula>
    </cfRule>
  </conditionalFormatting>
  <conditionalFormatting sqref="K33">
    <cfRule type="cellIs" dxfId="49" priority="46" stopIfTrue="1" operator="equal">
      <formula>#REF!</formula>
    </cfRule>
  </conditionalFormatting>
  <conditionalFormatting sqref="K23">
    <cfRule type="cellIs" dxfId="48" priority="50" stopIfTrue="1" operator="equal">
      <formula>#REF!</formula>
    </cfRule>
  </conditionalFormatting>
  <conditionalFormatting sqref="J25:K27">
    <cfRule type="cellIs" dxfId="47" priority="49" stopIfTrue="1" operator="equal">
      <formula>#REF!</formula>
    </cfRule>
  </conditionalFormatting>
  <conditionalFormatting sqref="K28">
    <cfRule type="cellIs" dxfId="46" priority="48" stopIfTrue="1" operator="equal">
      <formula>#REF!</formula>
    </cfRule>
  </conditionalFormatting>
  <conditionalFormatting sqref="J30:K32">
    <cfRule type="cellIs" dxfId="45" priority="47" stopIfTrue="1" operator="equal">
      <formula>#REF!</formula>
    </cfRule>
  </conditionalFormatting>
  <conditionalFormatting sqref="K58">
    <cfRule type="cellIs" dxfId="44" priority="31" stopIfTrue="1" operator="equal">
      <formula>#REF!</formula>
    </cfRule>
  </conditionalFormatting>
  <conditionalFormatting sqref="K63">
    <cfRule type="cellIs" dxfId="43" priority="28" stopIfTrue="1" operator="equal">
      <formula>#REF!</formula>
    </cfRule>
  </conditionalFormatting>
  <conditionalFormatting sqref="K39">
    <cfRule type="cellIs" dxfId="42" priority="45" stopIfTrue="1" operator="equal">
      <formula>#REF!</formula>
    </cfRule>
  </conditionalFormatting>
  <conditionalFormatting sqref="K38">
    <cfRule type="cellIs" dxfId="41" priority="43" stopIfTrue="1" operator="equal">
      <formula>#REF!</formula>
    </cfRule>
  </conditionalFormatting>
  <conditionalFormatting sqref="J35:K37">
    <cfRule type="cellIs" dxfId="40" priority="44" stopIfTrue="1" operator="equal">
      <formula>#REF!</formula>
    </cfRule>
  </conditionalFormatting>
  <conditionalFormatting sqref="K44">
    <cfRule type="cellIs" dxfId="39" priority="42" stopIfTrue="1" operator="equal">
      <formula>#REF!</formula>
    </cfRule>
  </conditionalFormatting>
  <conditionalFormatting sqref="K43">
    <cfRule type="cellIs" dxfId="38" priority="40" stopIfTrue="1" operator="equal">
      <formula>#REF!</formula>
    </cfRule>
  </conditionalFormatting>
  <conditionalFormatting sqref="J40:K42">
    <cfRule type="cellIs" dxfId="37" priority="41" stopIfTrue="1" operator="equal">
      <formula>#REF!</formula>
    </cfRule>
  </conditionalFormatting>
  <conditionalFormatting sqref="K49">
    <cfRule type="cellIs" dxfId="36" priority="39" stopIfTrue="1" operator="equal">
      <formula>#REF!</formula>
    </cfRule>
  </conditionalFormatting>
  <conditionalFormatting sqref="K48">
    <cfRule type="cellIs" dxfId="35" priority="37" stopIfTrue="1" operator="equal">
      <formula>#REF!</formula>
    </cfRule>
  </conditionalFormatting>
  <conditionalFormatting sqref="J45:K47">
    <cfRule type="cellIs" dxfId="34" priority="38" stopIfTrue="1" operator="equal">
      <formula>#REF!</formula>
    </cfRule>
  </conditionalFormatting>
  <conditionalFormatting sqref="K54">
    <cfRule type="cellIs" dxfId="33" priority="36" stopIfTrue="1" operator="equal">
      <formula>#REF!</formula>
    </cfRule>
  </conditionalFormatting>
  <conditionalFormatting sqref="K53">
    <cfRule type="cellIs" dxfId="32" priority="34" stopIfTrue="1" operator="equal">
      <formula>#REF!</formula>
    </cfRule>
  </conditionalFormatting>
  <conditionalFormatting sqref="J50:K52">
    <cfRule type="cellIs" dxfId="31" priority="35" stopIfTrue="1" operator="equal">
      <formula>#REF!</formula>
    </cfRule>
  </conditionalFormatting>
  <conditionalFormatting sqref="K59">
    <cfRule type="cellIs" dxfId="30" priority="33" stopIfTrue="1" operator="equal">
      <formula>#REF!</formula>
    </cfRule>
  </conditionalFormatting>
  <conditionalFormatting sqref="J55:K57">
    <cfRule type="cellIs" dxfId="29" priority="32" stopIfTrue="1" operator="equal">
      <formula>#REF!</formula>
    </cfRule>
  </conditionalFormatting>
  <conditionalFormatting sqref="K64">
    <cfRule type="cellIs" dxfId="28" priority="30" stopIfTrue="1" operator="equal">
      <formula>#REF!</formula>
    </cfRule>
  </conditionalFormatting>
  <conditionalFormatting sqref="J60:K62">
    <cfRule type="cellIs" dxfId="27" priority="29" stopIfTrue="1" operator="equal">
      <formula>#REF!</formula>
    </cfRule>
  </conditionalFormatting>
  <conditionalFormatting sqref="K68">
    <cfRule type="cellIs" dxfId="26" priority="25" stopIfTrue="1" operator="equal">
      <formula>#REF!</formula>
    </cfRule>
  </conditionalFormatting>
  <conditionalFormatting sqref="K69">
    <cfRule type="cellIs" dxfId="25" priority="27" stopIfTrue="1" operator="equal">
      <formula>#REF!</formula>
    </cfRule>
  </conditionalFormatting>
  <conditionalFormatting sqref="J65:K67">
    <cfRule type="cellIs" dxfId="24" priority="26" stopIfTrue="1" operator="equal">
      <formula>#REF!</formula>
    </cfRule>
  </conditionalFormatting>
  <conditionalFormatting sqref="K73">
    <cfRule type="cellIs" dxfId="23" priority="22" stopIfTrue="1" operator="equal">
      <formula>#REF!</formula>
    </cfRule>
  </conditionalFormatting>
  <conditionalFormatting sqref="K74">
    <cfRule type="cellIs" dxfId="22" priority="24" stopIfTrue="1" operator="equal">
      <formula>#REF!</formula>
    </cfRule>
  </conditionalFormatting>
  <conditionalFormatting sqref="J70:K72">
    <cfRule type="cellIs" dxfId="21" priority="23" stopIfTrue="1" operator="equal">
      <formula>#REF!</formula>
    </cfRule>
  </conditionalFormatting>
  <conditionalFormatting sqref="K78">
    <cfRule type="cellIs" dxfId="20" priority="19" stopIfTrue="1" operator="equal">
      <formula>#REF!</formula>
    </cfRule>
  </conditionalFormatting>
  <conditionalFormatting sqref="K79">
    <cfRule type="cellIs" dxfId="19" priority="21" stopIfTrue="1" operator="equal">
      <formula>#REF!</formula>
    </cfRule>
  </conditionalFormatting>
  <conditionalFormatting sqref="J75:K77">
    <cfRule type="cellIs" dxfId="18" priority="20" stopIfTrue="1" operator="equal">
      <formula>#REF!</formula>
    </cfRule>
  </conditionalFormatting>
  <conditionalFormatting sqref="K83">
    <cfRule type="cellIs" dxfId="17" priority="16" stopIfTrue="1" operator="equal">
      <formula>#REF!</formula>
    </cfRule>
  </conditionalFormatting>
  <conditionalFormatting sqref="K84">
    <cfRule type="cellIs" dxfId="16" priority="18" stopIfTrue="1" operator="equal">
      <formula>#REF!</formula>
    </cfRule>
  </conditionalFormatting>
  <conditionalFormatting sqref="J80:K82">
    <cfRule type="cellIs" dxfId="15" priority="17" stopIfTrue="1" operator="equal">
      <formula>#REF!</formula>
    </cfRule>
  </conditionalFormatting>
  <conditionalFormatting sqref="K88">
    <cfRule type="cellIs" dxfId="14" priority="13" stopIfTrue="1" operator="equal">
      <formula>#REF!</formula>
    </cfRule>
  </conditionalFormatting>
  <conditionalFormatting sqref="K89">
    <cfRule type="cellIs" dxfId="13" priority="15" stopIfTrue="1" operator="equal">
      <formula>#REF!</formula>
    </cfRule>
  </conditionalFormatting>
  <conditionalFormatting sqref="J85:K87">
    <cfRule type="cellIs" dxfId="12" priority="14" stopIfTrue="1" operator="equal">
      <formula>#REF!</formula>
    </cfRule>
  </conditionalFormatting>
  <conditionalFormatting sqref="K93">
    <cfRule type="cellIs" dxfId="11" priority="10" stopIfTrue="1" operator="equal">
      <formula>#REF!</formula>
    </cfRule>
  </conditionalFormatting>
  <conditionalFormatting sqref="K94">
    <cfRule type="cellIs" dxfId="10" priority="12" stopIfTrue="1" operator="equal">
      <formula>#REF!</formula>
    </cfRule>
  </conditionalFormatting>
  <conditionalFormatting sqref="J90:K92">
    <cfRule type="cellIs" dxfId="9" priority="11" stopIfTrue="1" operator="equal">
      <formula>#REF!</formula>
    </cfRule>
  </conditionalFormatting>
  <conditionalFormatting sqref="K98">
    <cfRule type="cellIs" dxfId="8" priority="7" stopIfTrue="1" operator="equal">
      <formula>#REF!</formula>
    </cfRule>
  </conditionalFormatting>
  <conditionalFormatting sqref="K99">
    <cfRule type="cellIs" dxfId="7" priority="9" stopIfTrue="1" operator="equal">
      <formula>#REF!</formula>
    </cfRule>
  </conditionalFormatting>
  <conditionalFormatting sqref="J95:K97">
    <cfRule type="cellIs" dxfId="6" priority="8" stopIfTrue="1" operator="equal">
      <formula>#REF!</formula>
    </cfRule>
  </conditionalFormatting>
  <conditionalFormatting sqref="K103">
    <cfRule type="cellIs" dxfId="5" priority="4" stopIfTrue="1" operator="equal">
      <formula>#REF!</formula>
    </cfRule>
  </conditionalFormatting>
  <conditionalFormatting sqref="K104">
    <cfRule type="cellIs" dxfId="4" priority="6" stopIfTrue="1" operator="equal">
      <formula>#REF!</formula>
    </cfRule>
  </conditionalFormatting>
  <conditionalFormatting sqref="J100:K102">
    <cfRule type="cellIs" dxfId="3" priority="5" stopIfTrue="1" operator="equal">
      <formula>#REF!</formula>
    </cfRule>
  </conditionalFormatting>
  <conditionalFormatting sqref="K108 K113 K118 K123 K128 K133 K138 K143 K148 K153 K158 K163 K168 K173 K178 K183 K188 K193 K198 K203 K208 K213 K218 K223 K228 K233 K238 K243 K248 K253 K258 K263 K268 K273 K278 K283 K288 K293 K298 K303 K308 K313 K318 K323 K328 K333 K338 K343 K348 K353 K358 K363 K368 K373 K378 K383 K388 K393 K398 K403 K408 K413 K418 K423 K428 K433 K438 K443 K448 K453 K458 K463 K468 K473 K478 K483 K488 K493 K498 K503 K508 K513 K518 K523 K528 K533 K538 K543 K548 K553 K558 K563 K568 K573 K578 K583 K588 K593 K598 K603 K608 K613 K618 K623 K628 K633 K638 K643 K648 K653 K658 K663 K668 K673 K678 K683 K688 K693 K698 K703 K708 K713 K718">
    <cfRule type="cellIs" dxfId="2" priority="1" stopIfTrue="1" operator="equal">
      <formula>#REF!</formula>
    </cfRule>
  </conditionalFormatting>
  <conditionalFormatting sqref="K109 K114 K119 K124 K129 K134 K139 K144 K149 K154 K159 K164 K169 K174 K179 K184 K189 K194 K199 K204 K209 K214 K219 K224 K229 K234 K239 K244 K249 K254 K259 K264 K269 K274 K279 K284 K289 K294 K299 K304 K309 K314 K319 K324 K329 K334 K339 K344 K349 K354 K359 K364 K369 K374 K379 K384 K389 K394 K399 K404 K409 K414 K419 K424 K429 K434 K439 K444 K449 K454 K459 K464 K469 K474 K479 K484 K489 K494 K499 K504 K509 K514 K519 K524 K529 K534 K539 K544 K549 K554 K559 K564 K569 K574 K579 K584 K589 K594 K599 K604 K609 K614 K619 K624 K629 K634 K639 K644 K649 K654 K659 K664 K669 K674 K679 K684 K689 K694 K699 K704 K709 K714 K719">
    <cfRule type="cellIs" dxfId="1" priority="3" stopIfTrue="1" operator="equal">
      <formula>#REF!</formula>
    </cfRule>
  </conditionalFormatting>
  <conditionalFormatting sqref="J105:K107 J110:K112 J115:K117 J120:K122 J125:K127 J130:K132 J135:K137 J140:K142 J145:K147 J150:K152 J155:K157 J160:K162 J165:K167 J170:K172 J175:K177 J180:K182 J185:K187 J190:K192 J195:K197 J200:K202 J205:K207 J210:K212 J215:K217 J220:K222 J225:K227 J230:K232 J235:K237 J240:K242 J245:K247 J250:K252 J255:K257 J260:K262 J265:K267 J270:K272 J275:K277 J280:K282 J285:K287 J290:K292 J295:K297 J300:K302 J305:K307 J310:K312 J315:K317 J320:K322 J325:K327 J330:K332 J335:K337 J340:K342 J345:K347 J350:K352 J355:K357 J360:K362 J365:K367 J370:K372 J375:K377 J380:K382 J385:K387 J390:K392 J395:K397 J400:K402 J405:K407 J410:K412 J415:K417 J420:K422 J425:K427 J430:K432 J435:K437 J440:K442 J445:K447 J450:K452 J455:K457 J460:K462 J465:K467 J470:K472 J475:K477 J480:K482 J485:K487 J490:K492 J495:K497 J500:K502 J505:K507 J510:K512 J515:K517 J520:K522 J525:K527 J530:K532 J535:K537 J540:K542 J545:K547 J550:K552 J555:K557 J560:K562 J565:K567 J570:K572 J575:K577 J580:K582 J585:K587 J590:K592 J595:K597 J600:K602 J605:K607 J610:K612 J615:K617 J620:K622 J625:K627 J630:K632 J635:K637 J640:K642 J645:K647 J650:K652 J655:K657 J660:K662 J665:K667 J670:K672 J675:K677 J680:K682 J685:K687 J690:K692 J695:K697 J700:K702 J705:K707 J710:K712 J715:K717">
    <cfRule type="cellIs" dxfId="0" priority="2" stopIfTrue="1" operator="equal">
      <formula>#REF!</formula>
    </cfRule>
  </conditionalFormatting>
  <dataValidations count="2">
    <dataValidation allowBlank="1" showInputMessage="1" showErrorMessage="1" promptTitle="Completar por el Oferente" prompt=" " sqref="J64:K64 J18 J19:K19 J23 J24:K24 J28 J29:K29 J33 J34:K34 J38 J39:K39 J43 J44:K44 J48 J49:K49 J53 J54:K54 J58 J59:K59 J63 E721 J69:K69 J68 J73 J74:K74 J78 J79:K79 J83 J84:K84 J88 J89:K89 J93 J94:K94 J98 J99:K99 J103 J104:K104 J108 J109:K109 J119:K119 J113 J118 J123 J114:K114 J124:K124 J134:K134 J128 J129:K129 J139:K139 J133 J138 J143 J144:K144 J183 J148 J149:K149 J159:K159 J153 J158 J163 J154:K154 J164:K164 J174:K174 J168 J169:K169 J179:K179 J173 J178 J184:K184 J258 J188 J189:K189 J199:K199 J193 J198 J203 J194:K194 J204:K204 J214:K214 J208 J209:K209 J219:K219 J213 J218 J223 J224:K224 J263 J228 J229:K229 J239:K239 J233 J238 J243 J234:K234 J244:K244 J254:K254 J248 J249:K249 J259:K259 J253 J264:K264 J413 J268 J269:K269 J279:K279 J273 J278 J283 J274:K274 J284:K284 J294:K294 J288 J289:K289 J299:K299 J293 J298 J303 J304:K304 J343 J308 J309:K309 J319:K319 J313 J318 J323 J314:K314 J324:K324 J334:K334 J328 J329:K329 J339:K339 J333 J338 J344:K344 J418 J348 J349:K349 J359:K359 J353 J358 J363 J354:K354 J364:K364 J374:K374 J368 J369:K369 J379:K379 J373 J378 J383 J384:K384 J423 J388 J389:K389 J399:K399 J393 J398 J403 J394:K394 J404:K404 J414:K414 J408 J409:K409 J419:K419 J424:K424 J428 J429:K429 J439:K439 J433 J438 J443 J434:K434 J444:K444 J454:K454 J448 J449:K449 J459:K459 J453 J458 J463 J464:K464 J503 J468 J469:K469 J479:K479 J473 J478 J483 J474:K474 J484:K484 J494:K494 J488 J489:K489 J499:K499 J493 J498 J504:K504 J578 J508 J509:K509 J519:K519 J513 J518 J523 J514:K514 J524:K524 J534:K534 J528 J529:K529 J539:K539 J533 J538 J543 J544:K544 J583 J548 J549:K549 J559:K559 J553 J558 J563 J554:K554 J564:K564 J574:K574 J568 J569:K569 J579:K579 J573 J584:K584 J588 J589:K589 J599:K599 J593 J598 J603 J594:K594 J604:K604 J614:K614 J608 J609:K609 J619:K619 J613 J618 J623 J624:K624 J663 J628 J629:K629 J639:K639 J633 J638 J643 J634:K634 J644:K644 J654:K654 J648 J649:K649 J659:K659 J653 J658 J664:K664 J668 J669:K669 J679:K679 J673 J678 J683 J674:K674 J684:K684 J694:K694 J688 J689:K689 J699:K699 J693 J698 J703 J704:K704 J708 J709:K709 J719:K719 J713 J718 J714:K714 I15:I719"/>
    <dataValidation operator="equal" allowBlank="1" showInputMessage="1" showErrorMessage="1" promptTitle="Completar por el Oferente" prompt=" " sqref="J6:L10"/>
  </dataValidations>
  <printOptions horizontalCentered="1" verticalCentered="1"/>
  <pageMargins left="0" right="0" top="0" bottom="0" header="0" footer="0"/>
  <pageSetup paperSize="9" scale="64" fitToHeight="0" orientation="portrait" r:id="rId1"/>
  <rowBreaks count="9" manualBreakCount="9">
    <brk id="84" max="16383" man="1"/>
    <brk id="159" max="16383" man="1"/>
    <brk id="234" max="16383" man="1"/>
    <brk id="309" max="16383" man="1"/>
    <brk id="384" max="16383" man="1"/>
    <brk id="459" max="16383" man="1"/>
    <brk id="534" max="16383" man="1"/>
    <brk id="609" max="16383" man="1"/>
    <brk id="68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61"/>
  <sheetViews>
    <sheetView topLeftCell="A13" zoomScaleNormal="100" workbookViewId="0">
      <selection activeCell="N20" sqref="N20"/>
    </sheetView>
  </sheetViews>
  <sheetFormatPr baseColWidth="10" defaultRowHeight="12.75"/>
  <cols>
    <col min="1" max="1" width="24" style="32" customWidth="1"/>
    <col min="2" max="2" width="19.7109375" style="32" customWidth="1"/>
    <col min="3" max="3" width="11.42578125" style="32"/>
    <col min="4" max="4" width="20.140625" style="32" customWidth="1"/>
    <col min="5" max="5" width="32.28515625" style="111" bestFit="1" customWidth="1"/>
    <col min="6" max="6" width="19.42578125" style="111" customWidth="1"/>
    <col min="7" max="7" width="11.42578125" style="32"/>
    <col min="8" max="12" width="11.42578125" style="32" hidden="1" customWidth="1"/>
    <col min="13" max="13" width="0" style="32" hidden="1" customWidth="1"/>
    <col min="14" max="16384" width="11.42578125" style="32"/>
  </cols>
  <sheetData>
    <row r="3" spans="1:12" ht="15.75">
      <c r="A3" s="89" t="s">
        <v>22</v>
      </c>
      <c r="B3" s="31"/>
    </row>
    <row r="4" spans="1:12">
      <c r="A4" s="33"/>
    </row>
    <row r="5" spans="1:12">
      <c r="A5" s="53" t="s">
        <v>484</v>
      </c>
      <c r="B5" s="105" t="s">
        <v>61</v>
      </c>
      <c r="H5" s="34" t="s">
        <v>12</v>
      </c>
      <c r="I5" s="35" t="s">
        <v>13</v>
      </c>
      <c r="J5" s="35"/>
      <c r="K5" s="34" t="s">
        <v>19</v>
      </c>
      <c r="L5" s="36">
        <v>0.105</v>
      </c>
    </row>
    <row r="6" spans="1:12">
      <c r="A6" s="53" t="s">
        <v>25</v>
      </c>
      <c r="B6" s="32" t="s">
        <v>62</v>
      </c>
      <c r="H6" s="37"/>
      <c r="I6" s="38" t="s">
        <v>14</v>
      </c>
      <c r="J6" s="38"/>
      <c r="K6" s="37"/>
      <c r="L6" s="39">
        <v>0.21</v>
      </c>
    </row>
    <row r="7" spans="1:12">
      <c r="A7" s="53" t="s">
        <v>26</v>
      </c>
      <c r="B7" s="32" t="s">
        <v>63</v>
      </c>
      <c r="H7" s="37"/>
      <c r="I7" s="38" t="s">
        <v>15</v>
      </c>
      <c r="J7" s="38"/>
      <c r="K7" s="37"/>
      <c r="L7" s="39">
        <v>0.27</v>
      </c>
    </row>
    <row r="8" spans="1:12">
      <c r="A8" s="53" t="s">
        <v>9</v>
      </c>
      <c r="B8" s="32" t="s">
        <v>64</v>
      </c>
      <c r="H8" s="37"/>
      <c r="I8" s="38" t="s">
        <v>16</v>
      </c>
      <c r="J8" s="38"/>
      <c r="K8" s="37"/>
      <c r="L8" s="40"/>
    </row>
    <row r="9" spans="1:12">
      <c r="A9" s="53"/>
      <c r="H9" s="41"/>
      <c r="I9" s="42"/>
      <c r="J9" s="43"/>
      <c r="K9" s="41"/>
      <c r="L9" s="43"/>
    </row>
    <row r="10" spans="1:12">
      <c r="A10" s="91" t="s">
        <v>23</v>
      </c>
      <c r="H10" s="38"/>
      <c r="I10" s="38"/>
      <c r="J10" s="38"/>
    </row>
    <row r="11" spans="1:12">
      <c r="A11" s="53" t="s">
        <v>29</v>
      </c>
      <c r="B11" s="32" t="s">
        <v>59</v>
      </c>
      <c r="H11" s="38"/>
      <c r="I11" s="38"/>
      <c r="J11" s="38"/>
    </row>
    <row r="12" spans="1:12">
      <c r="A12" s="92" t="s">
        <v>20</v>
      </c>
      <c r="B12" s="38" t="s">
        <v>65</v>
      </c>
      <c r="G12" s="38"/>
      <c r="H12" s="38"/>
      <c r="I12" s="38"/>
      <c r="J12" s="38"/>
      <c r="K12" s="38"/>
    </row>
    <row r="13" spans="1:12">
      <c r="A13" s="92" t="s">
        <v>6</v>
      </c>
      <c r="B13" s="38" t="s">
        <v>58</v>
      </c>
      <c r="G13" s="38"/>
      <c r="H13" s="38"/>
      <c r="I13" s="38"/>
      <c r="J13" s="38"/>
      <c r="K13" s="38"/>
    </row>
    <row r="14" spans="1:12">
      <c r="A14" s="92" t="s">
        <v>55</v>
      </c>
      <c r="B14" s="38" t="s">
        <v>66</v>
      </c>
      <c r="G14" s="38"/>
      <c r="H14" s="38"/>
      <c r="I14" s="38"/>
      <c r="J14" s="38"/>
      <c r="K14" s="38"/>
    </row>
    <row r="15" spans="1:12">
      <c r="A15" s="92" t="s">
        <v>7</v>
      </c>
      <c r="B15" s="38" t="s">
        <v>56</v>
      </c>
      <c r="G15" s="38"/>
      <c r="H15" s="38"/>
      <c r="I15" s="38"/>
      <c r="J15" s="38"/>
      <c r="K15" s="38"/>
    </row>
    <row r="16" spans="1:12">
      <c r="G16" s="38"/>
      <c r="H16" s="38"/>
      <c r="I16" s="38"/>
      <c r="J16" s="38"/>
      <c r="K16" s="38"/>
    </row>
    <row r="17" spans="1:6" ht="15.75">
      <c r="A17" s="89" t="s">
        <v>49</v>
      </c>
      <c r="B17" s="53"/>
    </row>
    <row r="19" spans="1:6">
      <c r="A19" s="233" t="s">
        <v>24</v>
      </c>
      <c r="B19" s="233" t="s">
        <v>10</v>
      </c>
      <c r="C19" s="233" t="s">
        <v>3</v>
      </c>
      <c r="D19" s="233" t="s">
        <v>57</v>
      </c>
      <c r="E19" s="233" t="s">
        <v>30</v>
      </c>
      <c r="F19" s="233" t="s">
        <v>52</v>
      </c>
    </row>
    <row r="20" spans="1:6">
      <c r="A20" s="233"/>
      <c r="B20" s="233"/>
      <c r="C20" s="233"/>
      <c r="D20" s="233"/>
      <c r="E20" s="233"/>
      <c r="F20" s="233"/>
    </row>
    <row r="21" spans="1:6" ht="45">
      <c r="A21" s="88">
        <v>1</v>
      </c>
      <c r="B21" s="100">
        <v>1</v>
      </c>
      <c r="C21" s="7" t="s">
        <v>483</v>
      </c>
      <c r="D21" s="100" t="s">
        <v>342</v>
      </c>
      <c r="E21" s="100" t="s">
        <v>207</v>
      </c>
      <c r="F21" s="8" t="s">
        <v>67</v>
      </c>
    </row>
    <row r="22" spans="1:6" ht="30">
      <c r="A22" s="88">
        <f>+A21+1</f>
        <v>2</v>
      </c>
      <c r="B22" s="100">
        <v>14</v>
      </c>
      <c r="C22" s="7" t="s">
        <v>483</v>
      </c>
      <c r="D22" s="100" t="s">
        <v>343</v>
      </c>
      <c r="E22" s="100" t="s">
        <v>208</v>
      </c>
      <c r="F22" s="110" t="s">
        <v>68</v>
      </c>
    </row>
    <row r="23" spans="1:6" ht="45">
      <c r="A23" s="88">
        <f t="shared" ref="A23:A86" si="0">+A22+1</f>
        <v>3</v>
      </c>
      <c r="B23" s="100">
        <v>8</v>
      </c>
      <c r="C23" s="7" t="s">
        <v>483</v>
      </c>
      <c r="D23" s="100" t="s">
        <v>344</v>
      </c>
      <c r="E23" s="100" t="s">
        <v>209</v>
      </c>
      <c r="F23" s="110" t="s">
        <v>69</v>
      </c>
    </row>
    <row r="24" spans="1:6" ht="45">
      <c r="A24" s="88">
        <f t="shared" si="0"/>
        <v>4</v>
      </c>
      <c r="B24" s="100">
        <v>8</v>
      </c>
      <c r="C24" s="7" t="s">
        <v>483</v>
      </c>
      <c r="D24" s="100" t="s">
        <v>345</v>
      </c>
      <c r="E24" s="100" t="s">
        <v>210</v>
      </c>
      <c r="F24" s="110" t="s">
        <v>70</v>
      </c>
    </row>
    <row r="25" spans="1:6" ht="45">
      <c r="A25" s="88">
        <f t="shared" si="0"/>
        <v>5</v>
      </c>
      <c r="B25" s="100">
        <v>48</v>
      </c>
      <c r="C25" s="7" t="s">
        <v>483</v>
      </c>
      <c r="D25" s="100" t="s">
        <v>346</v>
      </c>
      <c r="E25" s="100" t="s">
        <v>211</v>
      </c>
      <c r="F25" s="110" t="s">
        <v>71</v>
      </c>
    </row>
    <row r="26" spans="1:6" ht="45">
      <c r="A26" s="88">
        <f t="shared" si="0"/>
        <v>6</v>
      </c>
      <c r="B26" s="100">
        <v>16</v>
      </c>
      <c r="C26" s="7" t="s">
        <v>483</v>
      </c>
      <c r="D26" s="100" t="s">
        <v>347</v>
      </c>
      <c r="E26" s="100" t="s">
        <v>212</v>
      </c>
      <c r="F26" s="110" t="s">
        <v>72</v>
      </c>
    </row>
    <row r="27" spans="1:6" ht="45">
      <c r="A27" s="88">
        <f t="shared" si="0"/>
        <v>7</v>
      </c>
      <c r="B27" s="100">
        <v>16</v>
      </c>
      <c r="C27" s="7" t="s">
        <v>483</v>
      </c>
      <c r="D27" s="100" t="s">
        <v>348</v>
      </c>
      <c r="E27" s="100" t="s">
        <v>213</v>
      </c>
      <c r="F27" s="110" t="s">
        <v>73</v>
      </c>
    </row>
    <row r="28" spans="1:6" ht="45">
      <c r="A28" s="88">
        <f t="shared" si="0"/>
        <v>8</v>
      </c>
      <c r="B28" s="100">
        <v>4</v>
      </c>
      <c r="C28" s="7" t="s">
        <v>483</v>
      </c>
      <c r="D28" s="100" t="s">
        <v>349</v>
      </c>
      <c r="E28" s="100" t="s">
        <v>214</v>
      </c>
      <c r="F28" s="110" t="s">
        <v>74</v>
      </c>
    </row>
    <row r="29" spans="1:6" ht="45">
      <c r="A29" s="88">
        <f t="shared" si="0"/>
        <v>9</v>
      </c>
      <c r="B29" s="100">
        <v>37</v>
      </c>
      <c r="C29" s="7" t="s">
        <v>483</v>
      </c>
      <c r="D29" s="100" t="s">
        <v>350</v>
      </c>
      <c r="E29" s="100" t="s">
        <v>215</v>
      </c>
      <c r="F29" s="110" t="s">
        <v>75</v>
      </c>
    </row>
    <row r="30" spans="1:6" ht="30">
      <c r="A30" s="88">
        <f t="shared" si="0"/>
        <v>10</v>
      </c>
      <c r="B30" s="100">
        <v>6</v>
      </c>
      <c r="C30" s="7" t="s">
        <v>483</v>
      </c>
      <c r="D30" s="100" t="s">
        <v>351</v>
      </c>
      <c r="E30" s="100" t="s">
        <v>216</v>
      </c>
      <c r="F30" s="110" t="s">
        <v>76</v>
      </c>
    </row>
    <row r="31" spans="1:6" ht="30">
      <c r="A31" s="88">
        <f t="shared" si="0"/>
        <v>11</v>
      </c>
      <c r="B31" s="100">
        <v>2</v>
      </c>
      <c r="C31" s="7" t="s">
        <v>483</v>
      </c>
      <c r="D31" s="100" t="s">
        <v>352</v>
      </c>
      <c r="E31" s="100" t="s">
        <v>217</v>
      </c>
      <c r="F31" s="110" t="s">
        <v>77</v>
      </c>
    </row>
    <row r="32" spans="1:6" ht="30">
      <c r="A32" s="88">
        <f t="shared" si="0"/>
        <v>12</v>
      </c>
      <c r="B32" s="100">
        <v>32</v>
      </c>
      <c r="C32" s="7" t="s">
        <v>483</v>
      </c>
      <c r="D32" s="100" t="s">
        <v>353</v>
      </c>
      <c r="E32" s="100" t="s">
        <v>218</v>
      </c>
      <c r="F32" s="110" t="s">
        <v>78</v>
      </c>
    </row>
    <row r="33" spans="1:6" ht="30">
      <c r="A33" s="88">
        <f t="shared" si="0"/>
        <v>13</v>
      </c>
      <c r="B33" s="100">
        <v>1</v>
      </c>
      <c r="C33" s="7" t="s">
        <v>483</v>
      </c>
      <c r="D33" s="100" t="s">
        <v>354</v>
      </c>
      <c r="E33" s="100" t="s">
        <v>219</v>
      </c>
      <c r="F33" s="110" t="s">
        <v>79</v>
      </c>
    </row>
    <row r="34" spans="1:6" ht="30">
      <c r="A34" s="88">
        <f t="shared" si="0"/>
        <v>14</v>
      </c>
      <c r="B34" s="100">
        <v>2</v>
      </c>
      <c r="C34" s="7" t="s">
        <v>483</v>
      </c>
      <c r="D34" s="100" t="s">
        <v>355</v>
      </c>
      <c r="E34" s="100" t="s">
        <v>220</v>
      </c>
      <c r="F34" s="110" t="s">
        <v>80</v>
      </c>
    </row>
    <row r="35" spans="1:6" ht="45">
      <c r="A35" s="88">
        <f t="shared" si="0"/>
        <v>15</v>
      </c>
      <c r="B35" s="100">
        <v>128</v>
      </c>
      <c r="C35" s="7" t="s">
        <v>483</v>
      </c>
      <c r="D35" s="100" t="s">
        <v>356</v>
      </c>
      <c r="E35" s="100" t="s">
        <v>221</v>
      </c>
      <c r="F35" s="110" t="s">
        <v>81</v>
      </c>
    </row>
    <row r="36" spans="1:6" ht="45">
      <c r="A36" s="88">
        <f t="shared" si="0"/>
        <v>16</v>
      </c>
      <c r="B36" s="100">
        <v>128</v>
      </c>
      <c r="C36" s="7" t="s">
        <v>483</v>
      </c>
      <c r="D36" s="100" t="s">
        <v>357</v>
      </c>
      <c r="E36" s="100" t="s">
        <v>221</v>
      </c>
      <c r="F36" s="110" t="s">
        <v>82</v>
      </c>
    </row>
    <row r="37" spans="1:6" ht="45">
      <c r="A37" s="88">
        <f t="shared" si="0"/>
        <v>17</v>
      </c>
      <c r="B37" s="100">
        <v>64</v>
      </c>
      <c r="C37" s="7" t="s">
        <v>483</v>
      </c>
      <c r="D37" s="100" t="s">
        <v>358</v>
      </c>
      <c r="E37" s="100" t="s">
        <v>222</v>
      </c>
      <c r="F37" s="110" t="s">
        <v>83</v>
      </c>
    </row>
    <row r="38" spans="1:6" ht="45">
      <c r="A38" s="88">
        <f t="shared" si="0"/>
        <v>18</v>
      </c>
      <c r="B38" s="100">
        <v>32</v>
      </c>
      <c r="C38" s="7" t="s">
        <v>483</v>
      </c>
      <c r="D38" s="100" t="s">
        <v>359</v>
      </c>
      <c r="E38" s="100" t="s">
        <v>223</v>
      </c>
      <c r="F38" s="110" t="s">
        <v>84</v>
      </c>
    </row>
    <row r="39" spans="1:6" ht="45">
      <c r="A39" s="88">
        <f t="shared" si="0"/>
        <v>19</v>
      </c>
      <c r="B39" s="100">
        <v>32</v>
      </c>
      <c r="C39" s="7" t="s">
        <v>483</v>
      </c>
      <c r="D39" s="100" t="s">
        <v>360</v>
      </c>
      <c r="E39" s="100" t="s">
        <v>224</v>
      </c>
      <c r="F39" s="110" t="s">
        <v>85</v>
      </c>
    </row>
    <row r="40" spans="1:6" ht="45">
      <c r="A40" s="88">
        <f t="shared" si="0"/>
        <v>20</v>
      </c>
      <c r="B40" s="100">
        <v>48</v>
      </c>
      <c r="C40" s="7" t="s">
        <v>483</v>
      </c>
      <c r="D40" s="100" t="s">
        <v>361</v>
      </c>
      <c r="E40" s="100" t="s">
        <v>225</v>
      </c>
      <c r="F40" s="110" t="s">
        <v>86</v>
      </c>
    </row>
    <row r="41" spans="1:6" ht="45">
      <c r="A41" s="88">
        <f t="shared" si="0"/>
        <v>21</v>
      </c>
      <c r="B41" s="100">
        <v>32</v>
      </c>
      <c r="C41" s="7" t="s">
        <v>483</v>
      </c>
      <c r="D41" s="100" t="s">
        <v>362</v>
      </c>
      <c r="E41" s="100" t="s">
        <v>226</v>
      </c>
      <c r="F41" s="110" t="s">
        <v>87</v>
      </c>
    </row>
    <row r="42" spans="1:6" ht="30">
      <c r="A42" s="88">
        <f t="shared" si="0"/>
        <v>22</v>
      </c>
      <c r="B42" s="100">
        <v>16</v>
      </c>
      <c r="C42" s="7" t="s">
        <v>483</v>
      </c>
      <c r="D42" s="100" t="s">
        <v>363</v>
      </c>
      <c r="E42" s="100" t="s">
        <v>227</v>
      </c>
      <c r="F42" s="110" t="s">
        <v>88</v>
      </c>
    </row>
    <row r="43" spans="1:6" ht="30">
      <c r="A43" s="88">
        <f t="shared" si="0"/>
        <v>23</v>
      </c>
      <c r="B43" s="100">
        <v>48</v>
      </c>
      <c r="C43" s="7" t="s">
        <v>483</v>
      </c>
      <c r="D43" s="100" t="s">
        <v>364</v>
      </c>
      <c r="E43" s="100" t="s">
        <v>228</v>
      </c>
      <c r="F43" s="110" t="s">
        <v>89</v>
      </c>
    </row>
    <row r="44" spans="1:6" ht="30">
      <c r="A44" s="88">
        <f t="shared" si="0"/>
        <v>24</v>
      </c>
      <c r="B44" s="100">
        <v>48</v>
      </c>
      <c r="C44" s="7" t="s">
        <v>483</v>
      </c>
      <c r="D44" s="100" t="s">
        <v>365</v>
      </c>
      <c r="E44" s="100" t="s">
        <v>229</v>
      </c>
      <c r="F44" s="110" t="s">
        <v>90</v>
      </c>
    </row>
    <row r="45" spans="1:6" ht="60">
      <c r="A45" s="88">
        <f t="shared" si="0"/>
        <v>25</v>
      </c>
      <c r="B45" s="100">
        <v>10</v>
      </c>
      <c r="C45" s="7" t="s">
        <v>483</v>
      </c>
      <c r="D45" s="100" t="s">
        <v>366</v>
      </c>
      <c r="E45" s="100" t="s">
        <v>230</v>
      </c>
      <c r="F45" s="110" t="s">
        <v>91</v>
      </c>
    </row>
    <row r="46" spans="1:6" ht="60">
      <c r="A46" s="88">
        <f t="shared" si="0"/>
        <v>26</v>
      </c>
      <c r="B46" s="100">
        <v>16</v>
      </c>
      <c r="C46" s="7" t="s">
        <v>483</v>
      </c>
      <c r="D46" s="100" t="s">
        <v>367</v>
      </c>
      <c r="E46" s="100" t="s">
        <v>231</v>
      </c>
      <c r="F46" s="110" t="s">
        <v>92</v>
      </c>
    </row>
    <row r="47" spans="1:6" ht="45">
      <c r="A47" s="88">
        <f t="shared" si="0"/>
        <v>27</v>
      </c>
      <c r="B47" s="100">
        <v>16</v>
      </c>
      <c r="C47" s="7" t="s">
        <v>483</v>
      </c>
      <c r="D47" s="100" t="s">
        <v>368</v>
      </c>
      <c r="E47" s="100" t="s">
        <v>232</v>
      </c>
      <c r="F47" s="110" t="s">
        <v>93</v>
      </c>
    </row>
    <row r="48" spans="1:6" ht="45">
      <c r="A48" s="88">
        <f t="shared" si="0"/>
        <v>28</v>
      </c>
      <c r="B48" s="100">
        <v>64</v>
      </c>
      <c r="C48" s="7" t="s">
        <v>483</v>
      </c>
      <c r="D48" s="100" t="s">
        <v>369</v>
      </c>
      <c r="E48" s="100" t="s">
        <v>233</v>
      </c>
      <c r="F48" s="110" t="s">
        <v>94</v>
      </c>
    </row>
    <row r="49" spans="1:6" ht="45">
      <c r="A49" s="88">
        <f t="shared" si="0"/>
        <v>29</v>
      </c>
      <c r="B49" s="100">
        <v>8</v>
      </c>
      <c r="C49" s="7" t="s">
        <v>483</v>
      </c>
      <c r="D49" s="100" t="s">
        <v>370</v>
      </c>
      <c r="E49" s="100" t="s">
        <v>234</v>
      </c>
      <c r="F49" s="110" t="s">
        <v>95</v>
      </c>
    </row>
    <row r="50" spans="1:6" ht="60">
      <c r="A50" s="88">
        <f t="shared" si="0"/>
        <v>30</v>
      </c>
      <c r="B50" s="100">
        <v>40</v>
      </c>
      <c r="C50" s="7" t="s">
        <v>483</v>
      </c>
      <c r="D50" s="100" t="s">
        <v>371</v>
      </c>
      <c r="E50" s="100" t="s">
        <v>235</v>
      </c>
      <c r="F50" s="110" t="s">
        <v>96</v>
      </c>
    </row>
    <row r="51" spans="1:6" ht="45">
      <c r="A51" s="88">
        <f t="shared" si="0"/>
        <v>31</v>
      </c>
      <c r="B51" s="100">
        <v>10</v>
      </c>
      <c r="C51" s="7" t="s">
        <v>483</v>
      </c>
      <c r="D51" s="100" t="s">
        <v>372</v>
      </c>
      <c r="E51" s="100" t="s">
        <v>236</v>
      </c>
      <c r="F51" s="110" t="s">
        <v>97</v>
      </c>
    </row>
    <row r="52" spans="1:6" ht="60">
      <c r="A52" s="88">
        <f t="shared" si="0"/>
        <v>32</v>
      </c>
      <c r="B52" s="100">
        <v>20</v>
      </c>
      <c r="C52" s="7" t="s">
        <v>483</v>
      </c>
      <c r="D52" s="100" t="s">
        <v>373</v>
      </c>
      <c r="E52" s="100" t="s">
        <v>237</v>
      </c>
      <c r="F52" s="110" t="s">
        <v>98</v>
      </c>
    </row>
    <row r="53" spans="1:6" ht="60">
      <c r="A53" s="88">
        <f t="shared" si="0"/>
        <v>33</v>
      </c>
      <c r="B53" s="100">
        <v>16</v>
      </c>
      <c r="C53" s="7" t="s">
        <v>483</v>
      </c>
      <c r="D53" s="100" t="s">
        <v>374</v>
      </c>
      <c r="E53" s="100" t="s">
        <v>238</v>
      </c>
      <c r="F53" s="110" t="s">
        <v>99</v>
      </c>
    </row>
    <row r="54" spans="1:6" ht="30">
      <c r="A54" s="88">
        <f t="shared" si="0"/>
        <v>34</v>
      </c>
      <c r="B54" s="100">
        <v>20</v>
      </c>
      <c r="C54" s="7" t="s">
        <v>483</v>
      </c>
      <c r="D54" s="100" t="s">
        <v>375</v>
      </c>
      <c r="E54" s="100" t="s">
        <v>239</v>
      </c>
      <c r="F54" s="110" t="s">
        <v>100</v>
      </c>
    </row>
    <row r="55" spans="1:6" ht="60">
      <c r="A55" s="88">
        <f t="shared" si="0"/>
        <v>35</v>
      </c>
      <c r="B55" s="100">
        <v>48</v>
      </c>
      <c r="C55" s="7" t="s">
        <v>483</v>
      </c>
      <c r="D55" s="100" t="s">
        <v>376</v>
      </c>
      <c r="E55" s="100" t="s">
        <v>240</v>
      </c>
      <c r="F55" s="110" t="s">
        <v>101</v>
      </c>
    </row>
    <row r="56" spans="1:6" ht="60">
      <c r="A56" s="88">
        <f t="shared" si="0"/>
        <v>36</v>
      </c>
      <c r="B56" s="100">
        <v>12</v>
      </c>
      <c r="C56" s="7" t="s">
        <v>483</v>
      </c>
      <c r="D56" s="100" t="s">
        <v>377</v>
      </c>
      <c r="E56" s="100" t="s">
        <v>241</v>
      </c>
      <c r="F56" s="110" t="s">
        <v>102</v>
      </c>
    </row>
    <row r="57" spans="1:6" ht="45">
      <c r="A57" s="88">
        <f t="shared" si="0"/>
        <v>37</v>
      </c>
      <c r="B57" s="100">
        <v>6</v>
      </c>
      <c r="C57" s="7" t="s">
        <v>483</v>
      </c>
      <c r="D57" s="100" t="s">
        <v>378</v>
      </c>
      <c r="E57" s="100" t="s">
        <v>242</v>
      </c>
      <c r="F57" s="110" t="s">
        <v>103</v>
      </c>
    </row>
    <row r="58" spans="1:6" ht="45">
      <c r="A58" s="88">
        <f t="shared" si="0"/>
        <v>38</v>
      </c>
      <c r="B58" s="100">
        <v>6</v>
      </c>
      <c r="C58" s="7" t="s">
        <v>483</v>
      </c>
      <c r="D58" s="100" t="s">
        <v>379</v>
      </c>
      <c r="E58" s="100" t="s">
        <v>243</v>
      </c>
      <c r="F58" s="110" t="s">
        <v>104</v>
      </c>
    </row>
    <row r="59" spans="1:6" ht="45">
      <c r="A59" s="88">
        <f t="shared" si="0"/>
        <v>39</v>
      </c>
      <c r="B59" s="100">
        <v>2</v>
      </c>
      <c r="C59" s="7" t="s">
        <v>483</v>
      </c>
      <c r="D59" s="100" t="s">
        <v>380</v>
      </c>
      <c r="E59" s="100" t="s">
        <v>244</v>
      </c>
      <c r="F59" s="110">
        <v>3966022</v>
      </c>
    </row>
    <row r="60" spans="1:6" ht="60">
      <c r="A60" s="88">
        <f t="shared" si="0"/>
        <v>40</v>
      </c>
      <c r="B60" s="100">
        <v>6</v>
      </c>
      <c r="C60" s="7" t="s">
        <v>483</v>
      </c>
      <c r="D60" s="100" t="s">
        <v>381</v>
      </c>
      <c r="E60" s="100" t="s">
        <v>245</v>
      </c>
      <c r="F60" s="110" t="s">
        <v>105</v>
      </c>
    </row>
    <row r="61" spans="1:6" ht="45">
      <c r="A61" s="88">
        <f t="shared" si="0"/>
        <v>41</v>
      </c>
      <c r="B61" s="100">
        <v>40</v>
      </c>
      <c r="C61" s="7" t="s">
        <v>483</v>
      </c>
      <c r="D61" s="100" t="s">
        <v>382</v>
      </c>
      <c r="E61" s="100" t="s">
        <v>246</v>
      </c>
      <c r="F61" s="110" t="s">
        <v>106</v>
      </c>
    </row>
    <row r="62" spans="1:6" ht="45">
      <c r="A62" s="88">
        <f t="shared" si="0"/>
        <v>42</v>
      </c>
      <c r="B62" s="100">
        <v>10</v>
      </c>
      <c r="C62" s="7" t="s">
        <v>483</v>
      </c>
      <c r="D62" s="100" t="s">
        <v>383</v>
      </c>
      <c r="E62" s="100" t="s">
        <v>247</v>
      </c>
      <c r="F62" s="110" t="s">
        <v>107</v>
      </c>
    </row>
    <row r="63" spans="1:6" ht="45">
      <c r="A63" s="88">
        <f t="shared" si="0"/>
        <v>43</v>
      </c>
      <c r="B63" s="100">
        <v>2</v>
      </c>
      <c r="C63" s="7" t="s">
        <v>483</v>
      </c>
      <c r="D63" s="100" t="s">
        <v>384</v>
      </c>
      <c r="E63" s="100" t="s">
        <v>248</v>
      </c>
      <c r="F63" s="110" t="s">
        <v>108</v>
      </c>
    </row>
    <row r="64" spans="1:6" ht="30">
      <c r="A64" s="88">
        <f t="shared" si="0"/>
        <v>44</v>
      </c>
      <c r="B64" s="100">
        <v>8</v>
      </c>
      <c r="C64" s="7" t="s">
        <v>483</v>
      </c>
      <c r="D64" s="100" t="s">
        <v>385</v>
      </c>
      <c r="E64" s="100" t="s">
        <v>249</v>
      </c>
      <c r="F64" s="110" t="s">
        <v>109</v>
      </c>
    </row>
    <row r="65" spans="1:6" ht="45">
      <c r="A65" s="88">
        <f t="shared" si="0"/>
        <v>45</v>
      </c>
      <c r="B65" s="100">
        <v>36</v>
      </c>
      <c r="C65" s="7" t="s">
        <v>483</v>
      </c>
      <c r="D65" s="100" t="s">
        <v>386</v>
      </c>
      <c r="E65" s="100" t="s">
        <v>250</v>
      </c>
      <c r="F65" s="110" t="s">
        <v>110</v>
      </c>
    </row>
    <row r="66" spans="1:6" ht="30">
      <c r="A66" s="88">
        <f t="shared" si="0"/>
        <v>46</v>
      </c>
      <c r="B66" s="100">
        <v>6</v>
      </c>
      <c r="C66" s="7" t="s">
        <v>483</v>
      </c>
      <c r="D66" s="100" t="s">
        <v>387</v>
      </c>
      <c r="E66" s="100" t="s">
        <v>251</v>
      </c>
      <c r="F66" s="110" t="s">
        <v>111</v>
      </c>
    </row>
    <row r="67" spans="1:6" ht="60">
      <c r="A67" s="88">
        <f t="shared" si="0"/>
        <v>47</v>
      </c>
      <c r="B67" s="100">
        <v>33</v>
      </c>
      <c r="C67" s="7" t="s">
        <v>483</v>
      </c>
      <c r="D67" s="100" t="s">
        <v>388</v>
      </c>
      <c r="E67" s="100" t="s">
        <v>252</v>
      </c>
      <c r="F67" s="110" t="s">
        <v>112</v>
      </c>
    </row>
    <row r="68" spans="1:6" ht="60">
      <c r="A68" s="88">
        <f t="shared" si="0"/>
        <v>48</v>
      </c>
      <c r="B68" s="100">
        <v>33</v>
      </c>
      <c r="C68" s="7" t="s">
        <v>483</v>
      </c>
      <c r="D68" s="100" t="s">
        <v>389</v>
      </c>
      <c r="E68" s="100" t="s">
        <v>253</v>
      </c>
      <c r="F68" s="110" t="s">
        <v>113</v>
      </c>
    </row>
    <row r="69" spans="1:6" ht="60">
      <c r="A69" s="88">
        <f t="shared" si="0"/>
        <v>49</v>
      </c>
      <c r="B69" s="100">
        <v>20</v>
      </c>
      <c r="C69" s="7" t="s">
        <v>483</v>
      </c>
      <c r="D69" s="100" t="s">
        <v>390</v>
      </c>
      <c r="E69" s="100" t="s">
        <v>253</v>
      </c>
      <c r="F69" s="110" t="s">
        <v>114</v>
      </c>
    </row>
    <row r="70" spans="1:6" ht="60">
      <c r="A70" s="88">
        <f t="shared" si="0"/>
        <v>50</v>
      </c>
      <c r="B70" s="100">
        <v>8</v>
      </c>
      <c r="C70" s="7" t="s">
        <v>483</v>
      </c>
      <c r="D70" s="100" t="s">
        <v>391</v>
      </c>
      <c r="E70" s="100" t="s">
        <v>254</v>
      </c>
      <c r="F70" s="110" t="s">
        <v>115</v>
      </c>
    </row>
    <row r="71" spans="1:6" ht="45">
      <c r="A71" s="88">
        <f t="shared" si="0"/>
        <v>51</v>
      </c>
      <c r="B71" s="100">
        <v>12</v>
      </c>
      <c r="C71" s="7" t="s">
        <v>483</v>
      </c>
      <c r="D71" s="100" t="s">
        <v>392</v>
      </c>
      <c r="E71" s="100" t="s">
        <v>255</v>
      </c>
      <c r="F71" s="110" t="s">
        <v>116</v>
      </c>
    </row>
    <row r="72" spans="1:6" ht="60">
      <c r="A72" s="88">
        <f t="shared" si="0"/>
        <v>52</v>
      </c>
      <c r="B72" s="100">
        <v>8</v>
      </c>
      <c r="C72" s="7" t="s">
        <v>483</v>
      </c>
      <c r="D72" s="100" t="s">
        <v>393</v>
      </c>
      <c r="E72" s="100" t="s">
        <v>256</v>
      </c>
      <c r="F72" s="110" t="s">
        <v>117</v>
      </c>
    </row>
    <row r="73" spans="1:6" ht="60">
      <c r="A73" s="88">
        <f t="shared" si="0"/>
        <v>53</v>
      </c>
      <c r="B73" s="100">
        <v>12</v>
      </c>
      <c r="C73" s="7" t="s">
        <v>483</v>
      </c>
      <c r="D73" s="100" t="s">
        <v>394</v>
      </c>
      <c r="E73" s="100" t="s">
        <v>257</v>
      </c>
      <c r="F73" s="110" t="s">
        <v>118</v>
      </c>
    </row>
    <row r="74" spans="1:6" ht="30">
      <c r="A74" s="88">
        <f t="shared" si="0"/>
        <v>54</v>
      </c>
      <c r="B74" s="100">
        <v>19</v>
      </c>
      <c r="C74" s="7" t="s">
        <v>483</v>
      </c>
      <c r="D74" s="100" t="s">
        <v>395</v>
      </c>
      <c r="E74" s="100" t="s">
        <v>258</v>
      </c>
      <c r="F74" s="110" t="s">
        <v>119</v>
      </c>
    </row>
    <row r="75" spans="1:6" ht="45">
      <c r="A75" s="88">
        <f t="shared" si="0"/>
        <v>55</v>
      </c>
      <c r="B75" s="100">
        <v>17</v>
      </c>
      <c r="C75" s="7" t="s">
        <v>483</v>
      </c>
      <c r="D75" s="100" t="s">
        <v>396</v>
      </c>
      <c r="E75" s="100" t="s">
        <v>259</v>
      </c>
      <c r="F75" s="110" t="s">
        <v>120</v>
      </c>
    </row>
    <row r="76" spans="1:6" ht="45">
      <c r="A76" s="88">
        <f t="shared" si="0"/>
        <v>56</v>
      </c>
      <c r="B76" s="100">
        <v>47</v>
      </c>
      <c r="C76" s="7" t="s">
        <v>483</v>
      </c>
      <c r="D76" s="100" t="s">
        <v>397</v>
      </c>
      <c r="E76" s="100" t="s">
        <v>260</v>
      </c>
      <c r="F76" s="110" t="s">
        <v>121</v>
      </c>
    </row>
    <row r="77" spans="1:6" ht="45">
      <c r="A77" s="88">
        <f t="shared" si="0"/>
        <v>57</v>
      </c>
      <c r="B77" s="100">
        <v>47</v>
      </c>
      <c r="C77" s="7" t="s">
        <v>483</v>
      </c>
      <c r="D77" s="100" t="s">
        <v>398</v>
      </c>
      <c r="E77" s="100" t="s">
        <v>261</v>
      </c>
      <c r="F77" s="110" t="s">
        <v>122</v>
      </c>
    </row>
    <row r="78" spans="1:6" ht="45">
      <c r="A78" s="88">
        <f t="shared" si="0"/>
        <v>58</v>
      </c>
      <c r="B78" s="100">
        <v>47</v>
      </c>
      <c r="C78" s="7" t="s">
        <v>483</v>
      </c>
      <c r="D78" s="100" t="s">
        <v>399</v>
      </c>
      <c r="E78" s="100" t="s">
        <v>262</v>
      </c>
      <c r="F78" s="110" t="s">
        <v>123</v>
      </c>
    </row>
    <row r="79" spans="1:6" ht="45">
      <c r="A79" s="88">
        <f t="shared" si="0"/>
        <v>59</v>
      </c>
      <c r="B79" s="100">
        <v>61</v>
      </c>
      <c r="C79" s="7" t="s">
        <v>483</v>
      </c>
      <c r="D79" s="100" t="s">
        <v>400</v>
      </c>
      <c r="E79" s="100" t="s">
        <v>263</v>
      </c>
      <c r="F79" s="110" t="s">
        <v>124</v>
      </c>
    </row>
    <row r="80" spans="1:6" ht="45">
      <c r="A80" s="88">
        <f t="shared" si="0"/>
        <v>60</v>
      </c>
      <c r="B80" s="100">
        <v>26</v>
      </c>
      <c r="C80" s="7" t="s">
        <v>483</v>
      </c>
      <c r="D80" s="100" t="s">
        <v>401</v>
      </c>
      <c r="E80" s="100" t="s">
        <v>264</v>
      </c>
      <c r="F80" s="110" t="s">
        <v>125</v>
      </c>
    </row>
    <row r="81" spans="1:6" ht="45">
      <c r="A81" s="88">
        <f t="shared" si="0"/>
        <v>61</v>
      </c>
      <c r="B81" s="100">
        <v>14</v>
      </c>
      <c r="C81" s="7" t="s">
        <v>483</v>
      </c>
      <c r="D81" s="100" t="s">
        <v>402</v>
      </c>
      <c r="E81" s="100" t="s">
        <v>265</v>
      </c>
      <c r="F81" s="110" t="s">
        <v>126</v>
      </c>
    </row>
    <row r="82" spans="1:6" ht="45">
      <c r="A82" s="88">
        <f t="shared" si="0"/>
        <v>62</v>
      </c>
      <c r="B82" s="100">
        <v>17</v>
      </c>
      <c r="C82" s="7" t="s">
        <v>483</v>
      </c>
      <c r="D82" s="100" t="s">
        <v>403</v>
      </c>
      <c r="E82" s="100" t="s">
        <v>266</v>
      </c>
      <c r="F82" s="110" t="s">
        <v>127</v>
      </c>
    </row>
    <row r="83" spans="1:6" ht="45">
      <c r="A83" s="88">
        <f t="shared" si="0"/>
        <v>63</v>
      </c>
      <c r="B83" s="100">
        <v>41</v>
      </c>
      <c r="C83" s="7" t="s">
        <v>483</v>
      </c>
      <c r="D83" s="100" t="s">
        <v>404</v>
      </c>
      <c r="E83" s="100" t="s">
        <v>267</v>
      </c>
      <c r="F83" s="110" t="s">
        <v>128</v>
      </c>
    </row>
    <row r="84" spans="1:6" ht="45">
      <c r="A84" s="88">
        <f t="shared" si="0"/>
        <v>64</v>
      </c>
      <c r="B84" s="100">
        <v>24</v>
      </c>
      <c r="C84" s="7" t="s">
        <v>483</v>
      </c>
      <c r="D84" s="100" t="s">
        <v>405</v>
      </c>
      <c r="E84" s="100" t="s">
        <v>268</v>
      </c>
      <c r="F84" s="110" t="s">
        <v>129</v>
      </c>
    </row>
    <row r="85" spans="1:6" ht="45">
      <c r="A85" s="88">
        <f t="shared" si="0"/>
        <v>65</v>
      </c>
      <c r="B85" s="100">
        <v>12</v>
      </c>
      <c r="C85" s="7" t="s">
        <v>483</v>
      </c>
      <c r="D85" s="100" t="s">
        <v>406</v>
      </c>
      <c r="E85" s="100" t="s">
        <v>269</v>
      </c>
      <c r="F85" s="110" t="s">
        <v>130</v>
      </c>
    </row>
    <row r="86" spans="1:6" ht="45">
      <c r="A86" s="88">
        <f t="shared" si="0"/>
        <v>66</v>
      </c>
      <c r="B86" s="100">
        <v>12</v>
      </c>
      <c r="C86" s="7" t="s">
        <v>483</v>
      </c>
      <c r="D86" s="100" t="s">
        <v>407</v>
      </c>
      <c r="E86" s="100" t="s">
        <v>270</v>
      </c>
      <c r="F86" s="110" t="s">
        <v>131</v>
      </c>
    </row>
    <row r="87" spans="1:6" ht="45">
      <c r="A87" s="88">
        <f t="shared" ref="A87:A150" si="1">+A86+1</f>
        <v>67</v>
      </c>
      <c r="B87" s="100">
        <v>18</v>
      </c>
      <c r="C87" s="7" t="s">
        <v>483</v>
      </c>
      <c r="D87" s="100" t="s">
        <v>408</v>
      </c>
      <c r="E87" s="100" t="s">
        <v>269</v>
      </c>
      <c r="F87" s="110" t="s">
        <v>132</v>
      </c>
    </row>
    <row r="88" spans="1:6" ht="45">
      <c r="A88" s="88">
        <f t="shared" si="1"/>
        <v>68</v>
      </c>
      <c r="B88" s="100">
        <v>10</v>
      </c>
      <c r="C88" s="7" t="s">
        <v>483</v>
      </c>
      <c r="D88" s="100" t="s">
        <v>409</v>
      </c>
      <c r="E88" s="100" t="s">
        <v>271</v>
      </c>
      <c r="F88" s="110" t="s">
        <v>133</v>
      </c>
    </row>
    <row r="89" spans="1:6" ht="60">
      <c r="A89" s="88">
        <f t="shared" si="1"/>
        <v>69</v>
      </c>
      <c r="B89" s="100">
        <v>6</v>
      </c>
      <c r="C89" s="7" t="s">
        <v>483</v>
      </c>
      <c r="D89" s="100" t="s">
        <v>410</v>
      </c>
      <c r="E89" s="100" t="s">
        <v>272</v>
      </c>
      <c r="F89" s="110" t="s">
        <v>134</v>
      </c>
    </row>
    <row r="90" spans="1:6" ht="45">
      <c r="A90" s="88">
        <f t="shared" si="1"/>
        <v>70</v>
      </c>
      <c r="B90" s="100">
        <v>12</v>
      </c>
      <c r="C90" s="7" t="s">
        <v>483</v>
      </c>
      <c r="D90" s="100" t="s">
        <v>411</v>
      </c>
      <c r="E90" s="100" t="s">
        <v>273</v>
      </c>
      <c r="F90" s="110" t="s">
        <v>135</v>
      </c>
    </row>
    <row r="91" spans="1:6" ht="45">
      <c r="A91" s="88">
        <f t="shared" si="1"/>
        <v>71</v>
      </c>
      <c r="B91" s="100">
        <v>10</v>
      </c>
      <c r="C91" s="7" t="s">
        <v>483</v>
      </c>
      <c r="D91" s="100" t="s">
        <v>412</v>
      </c>
      <c r="E91" s="100" t="s">
        <v>274</v>
      </c>
      <c r="F91" s="110" t="s">
        <v>136</v>
      </c>
    </row>
    <row r="92" spans="1:6" ht="45">
      <c r="A92" s="88">
        <f t="shared" si="1"/>
        <v>72</v>
      </c>
      <c r="B92" s="100">
        <v>9</v>
      </c>
      <c r="C92" s="7" t="s">
        <v>483</v>
      </c>
      <c r="D92" s="100" t="s">
        <v>413</v>
      </c>
      <c r="E92" s="100" t="s">
        <v>275</v>
      </c>
      <c r="F92" s="110" t="s">
        <v>137</v>
      </c>
    </row>
    <row r="93" spans="1:6" ht="60">
      <c r="A93" s="88">
        <f t="shared" si="1"/>
        <v>73</v>
      </c>
      <c r="B93" s="100">
        <v>47</v>
      </c>
      <c r="C93" s="7" t="s">
        <v>483</v>
      </c>
      <c r="D93" s="100" t="s">
        <v>414</v>
      </c>
      <c r="E93" s="100" t="s">
        <v>276</v>
      </c>
      <c r="F93" s="110" t="s">
        <v>138</v>
      </c>
    </row>
    <row r="94" spans="1:6" ht="30">
      <c r="A94" s="88">
        <f t="shared" si="1"/>
        <v>74</v>
      </c>
      <c r="B94" s="100">
        <v>26</v>
      </c>
      <c r="C94" s="7" t="s">
        <v>483</v>
      </c>
      <c r="D94" s="100" t="s">
        <v>415</v>
      </c>
      <c r="E94" s="100" t="s">
        <v>277</v>
      </c>
      <c r="F94" s="110" t="s">
        <v>139</v>
      </c>
    </row>
    <row r="95" spans="1:6" ht="30">
      <c r="A95" s="88">
        <f t="shared" si="1"/>
        <v>75</v>
      </c>
      <c r="B95" s="100">
        <v>3</v>
      </c>
      <c r="C95" s="7" t="s">
        <v>483</v>
      </c>
      <c r="D95" s="100" t="s">
        <v>416</v>
      </c>
      <c r="E95" s="100" t="s">
        <v>278</v>
      </c>
      <c r="F95" s="110" t="s">
        <v>140</v>
      </c>
    </row>
    <row r="96" spans="1:6" ht="30">
      <c r="A96" s="88">
        <f t="shared" si="1"/>
        <v>76</v>
      </c>
      <c r="B96" s="100">
        <v>4</v>
      </c>
      <c r="C96" s="7" t="s">
        <v>483</v>
      </c>
      <c r="D96" s="100" t="s">
        <v>417</v>
      </c>
      <c r="E96" s="100" t="s">
        <v>279</v>
      </c>
      <c r="F96" s="110" t="s">
        <v>141</v>
      </c>
    </row>
    <row r="97" spans="1:6" ht="30">
      <c r="A97" s="88">
        <f t="shared" si="1"/>
        <v>77</v>
      </c>
      <c r="B97" s="100">
        <v>8</v>
      </c>
      <c r="C97" s="7" t="s">
        <v>483</v>
      </c>
      <c r="D97" s="100" t="s">
        <v>418</v>
      </c>
      <c r="E97" s="100" t="s">
        <v>280</v>
      </c>
      <c r="F97" s="110" t="s">
        <v>142</v>
      </c>
    </row>
    <row r="98" spans="1:6" ht="45">
      <c r="A98" s="88">
        <f t="shared" si="1"/>
        <v>78</v>
      </c>
      <c r="B98" s="100">
        <v>39</v>
      </c>
      <c r="C98" s="7" t="s">
        <v>483</v>
      </c>
      <c r="D98" s="100" t="s">
        <v>419</v>
      </c>
      <c r="E98" s="100" t="s">
        <v>281</v>
      </c>
      <c r="F98" s="110" t="s">
        <v>143</v>
      </c>
    </row>
    <row r="99" spans="1:6" ht="45">
      <c r="A99" s="88">
        <f t="shared" si="1"/>
        <v>79</v>
      </c>
      <c r="B99" s="100">
        <v>34</v>
      </c>
      <c r="C99" s="7" t="s">
        <v>483</v>
      </c>
      <c r="D99" s="100" t="s">
        <v>420</v>
      </c>
      <c r="E99" s="100" t="s">
        <v>282</v>
      </c>
      <c r="F99" s="110" t="s">
        <v>144</v>
      </c>
    </row>
    <row r="100" spans="1:6" ht="45">
      <c r="A100" s="88">
        <f t="shared" si="1"/>
        <v>80</v>
      </c>
      <c r="B100" s="100">
        <v>48</v>
      </c>
      <c r="C100" s="7" t="s">
        <v>483</v>
      </c>
      <c r="D100" s="100" t="s">
        <v>421</v>
      </c>
      <c r="E100" s="100" t="s">
        <v>283</v>
      </c>
      <c r="F100" s="110" t="s">
        <v>145</v>
      </c>
    </row>
    <row r="101" spans="1:6" ht="60">
      <c r="A101" s="88">
        <f t="shared" si="1"/>
        <v>81</v>
      </c>
      <c r="B101" s="100">
        <v>69</v>
      </c>
      <c r="C101" s="7" t="s">
        <v>483</v>
      </c>
      <c r="D101" s="100" t="s">
        <v>422</v>
      </c>
      <c r="E101" s="100" t="s">
        <v>284</v>
      </c>
      <c r="F101" s="110" t="s">
        <v>146</v>
      </c>
    </row>
    <row r="102" spans="1:6" ht="30">
      <c r="A102" s="88">
        <f t="shared" si="1"/>
        <v>82</v>
      </c>
      <c r="B102" s="100">
        <v>22</v>
      </c>
      <c r="C102" s="7" t="s">
        <v>483</v>
      </c>
      <c r="D102" s="100" t="s">
        <v>423</v>
      </c>
      <c r="E102" s="100" t="s">
        <v>285</v>
      </c>
      <c r="F102" s="110" t="s">
        <v>147</v>
      </c>
    </row>
    <row r="103" spans="1:6" ht="45">
      <c r="A103" s="88">
        <f t="shared" si="1"/>
        <v>83</v>
      </c>
      <c r="B103" s="100">
        <v>185</v>
      </c>
      <c r="C103" s="7" t="s">
        <v>483</v>
      </c>
      <c r="D103" s="100" t="s">
        <v>424</v>
      </c>
      <c r="E103" s="100" t="s">
        <v>286</v>
      </c>
      <c r="F103" s="110" t="s">
        <v>148</v>
      </c>
    </row>
    <row r="104" spans="1:6" ht="45">
      <c r="A104" s="88">
        <f t="shared" si="1"/>
        <v>84</v>
      </c>
      <c r="B104" s="100">
        <v>201</v>
      </c>
      <c r="C104" s="7" t="s">
        <v>483</v>
      </c>
      <c r="D104" s="100" t="s">
        <v>425</v>
      </c>
      <c r="E104" s="100" t="s">
        <v>287</v>
      </c>
      <c r="F104" s="110" t="s">
        <v>149</v>
      </c>
    </row>
    <row r="105" spans="1:6" ht="45">
      <c r="A105" s="88">
        <f t="shared" si="1"/>
        <v>85</v>
      </c>
      <c r="B105" s="100">
        <v>183</v>
      </c>
      <c r="C105" s="7" t="s">
        <v>483</v>
      </c>
      <c r="D105" s="100" t="s">
        <v>426</v>
      </c>
      <c r="E105" s="100" t="s">
        <v>287</v>
      </c>
      <c r="F105" s="110" t="s">
        <v>150</v>
      </c>
    </row>
    <row r="106" spans="1:6" ht="45">
      <c r="A106" s="88">
        <f t="shared" si="1"/>
        <v>86</v>
      </c>
      <c r="B106" s="100">
        <v>36</v>
      </c>
      <c r="C106" s="7" t="s">
        <v>483</v>
      </c>
      <c r="D106" s="100" t="s">
        <v>427</v>
      </c>
      <c r="E106" s="100" t="s">
        <v>288</v>
      </c>
      <c r="F106" s="110" t="s">
        <v>151</v>
      </c>
    </row>
    <row r="107" spans="1:6" ht="45">
      <c r="A107" s="88">
        <f t="shared" si="1"/>
        <v>87</v>
      </c>
      <c r="B107" s="100">
        <v>22</v>
      </c>
      <c r="C107" s="7" t="s">
        <v>483</v>
      </c>
      <c r="D107" s="100" t="s">
        <v>428</v>
      </c>
      <c r="E107" s="100" t="s">
        <v>289</v>
      </c>
      <c r="F107" s="110" t="s">
        <v>152</v>
      </c>
    </row>
    <row r="108" spans="1:6" ht="60">
      <c r="A108" s="88">
        <f t="shared" si="1"/>
        <v>88</v>
      </c>
      <c r="B108" s="100">
        <v>21</v>
      </c>
      <c r="C108" s="7" t="s">
        <v>483</v>
      </c>
      <c r="D108" s="100" t="s">
        <v>429</v>
      </c>
      <c r="E108" s="100" t="s">
        <v>290</v>
      </c>
      <c r="F108" s="110" t="s">
        <v>153</v>
      </c>
    </row>
    <row r="109" spans="1:6" ht="16.5" customHeight="1">
      <c r="A109" s="88">
        <f t="shared" si="1"/>
        <v>89</v>
      </c>
      <c r="B109" s="100">
        <v>21</v>
      </c>
      <c r="C109" s="7" t="s">
        <v>483</v>
      </c>
      <c r="D109" s="100" t="s">
        <v>430</v>
      </c>
      <c r="E109" s="100" t="s">
        <v>291</v>
      </c>
      <c r="F109" s="110" t="s">
        <v>154</v>
      </c>
    </row>
    <row r="110" spans="1:6" ht="45">
      <c r="A110" s="88">
        <f t="shared" si="1"/>
        <v>90</v>
      </c>
      <c r="B110" s="100">
        <v>19</v>
      </c>
      <c r="C110" s="7" t="s">
        <v>483</v>
      </c>
      <c r="D110" s="100" t="s">
        <v>431</v>
      </c>
      <c r="E110" s="100" t="s">
        <v>292</v>
      </c>
      <c r="F110" s="110" t="s">
        <v>155</v>
      </c>
    </row>
    <row r="111" spans="1:6" ht="60">
      <c r="A111" s="88">
        <f t="shared" si="1"/>
        <v>91</v>
      </c>
      <c r="B111" s="100">
        <v>41</v>
      </c>
      <c r="C111" s="7" t="s">
        <v>483</v>
      </c>
      <c r="D111" s="100" t="s">
        <v>432</v>
      </c>
      <c r="E111" s="100" t="s">
        <v>293</v>
      </c>
      <c r="F111" s="110" t="s">
        <v>156</v>
      </c>
    </row>
    <row r="112" spans="1:6" ht="45">
      <c r="A112" s="88">
        <f t="shared" si="1"/>
        <v>92</v>
      </c>
      <c r="B112" s="100">
        <v>47</v>
      </c>
      <c r="C112" s="7" t="s">
        <v>483</v>
      </c>
      <c r="D112" s="100" t="s">
        <v>433</v>
      </c>
      <c r="E112" s="100" t="s">
        <v>294</v>
      </c>
      <c r="F112" s="110" t="s">
        <v>157</v>
      </c>
    </row>
    <row r="113" spans="1:6" ht="45">
      <c r="A113" s="88">
        <f t="shared" si="1"/>
        <v>93</v>
      </c>
      <c r="B113" s="100">
        <v>20</v>
      </c>
      <c r="C113" s="7" t="s">
        <v>483</v>
      </c>
      <c r="D113" s="100" t="s">
        <v>434</v>
      </c>
      <c r="E113" s="100" t="s">
        <v>295</v>
      </c>
      <c r="F113" s="110" t="s">
        <v>158</v>
      </c>
    </row>
    <row r="114" spans="1:6" ht="45">
      <c r="A114" s="88">
        <f t="shared" si="1"/>
        <v>94</v>
      </c>
      <c r="B114" s="100">
        <v>14</v>
      </c>
      <c r="C114" s="7" t="s">
        <v>483</v>
      </c>
      <c r="D114" s="100" t="s">
        <v>435</v>
      </c>
      <c r="E114" s="100" t="s">
        <v>296</v>
      </c>
      <c r="F114" s="110" t="s">
        <v>159</v>
      </c>
    </row>
    <row r="115" spans="1:6" ht="60">
      <c r="A115" s="88">
        <f t="shared" si="1"/>
        <v>95</v>
      </c>
      <c r="B115" s="100">
        <v>82</v>
      </c>
      <c r="C115" s="7" t="s">
        <v>483</v>
      </c>
      <c r="D115" s="100" t="s">
        <v>436</v>
      </c>
      <c r="E115" s="100" t="s">
        <v>297</v>
      </c>
      <c r="F115" s="110" t="s">
        <v>160</v>
      </c>
    </row>
    <row r="116" spans="1:6" ht="60">
      <c r="A116" s="88">
        <f t="shared" si="1"/>
        <v>96</v>
      </c>
      <c r="B116" s="100">
        <v>145</v>
      </c>
      <c r="C116" s="7" t="s">
        <v>483</v>
      </c>
      <c r="D116" s="100" t="s">
        <v>437</v>
      </c>
      <c r="E116" s="100" t="s">
        <v>298</v>
      </c>
      <c r="F116" s="110" t="s">
        <v>161</v>
      </c>
    </row>
    <row r="117" spans="1:6" ht="45">
      <c r="A117" s="88">
        <f t="shared" si="1"/>
        <v>97</v>
      </c>
      <c r="B117" s="100">
        <v>12</v>
      </c>
      <c r="C117" s="7" t="s">
        <v>483</v>
      </c>
      <c r="D117" s="100" t="s">
        <v>438</v>
      </c>
      <c r="E117" s="100" t="s">
        <v>299</v>
      </c>
      <c r="F117" s="110" t="s">
        <v>162</v>
      </c>
    </row>
    <row r="118" spans="1:6" ht="60">
      <c r="A118" s="88">
        <f t="shared" si="1"/>
        <v>98</v>
      </c>
      <c r="B118" s="100">
        <v>16</v>
      </c>
      <c r="C118" s="7" t="s">
        <v>483</v>
      </c>
      <c r="D118" s="100" t="s">
        <v>439</v>
      </c>
      <c r="E118" s="100" t="s">
        <v>300</v>
      </c>
      <c r="F118" s="110" t="s">
        <v>163</v>
      </c>
    </row>
    <row r="119" spans="1:6" ht="45">
      <c r="A119" s="88">
        <f t="shared" si="1"/>
        <v>99</v>
      </c>
      <c r="B119" s="100">
        <v>12</v>
      </c>
      <c r="C119" s="7" t="s">
        <v>483</v>
      </c>
      <c r="D119" s="100" t="s">
        <v>440</v>
      </c>
      <c r="E119" s="100" t="s">
        <v>301</v>
      </c>
      <c r="F119" s="110" t="s">
        <v>164</v>
      </c>
    </row>
    <row r="120" spans="1:6" ht="60">
      <c r="A120" s="88">
        <f t="shared" si="1"/>
        <v>100</v>
      </c>
      <c r="B120" s="100">
        <v>12</v>
      </c>
      <c r="C120" s="7" t="s">
        <v>483</v>
      </c>
      <c r="D120" s="100" t="s">
        <v>441</v>
      </c>
      <c r="E120" s="100" t="s">
        <v>302</v>
      </c>
      <c r="F120" s="110" t="s">
        <v>165</v>
      </c>
    </row>
    <row r="121" spans="1:6" ht="45">
      <c r="A121" s="88">
        <f t="shared" si="1"/>
        <v>101</v>
      </c>
      <c r="B121" s="100">
        <v>12</v>
      </c>
      <c r="C121" s="7" t="s">
        <v>483</v>
      </c>
      <c r="D121" s="100" t="s">
        <v>442</v>
      </c>
      <c r="E121" s="100" t="s">
        <v>303</v>
      </c>
      <c r="F121" s="110" t="s">
        <v>166</v>
      </c>
    </row>
    <row r="122" spans="1:6" ht="45">
      <c r="A122" s="88">
        <f t="shared" si="1"/>
        <v>102</v>
      </c>
      <c r="B122" s="100">
        <v>14</v>
      </c>
      <c r="C122" s="7" t="s">
        <v>483</v>
      </c>
      <c r="D122" s="100" t="s">
        <v>443</v>
      </c>
      <c r="E122" s="100" t="s">
        <v>304</v>
      </c>
      <c r="F122" s="110" t="s">
        <v>167</v>
      </c>
    </row>
    <row r="123" spans="1:6" ht="60">
      <c r="A123" s="88">
        <f t="shared" si="1"/>
        <v>103</v>
      </c>
      <c r="B123" s="100">
        <v>14</v>
      </c>
      <c r="C123" s="7" t="s">
        <v>483</v>
      </c>
      <c r="D123" s="100" t="s">
        <v>444</v>
      </c>
      <c r="E123" s="100" t="s">
        <v>305</v>
      </c>
      <c r="F123" s="110" t="s">
        <v>168</v>
      </c>
    </row>
    <row r="124" spans="1:6" ht="45">
      <c r="A124" s="88">
        <f t="shared" si="1"/>
        <v>104</v>
      </c>
      <c r="B124" s="100">
        <v>14</v>
      </c>
      <c r="C124" s="7" t="s">
        <v>483</v>
      </c>
      <c r="D124" s="100" t="s">
        <v>445</v>
      </c>
      <c r="E124" s="100" t="s">
        <v>306</v>
      </c>
      <c r="F124" s="110" t="s">
        <v>169</v>
      </c>
    </row>
    <row r="125" spans="1:6" ht="30">
      <c r="A125" s="88">
        <f t="shared" si="1"/>
        <v>105</v>
      </c>
      <c r="B125" s="100">
        <v>14</v>
      </c>
      <c r="C125" s="7" t="s">
        <v>483</v>
      </c>
      <c r="D125" s="100" t="s">
        <v>446</v>
      </c>
      <c r="E125" s="100" t="s">
        <v>307</v>
      </c>
      <c r="F125" s="110" t="s">
        <v>170</v>
      </c>
    </row>
    <row r="126" spans="1:6" ht="45">
      <c r="A126" s="88">
        <f t="shared" si="1"/>
        <v>106</v>
      </c>
      <c r="B126" s="100">
        <v>10</v>
      </c>
      <c r="C126" s="7" t="s">
        <v>483</v>
      </c>
      <c r="D126" s="100" t="s">
        <v>447</v>
      </c>
      <c r="E126" s="100" t="s">
        <v>308</v>
      </c>
      <c r="F126" s="110" t="s">
        <v>171</v>
      </c>
    </row>
    <row r="127" spans="1:6" ht="45">
      <c r="A127" s="88">
        <f t="shared" si="1"/>
        <v>107</v>
      </c>
      <c r="B127" s="100">
        <v>10</v>
      </c>
      <c r="C127" s="7" t="s">
        <v>483</v>
      </c>
      <c r="D127" s="100" t="s">
        <v>448</v>
      </c>
      <c r="E127" s="100" t="s">
        <v>309</v>
      </c>
      <c r="F127" s="110" t="s">
        <v>172</v>
      </c>
    </row>
    <row r="128" spans="1:6" ht="45">
      <c r="A128" s="88">
        <f t="shared" si="1"/>
        <v>108</v>
      </c>
      <c r="B128" s="100">
        <v>20</v>
      </c>
      <c r="C128" s="7" t="s">
        <v>483</v>
      </c>
      <c r="D128" s="100" t="s">
        <v>449</v>
      </c>
      <c r="E128" s="100" t="s">
        <v>310</v>
      </c>
      <c r="F128" s="110" t="s">
        <v>173</v>
      </c>
    </row>
    <row r="129" spans="1:6" ht="45">
      <c r="A129" s="88">
        <f t="shared" si="1"/>
        <v>109</v>
      </c>
      <c r="B129" s="100">
        <v>4</v>
      </c>
      <c r="C129" s="7" t="s">
        <v>483</v>
      </c>
      <c r="D129" s="100" t="s">
        <v>450</v>
      </c>
      <c r="E129" s="100" t="s">
        <v>311</v>
      </c>
      <c r="F129" s="110" t="s">
        <v>174</v>
      </c>
    </row>
    <row r="130" spans="1:6" ht="45">
      <c r="A130" s="88">
        <f t="shared" si="1"/>
        <v>110</v>
      </c>
      <c r="B130" s="100">
        <v>30</v>
      </c>
      <c r="C130" s="7" t="s">
        <v>483</v>
      </c>
      <c r="D130" s="100" t="s">
        <v>451</v>
      </c>
      <c r="E130" s="100" t="s">
        <v>312</v>
      </c>
      <c r="F130" s="110" t="s">
        <v>175</v>
      </c>
    </row>
    <row r="131" spans="1:6" ht="45">
      <c r="A131" s="88">
        <f t="shared" si="1"/>
        <v>111</v>
      </c>
      <c r="B131" s="100">
        <v>20</v>
      </c>
      <c r="C131" s="7" t="s">
        <v>483</v>
      </c>
      <c r="D131" s="100" t="s">
        <v>452</v>
      </c>
      <c r="E131" s="100" t="s">
        <v>313</v>
      </c>
      <c r="F131" s="110" t="s">
        <v>176</v>
      </c>
    </row>
    <row r="132" spans="1:6" ht="45">
      <c r="A132" s="88">
        <f t="shared" si="1"/>
        <v>112</v>
      </c>
      <c r="B132" s="100">
        <v>60</v>
      </c>
      <c r="C132" s="7" t="s">
        <v>483</v>
      </c>
      <c r="D132" s="100" t="s">
        <v>453</v>
      </c>
      <c r="E132" s="100" t="s">
        <v>314</v>
      </c>
      <c r="F132" s="110" t="s">
        <v>177</v>
      </c>
    </row>
    <row r="133" spans="1:6" ht="45">
      <c r="A133" s="88">
        <f t="shared" si="1"/>
        <v>113</v>
      </c>
      <c r="B133" s="100">
        <v>20</v>
      </c>
      <c r="C133" s="7" t="s">
        <v>483</v>
      </c>
      <c r="D133" s="100" t="s">
        <v>454</v>
      </c>
      <c r="E133" s="100" t="s">
        <v>315</v>
      </c>
      <c r="F133" s="110" t="s">
        <v>178</v>
      </c>
    </row>
    <row r="134" spans="1:6" ht="45">
      <c r="A134" s="88">
        <f t="shared" si="1"/>
        <v>114</v>
      </c>
      <c r="B134" s="100">
        <v>20</v>
      </c>
      <c r="C134" s="7" t="s">
        <v>483</v>
      </c>
      <c r="D134" s="100" t="s">
        <v>455</v>
      </c>
      <c r="E134" s="100" t="s">
        <v>316</v>
      </c>
      <c r="F134" s="110" t="s">
        <v>179</v>
      </c>
    </row>
    <row r="135" spans="1:6" ht="45">
      <c r="A135" s="88">
        <f t="shared" si="1"/>
        <v>115</v>
      </c>
      <c r="B135" s="100">
        <v>40</v>
      </c>
      <c r="C135" s="7" t="s">
        <v>483</v>
      </c>
      <c r="D135" s="100" t="s">
        <v>456</v>
      </c>
      <c r="E135" s="100" t="s">
        <v>317</v>
      </c>
      <c r="F135" s="110" t="s">
        <v>180</v>
      </c>
    </row>
    <row r="136" spans="1:6" ht="45">
      <c r="A136" s="88">
        <f t="shared" si="1"/>
        <v>116</v>
      </c>
      <c r="B136" s="100">
        <v>40</v>
      </c>
      <c r="C136" s="7" t="s">
        <v>483</v>
      </c>
      <c r="D136" s="100" t="s">
        <v>457</v>
      </c>
      <c r="E136" s="100" t="s">
        <v>318</v>
      </c>
      <c r="F136" s="110" t="s">
        <v>181</v>
      </c>
    </row>
    <row r="137" spans="1:6" ht="30">
      <c r="A137" s="88">
        <f t="shared" si="1"/>
        <v>117</v>
      </c>
      <c r="B137" s="100">
        <v>20</v>
      </c>
      <c r="C137" s="7" t="s">
        <v>483</v>
      </c>
      <c r="D137" s="100" t="s">
        <v>458</v>
      </c>
      <c r="E137" s="100" t="s">
        <v>319</v>
      </c>
      <c r="F137" s="110" t="s">
        <v>182</v>
      </c>
    </row>
    <row r="138" spans="1:6" ht="30">
      <c r="A138" s="88">
        <f t="shared" si="1"/>
        <v>118</v>
      </c>
      <c r="B138" s="100">
        <v>40</v>
      </c>
      <c r="C138" s="7" t="s">
        <v>483</v>
      </c>
      <c r="D138" s="100" t="s">
        <v>459</v>
      </c>
      <c r="E138" s="100" t="s">
        <v>319</v>
      </c>
      <c r="F138" s="110" t="s">
        <v>183</v>
      </c>
    </row>
    <row r="139" spans="1:6" ht="45">
      <c r="A139" s="88">
        <f t="shared" si="1"/>
        <v>119</v>
      </c>
      <c r="B139" s="100">
        <v>40</v>
      </c>
      <c r="C139" s="7" t="s">
        <v>483</v>
      </c>
      <c r="D139" s="100" t="s">
        <v>460</v>
      </c>
      <c r="E139" s="100" t="s">
        <v>320</v>
      </c>
      <c r="F139" s="110" t="s">
        <v>184</v>
      </c>
    </row>
    <row r="140" spans="1:6" ht="60">
      <c r="A140" s="88">
        <f t="shared" si="1"/>
        <v>120</v>
      </c>
      <c r="B140" s="100">
        <v>12</v>
      </c>
      <c r="C140" s="7" t="s">
        <v>483</v>
      </c>
      <c r="D140" s="100" t="s">
        <v>461</v>
      </c>
      <c r="E140" s="100" t="s">
        <v>321</v>
      </c>
      <c r="F140" s="110" t="s">
        <v>185</v>
      </c>
    </row>
    <row r="141" spans="1:6" ht="30">
      <c r="A141" s="88">
        <f t="shared" si="1"/>
        <v>121</v>
      </c>
      <c r="B141" s="100">
        <v>19</v>
      </c>
      <c r="C141" s="7" t="s">
        <v>483</v>
      </c>
      <c r="D141" s="100" t="s">
        <v>462</v>
      </c>
      <c r="E141" s="100" t="s">
        <v>322</v>
      </c>
      <c r="F141" s="110" t="s">
        <v>186</v>
      </c>
    </row>
    <row r="142" spans="1:6" ht="45">
      <c r="A142" s="88">
        <f t="shared" si="1"/>
        <v>122</v>
      </c>
      <c r="B142" s="100">
        <v>48</v>
      </c>
      <c r="C142" s="7" t="s">
        <v>483</v>
      </c>
      <c r="D142" s="100" t="s">
        <v>463</v>
      </c>
      <c r="E142" s="100" t="s">
        <v>323</v>
      </c>
      <c r="F142" s="110" t="s">
        <v>187</v>
      </c>
    </row>
    <row r="143" spans="1:6" ht="60">
      <c r="A143" s="88">
        <f t="shared" si="1"/>
        <v>123</v>
      </c>
      <c r="B143" s="100">
        <v>28</v>
      </c>
      <c r="C143" s="7" t="s">
        <v>483</v>
      </c>
      <c r="D143" s="100" t="s">
        <v>464</v>
      </c>
      <c r="E143" s="100" t="s">
        <v>324</v>
      </c>
      <c r="F143" s="110" t="s">
        <v>188</v>
      </c>
    </row>
    <row r="144" spans="1:6" ht="45">
      <c r="A144" s="88">
        <f t="shared" si="1"/>
        <v>124</v>
      </c>
      <c r="B144" s="100">
        <v>38</v>
      </c>
      <c r="C144" s="7" t="s">
        <v>483</v>
      </c>
      <c r="D144" s="100" t="s">
        <v>465</v>
      </c>
      <c r="E144" s="100" t="s">
        <v>325</v>
      </c>
      <c r="F144" s="110" t="s">
        <v>189</v>
      </c>
    </row>
    <row r="145" spans="1:6" ht="60">
      <c r="A145" s="88">
        <f t="shared" si="1"/>
        <v>125</v>
      </c>
      <c r="B145" s="100">
        <v>20</v>
      </c>
      <c r="C145" s="7" t="s">
        <v>483</v>
      </c>
      <c r="D145" s="100" t="s">
        <v>466</v>
      </c>
      <c r="E145" s="100" t="s">
        <v>326</v>
      </c>
      <c r="F145" s="110" t="s">
        <v>190</v>
      </c>
    </row>
    <row r="146" spans="1:6" ht="45">
      <c r="A146" s="88">
        <f t="shared" si="1"/>
        <v>126</v>
      </c>
      <c r="B146" s="100">
        <v>20</v>
      </c>
      <c r="C146" s="7" t="s">
        <v>483</v>
      </c>
      <c r="D146" s="100" t="s">
        <v>467</v>
      </c>
      <c r="E146" s="100" t="s">
        <v>327</v>
      </c>
      <c r="F146" s="110" t="s">
        <v>191</v>
      </c>
    </row>
    <row r="147" spans="1:6" ht="60">
      <c r="A147" s="88">
        <f t="shared" si="1"/>
        <v>127</v>
      </c>
      <c r="B147" s="100">
        <v>20</v>
      </c>
      <c r="C147" s="7" t="s">
        <v>483</v>
      </c>
      <c r="D147" s="100" t="s">
        <v>468</v>
      </c>
      <c r="E147" s="100" t="s">
        <v>328</v>
      </c>
      <c r="F147" s="110" t="s">
        <v>192</v>
      </c>
    </row>
    <row r="148" spans="1:6" ht="60">
      <c r="A148" s="88">
        <f t="shared" si="1"/>
        <v>128</v>
      </c>
      <c r="B148" s="100">
        <v>30</v>
      </c>
      <c r="C148" s="7" t="s">
        <v>483</v>
      </c>
      <c r="D148" s="100" t="s">
        <v>469</v>
      </c>
      <c r="E148" s="100" t="s">
        <v>329</v>
      </c>
      <c r="F148" s="110" t="s">
        <v>193</v>
      </c>
    </row>
    <row r="149" spans="1:6" ht="45">
      <c r="A149" s="88">
        <f t="shared" si="1"/>
        <v>129</v>
      </c>
      <c r="B149" s="100">
        <v>12</v>
      </c>
      <c r="C149" s="7" t="s">
        <v>483</v>
      </c>
      <c r="D149" s="100" t="s">
        <v>470</v>
      </c>
      <c r="E149" s="100" t="s">
        <v>330</v>
      </c>
      <c r="F149" s="110" t="s">
        <v>194</v>
      </c>
    </row>
    <row r="150" spans="1:6" ht="45">
      <c r="A150" s="88">
        <f t="shared" si="1"/>
        <v>130</v>
      </c>
      <c r="B150" s="100">
        <v>12</v>
      </c>
      <c r="C150" s="7" t="s">
        <v>483</v>
      </c>
      <c r="D150" s="100" t="s">
        <v>471</v>
      </c>
      <c r="E150" s="100" t="s">
        <v>331</v>
      </c>
      <c r="F150" s="110" t="s">
        <v>195</v>
      </c>
    </row>
    <row r="151" spans="1:6" ht="45">
      <c r="A151" s="88">
        <f t="shared" ref="A151:A161" si="2">+A150+1</f>
        <v>131</v>
      </c>
      <c r="B151" s="100">
        <v>12</v>
      </c>
      <c r="C151" s="7" t="s">
        <v>483</v>
      </c>
      <c r="D151" s="100" t="s">
        <v>472</v>
      </c>
      <c r="E151" s="100" t="s">
        <v>332</v>
      </c>
      <c r="F151" s="110" t="s">
        <v>196</v>
      </c>
    </row>
    <row r="152" spans="1:6" ht="60">
      <c r="A152" s="88">
        <f t="shared" si="2"/>
        <v>132</v>
      </c>
      <c r="B152" s="100">
        <v>12</v>
      </c>
      <c r="C152" s="7" t="s">
        <v>483</v>
      </c>
      <c r="D152" s="100" t="s">
        <v>473</v>
      </c>
      <c r="E152" s="100" t="s">
        <v>333</v>
      </c>
      <c r="F152" s="110" t="s">
        <v>197</v>
      </c>
    </row>
    <row r="153" spans="1:6" ht="30">
      <c r="A153" s="88">
        <f t="shared" si="2"/>
        <v>133</v>
      </c>
      <c r="B153" s="100">
        <v>8</v>
      </c>
      <c r="C153" s="7" t="s">
        <v>483</v>
      </c>
      <c r="D153" s="100" t="s">
        <v>474</v>
      </c>
      <c r="E153" s="100" t="s">
        <v>334</v>
      </c>
      <c r="F153" s="110" t="s">
        <v>198</v>
      </c>
    </row>
    <row r="154" spans="1:6" ht="30">
      <c r="A154" s="88">
        <f t="shared" si="2"/>
        <v>134</v>
      </c>
      <c r="B154" s="100">
        <v>15</v>
      </c>
      <c r="C154" s="7" t="s">
        <v>483</v>
      </c>
      <c r="D154" s="100" t="s">
        <v>475</v>
      </c>
      <c r="E154" s="100" t="s">
        <v>335</v>
      </c>
      <c r="F154" s="110" t="s">
        <v>199</v>
      </c>
    </row>
    <row r="155" spans="1:6" ht="45">
      <c r="A155" s="88">
        <f t="shared" si="2"/>
        <v>135</v>
      </c>
      <c r="B155" s="100">
        <v>48</v>
      </c>
      <c r="C155" s="7" t="s">
        <v>483</v>
      </c>
      <c r="D155" s="100" t="s">
        <v>476</v>
      </c>
      <c r="E155" s="100" t="s">
        <v>336</v>
      </c>
      <c r="F155" s="110" t="s">
        <v>200</v>
      </c>
    </row>
    <row r="156" spans="1:6" ht="45">
      <c r="A156" s="88">
        <f t="shared" si="2"/>
        <v>136</v>
      </c>
      <c r="B156" s="100">
        <v>20</v>
      </c>
      <c r="C156" s="7" t="s">
        <v>483</v>
      </c>
      <c r="D156" s="100" t="s">
        <v>477</v>
      </c>
      <c r="E156" s="100" t="s">
        <v>287</v>
      </c>
      <c r="F156" s="110" t="s">
        <v>201</v>
      </c>
    </row>
    <row r="157" spans="1:6" ht="45">
      <c r="A157" s="88">
        <f t="shared" si="2"/>
        <v>137</v>
      </c>
      <c r="B157" s="100">
        <v>64</v>
      </c>
      <c r="C157" s="7" t="s">
        <v>483</v>
      </c>
      <c r="D157" s="100" t="s">
        <v>478</v>
      </c>
      <c r="E157" s="100" t="s">
        <v>337</v>
      </c>
      <c r="F157" s="110" t="s">
        <v>202</v>
      </c>
    </row>
    <row r="158" spans="1:6" ht="30">
      <c r="A158" s="88">
        <f t="shared" si="2"/>
        <v>138</v>
      </c>
      <c r="B158" s="100">
        <v>30</v>
      </c>
      <c r="C158" s="7" t="s">
        <v>483</v>
      </c>
      <c r="D158" s="100" t="s">
        <v>479</v>
      </c>
      <c r="E158" s="100" t="s">
        <v>338</v>
      </c>
      <c r="F158" s="110" t="s">
        <v>203</v>
      </c>
    </row>
    <row r="159" spans="1:6" ht="45">
      <c r="A159" s="88">
        <f t="shared" si="2"/>
        <v>139</v>
      </c>
      <c r="B159" s="100">
        <v>12</v>
      </c>
      <c r="C159" s="7" t="s">
        <v>483</v>
      </c>
      <c r="D159" s="100" t="s">
        <v>480</v>
      </c>
      <c r="E159" s="100" t="s">
        <v>339</v>
      </c>
      <c r="F159" s="110" t="s">
        <v>204</v>
      </c>
    </row>
    <row r="160" spans="1:6" ht="45">
      <c r="A160" s="88">
        <f t="shared" si="2"/>
        <v>140</v>
      </c>
      <c r="B160" s="100">
        <v>32</v>
      </c>
      <c r="C160" s="7" t="s">
        <v>483</v>
      </c>
      <c r="D160" s="100" t="s">
        <v>481</v>
      </c>
      <c r="E160" s="100" t="s">
        <v>340</v>
      </c>
      <c r="F160" s="110" t="s">
        <v>205</v>
      </c>
    </row>
    <row r="161" spans="1:6" ht="45">
      <c r="A161" s="88">
        <f t="shared" si="2"/>
        <v>141</v>
      </c>
      <c r="B161" s="100">
        <v>10</v>
      </c>
      <c r="C161" s="7" t="s">
        <v>483</v>
      </c>
      <c r="D161" s="100" t="s">
        <v>482</v>
      </c>
      <c r="E161" s="100" t="s">
        <v>341</v>
      </c>
      <c r="F161" s="110" t="s">
        <v>206</v>
      </c>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2019-09-26T17:52:19Z</dcterms:modified>
</cp:coreProperties>
</file>