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defaultThemeVersion="124226"/>
  <bookViews>
    <workbookView xWindow="240" yWindow="105" windowWidth="14805" windowHeight="8010"/>
  </bookViews>
  <sheets>
    <sheet name="Planilla Nacional" sheetId="2" r:id="rId1"/>
    <sheet name="Planilla Extranjero" sheetId="6" r:id="rId2"/>
    <sheet name="Completar SOFSE" sheetId="4" r:id="rId3"/>
  </sheets>
  <definedNames>
    <definedName name="_xlnm.Print_Area" localSheetId="1">'Planilla Extranjero'!$B$50:$L$59</definedName>
    <definedName name="_xlnm.Print_Area" localSheetId="0">'Planilla Nacional'!$B$2:$K$32</definedName>
  </definedNames>
  <calcPr calcId="152511"/>
</workbook>
</file>

<file path=xl/calcChain.xml><?xml version="1.0" encoding="utf-8"?>
<calcChain xmlns="http://schemas.openxmlformats.org/spreadsheetml/2006/main">
  <c r="D53" i="6" l="1"/>
  <c r="D54" i="6"/>
  <c r="D27" i="2" l="1"/>
  <c r="C15" i="6" l="1"/>
  <c r="D15" i="6" s="1"/>
  <c r="D11" i="6"/>
  <c r="D8" i="6"/>
  <c r="D7" i="6"/>
  <c r="D6" i="6"/>
  <c r="C20" i="6" l="1"/>
  <c r="H15" i="6"/>
  <c r="G15" i="6"/>
  <c r="F15" i="6"/>
  <c r="E15" i="6"/>
  <c r="C25" i="6" l="1"/>
  <c r="L19" i="6"/>
  <c r="L17" i="6"/>
  <c r="L15" i="6"/>
  <c r="L18" i="6"/>
  <c r="L16" i="6"/>
  <c r="C30" i="6" l="1"/>
  <c r="C35" i="6"/>
  <c r="C40" i="6" l="1"/>
  <c r="D11" i="2"/>
  <c r="C45" i="6" l="1"/>
  <c r="D6" i="2"/>
  <c r="D28" i="2" l="1"/>
  <c r="D26" i="2"/>
  <c r="D25" i="2"/>
  <c r="B15" i="2" l="1"/>
  <c r="A22" i="4"/>
  <c r="G15" i="2" l="1"/>
  <c r="C15" i="2"/>
  <c r="D15" i="2"/>
  <c r="F15" i="2"/>
  <c r="G20" i="6"/>
  <c r="H20" i="6"/>
  <c r="E20" i="6"/>
  <c r="F20" i="6"/>
  <c r="D20" i="6"/>
  <c r="B16" i="2"/>
  <c r="A23" i="4"/>
  <c r="F25" i="6" l="1"/>
  <c r="E25" i="6"/>
  <c r="H25" i="6"/>
  <c r="G30" i="6"/>
  <c r="G16" i="2"/>
  <c r="C16" i="2"/>
  <c r="D16" i="2"/>
  <c r="F16" i="2"/>
  <c r="L23" i="6"/>
  <c r="L22" i="6"/>
  <c r="L24" i="6"/>
  <c r="L20" i="6"/>
  <c r="L21" i="6"/>
  <c r="D25" i="6"/>
  <c r="A24" i="4"/>
  <c r="G25" i="6"/>
  <c r="B17" i="2"/>
  <c r="K15" i="2"/>
  <c r="J15" i="2"/>
  <c r="A25" i="4"/>
  <c r="C17" i="2" l="1"/>
  <c r="D17" i="2"/>
  <c r="F17" i="2"/>
  <c r="F35" i="6"/>
  <c r="F30" i="6"/>
  <c r="D35" i="6"/>
  <c r="H35" i="6"/>
  <c r="L29" i="6"/>
  <c r="L28" i="6"/>
  <c r="L27" i="6"/>
  <c r="L26" i="6"/>
  <c r="L25" i="6"/>
  <c r="E35" i="6"/>
  <c r="G35" i="6"/>
  <c r="H30" i="6"/>
  <c r="F40" i="6"/>
  <c r="E30" i="6"/>
  <c r="E40" i="6"/>
  <c r="D30" i="6"/>
  <c r="G17" i="2"/>
  <c r="B18" i="2"/>
  <c r="J16" i="2"/>
  <c r="K16" i="2"/>
  <c r="A26" i="4"/>
  <c r="L37" i="6" l="1"/>
  <c r="L36" i="6"/>
  <c r="L39" i="6"/>
  <c r="L35" i="6"/>
  <c r="L38" i="6"/>
  <c r="C18" i="2"/>
  <c r="D18" i="2"/>
  <c r="F18" i="2"/>
  <c r="G40" i="6"/>
  <c r="H40" i="6"/>
  <c r="L31" i="6"/>
  <c r="L33" i="6"/>
  <c r="L34" i="6"/>
  <c r="L30" i="6"/>
  <c r="L32" i="6"/>
  <c r="D40" i="6"/>
  <c r="G18" i="2"/>
  <c r="K17" i="2"/>
  <c r="J17" i="2"/>
  <c r="B19" i="2"/>
  <c r="A27" i="4"/>
  <c r="D45" i="6" s="1"/>
  <c r="E45" i="6" l="1"/>
  <c r="F45" i="6"/>
  <c r="C19" i="2"/>
  <c r="D19" i="2"/>
  <c r="F19" i="2"/>
  <c r="L45" i="6"/>
  <c r="L47" i="6"/>
  <c r="L48" i="6"/>
  <c r="L49" i="6"/>
  <c r="L46" i="6"/>
  <c r="L41" i="6"/>
  <c r="L44" i="6"/>
  <c r="L40" i="6"/>
  <c r="L42" i="6"/>
  <c r="L43" i="6"/>
  <c r="G45" i="6"/>
  <c r="G19" i="2"/>
  <c r="J18" i="2"/>
  <c r="K18" i="2"/>
  <c r="B20" i="2"/>
  <c r="C20" i="2" l="1"/>
  <c r="D20" i="2"/>
  <c r="F20" i="2"/>
  <c r="G20" i="2"/>
  <c r="K19" i="2"/>
  <c r="J19" i="2"/>
  <c r="B21" i="2"/>
  <c r="C21" i="2" l="1"/>
  <c r="D21" i="2"/>
  <c r="F21" i="2"/>
  <c r="G21" i="2"/>
  <c r="J20" i="2"/>
  <c r="K20" i="2"/>
  <c r="K21" i="2" l="1"/>
  <c r="J21" i="2"/>
  <c r="I50" i="6" l="1"/>
  <c r="H45" i="6" l="1"/>
  <c r="J22" i="2" l="1"/>
  <c r="K23" i="2" s="1"/>
  <c r="K22" i="2"/>
  <c r="K24" i="2" l="1"/>
</calcChain>
</file>

<file path=xl/sharedStrings.xml><?xml version="1.0" encoding="utf-8"?>
<sst xmlns="http://schemas.openxmlformats.org/spreadsheetml/2006/main" count="163" uniqueCount="93">
  <si>
    <t>TOTAL</t>
  </si>
  <si>
    <t>Tel.:</t>
  </si>
  <si>
    <t>E-Mail:</t>
  </si>
  <si>
    <t>U/M</t>
  </si>
  <si>
    <t>Código</t>
  </si>
  <si>
    <t>Moneda:</t>
  </si>
  <si>
    <t>Plazo de entrega:</t>
  </si>
  <si>
    <t>Mantenimiento de oferta:</t>
  </si>
  <si>
    <t>Razón Social</t>
  </si>
  <si>
    <t xml:space="preserve">Objeto: </t>
  </si>
  <si>
    <t>Cantidad</t>
  </si>
  <si>
    <t>DETALLE PROVEEDOR</t>
  </si>
  <si>
    <t>Moneda</t>
  </si>
  <si>
    <t>Pesos Argentinos</t>
  </si>
  <si>
    <t>Dólares Estadounidenses</t>
  </si>
  <si>
    <t>Euros</t>
  </si>
  <si>
    <t>Otra</t>
  </si>
  <si>
    <t>Adjudicación :</t>
  </si>
  <si>
    <t>Subtotal</t>
  </si>
  <si>
    <t>I.V.A.</t>
  </si>
  <si>
    <t>Condición de pago:</t>
  </si>
  <si>
    <r>
      <rPr>
        <b/>
        <u/>
        <sz val="11"/>
        <rFont val="Arial"/>
        <family val="2"/>
      </rPr>
      <t>Expediente:</t>
    </r>
    <r>
      <rPr>
        <b/>
        <sz val="11"/>
        <rFont val="Arial"/>
        <family val="2"/>
      </rPr>
      <t xml:space="preserve"> </t>
    </r>
  </si>
  <si>
    <t>Datos  del proveedor a completar</t>
  </si>
  <si>
    <t xml:space="preserve">Según Pliego: </t>
  </si>
  <si>
    <t>Item</t>
  </si>
  <si>
    <t>Clase de Contratación:</t>
  </si>
  <si>
    <t>Expendiente:</t>
  </si>
  <si>
    <t>C.U.I.T.</t>
  </si>
  <si>
    <t>Total</t>
  </si>
  <si>
    <t>Adjudicación:</t>
  </si>
  <si>
    <t>Descripción</t>
  </si>
  <si>
    <t>Precio Unitario</t>
  </si>
  <si>
    <t xml:space="preserve">I.V.A. </t>
  </si>
  <si>
    <t>Subtotal I.V.A. $</t>
  </si>
  <si>
    <t xml:space="preserve">Subtotal </t>
  </si>
  <si>
    <t>Precio</t>
  </si>
  <si>
    <t>Unitario</t>
  </si>
  <si>
    <t>Flete</t>
  </si>
  <si>
    <t>Seguro</t>
  </si>
  <si>
    <t>EXW</t>
  </si>
  <si>
    <t>FCA</t>
  </si>
  <si>
    <t>FOB</t>
  </si>
  <si>
    <t>CFR</t>
  </si>
  <si>
    <t>CIF</t>
  </si>
  <si>
    <t>Lugar de cumplimiento de Incoterm (Ciudad/País):</t>
  </si>
  <si>
    <t>Condición de Pago:</t>
  </si>
  <si>
    <t>Plazo de Entrega:</t>
  </si>
  <si>
    <t>Mantenimiento de Oferta:</t>
  </si>
  <si>
    <t>Inconterm</t>
  </si>
  <si>
    <t>Items a cotizar:</t>
  </si>
  <si>
    <r>
      <rPr>
        <b/>
        <u/>
        <sz val="10"/>
        <rFont val="Arial"/>
        <family val="2"/>
      </rPr>
      <t>Expediente:</t>
    </r>
    <r>
      <rPr>
        <b/>
        <sz val="10"/>
        <rFont val="Arial"/>
        <family val="2"/>
      </rPr>
      <t xml:space="preserve"> </t>
    </r>
  </si>
  <si>
    <t>Identificación Tributaria</t>
  </si>
  <si>
    <t>Refencia de Fábrica</t>
  </si>
  <si>
    <t>Referencia de Fábrica</t>
  </si>
  <si>
    <t>Renglón</t>
  </si>
  <si>
    <t>Lugar de entrega:</t>
  </si>
  <si>
    <t>Según Artículo 117 del R.C.C.</t>
  </si>
  <si>
    <t>Código NUM</t>
  </si>
  <si>
    <t>Según Artículo 7 del PCP</t>
  </si>
  <si>
    <t>Por renglón</t>
  </si>
  <si>
    <t>ANEXO A - PLANILLA COTIZACIÓN BIENES DE ORIGEN NACIONAL / NACIONALIZADOS</t>
  </si>
  <si>
    <t>ANEXO B - PLANILLA COTIZACIÓN BIENES DE ORIGEN EXTRANJERO</t>
  </si>
  <si>
    <t>Licitación Abreviada Nacional e Internacional</t>
  </si>
  <si>
    <t>Según Artículo 33 del PCP</t>
  </si>
  <si>
    <t>Según Artículo 8 del PCP</t>
  </si>
  <si>
    <t>unidad</t>
  </si>
  <si>
    <t>ACT400-000303N</t>
  </si>
  <si>
    <t>ACT400-000304N</t>
  </si>
  <si>
    <t>NUM96500001300N</t>
  </si>
  <si>
    <t>NUM31691000410N</t>
  </si>
  <si>
    <t>NUM31691000490N</t>
  </si>
  <si>
    <t>NUM96500001460N</t>
  </si>
  <si>
    <t>NUM96500001450N</t>
  </si>
  <si>
    <t>PALANCA LLAVE DE TORQUE DELLNER 1007270</t>
  </si>
  <si>
    <t>EMPALME DE BRIDA
DELLNER 168866</t>
  </si>
  <si>
    <t>Paragolpe anti
acaballamiento
(COMPLETO)</t>
  </si>
  <si>
    <t>Cilindro operador
p/acople elEctrico. CCMM
CNR Tangshan- LBS</t>
  </si>
  <si>
    <t>Valvula MRP completa
c/tubo de conexion
p/acopl.automatico.
CCMM CNR Tangshan- LBS</t>
  </si>
  <si>
    <t>Tuerca hexagonal M12.</t>
  </si>
  <si>
    <t>Tornillo de cabeza
hexagonal M12X100.</t>
  </si>
  <si>
    <t>RF: 1007270
(DELLNER)</t>
  </si>
  <si>
    <t>RF: 168866
(DELLNER)</t>
  </si>
  <si>
    <t>RF: DD1000519
(DELLNER)
RF: 34157700006 (CSR)</t>
  </si>
  <si>
    <t>RF: 1012236
(DELLNER)</t>
  </si>
  <si>
    <t>RF: 1008954
(DELLNER)</t>
  </si>
  <si>
    <t>RF: 5309012000
(DELLNER)</t>
  </si>
  <si>
    <t>RF: 5022012100
(DELLNER)</t>
  </si>
  <si>
    <t>EX-2019-94256814- -APN-SG#SOFSE</t>
  </si>
  <si>
    <t>ADQUISICIÓN DE REPUESTOS DELLNER PARA COCHES CSR Y TRIPLAS DMU</t>
  </si>
  <si>
    <t>Licitación N°: 4/2020</t>
  </si>
  <si>
    <r>
      <t>Licitación N°: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>4/2020</t>
    </r>
  </si>
  <si>
    <r>
      <t>Licitación N°:</t>
    </r>
    <r>
      <rPr>
        <sz val="11"/>
        <rFont val="Arial"/>
        <family val="2"/>
      </rPr>
      <t xml:space="preserve"> 4/2020</t>
    </r>
  </si>
  <si>
    <t>Según Artículo 28 del PCP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</si>
</sst>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$-2C0A]#,###.00;[Red]\([$$-2C0A]#,###.00\)"/>
    <numFmt numFmtId="165" formatCode="_ &quot;$ &quot;* #,##0.00_ ;_ &quot;$ &quot;* \-#,##0.00_ ;_ &quot;$ &quot;* \-??_ ;_ @_ 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1"/>
      <name val="Arial"/>
      <family val="2"/>
    </font>
    <font>
      <b/>
      <u/>
      <sz val="10"/>
      <color theme="1"/>
      <name val="Arial"/>
      <family val="2"/>
    </font>
    <font>
      <sz val="10"/>
      <name val="Mangal"/>
      <family val="2"/>
    </font>
    <font>
      <sz val="11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b/>
      <u/>
      <sz val="12"/>
      <color theme="1"/>
      <name val="Arial"/>
      <family val="2"/>
    </font>
    <font>
      <u/>
      <sz val="10"/>
      <name val="Arial"/>
      <family val="2"/>
    </font>
    <font>
      <b/>
      <i/>
      <u/>
      <sz val="10"/>
      <color theme="1"/>
      <name val="Arial"/>
      <family val="2"/>
    </font>
    <font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5F97D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lightUp">
        <bgColor auto="1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1" fillId="0" borderId="0" applyFill="0" applyBorder="0" applyAlignment="0" applyProtection="0"/>
  </cellStyleXfs>
  <cellXfs count="233">
    <xf numFmtId="0" fontId="0" fillId="0" borderId="0" xfId="0"/>
    <xf numFmtId="0" fontId="7" fillId="6" borderId="0" xfId="0" applyFont="1" applyFill="1" applyBorder="1" applyProtection="1">
      <protection locked="0"/>
    </xf>
    <xf numFmtId="0" fontId="1" fillId="6" borderId="7" xfId="1" applyFont="1" applyFill="1" applyBorder="1" applyAlignment="1" applyProtection="1">
      <alignment horizontal="center" vertical="center"/>
      <protection hidden="1"/>
    </xf>
    <xf numFmtId="0" fontId="6" fillId="6" borderId="14" xfId="0" applyFont="1" applyFill="1" applyBorder="1" applyAlignment="1" applyProtection="1">
      <alignment horizontal="center" vertical="center"/>
      <protection hidden="1"/>
    </xf>
    <xf numFmtId="0" fontId="6" fillId="6" borderId="14" xfId="0" applyFont="1" applyFill="1" applyBorder="1" applyAlignment="1" applyProtection="1">
      <alignment horizontal="center" vertical="center" wrapText="1"/>
      <protection hidden="1"/>
    </xf>
    <xf numFmtId="0" fontId="1" fillId="6" borderId="27" xfId="1" applyFont="1" applyFill="1" applyBorder="1" applyAlignment="1" applyProtection="1">
      <alignment horizontal="center" vertical="center"/>
      <protection hidden="1"/>
    </xf>
    <xf numFmtId="0" fontId="6" fillId="6" borderId="20" xfId="0" applyFont="1" applyFill="1" applyBorder="1" applyAlignment="1" applyProtection="1">
      <alignment horizontal="center" vertical="center"/>
      <protection hidden="1"/>
    </xf>
    <xf numFmtId="0" fontId="1" fillId="6" borderId="20" xfId="1" applyFont="1" applyFill="1" applyBorder="1" applyAlignment="1" applyProtection="1">
      <alignment horizontal="center" vertical="center" wrapText="1"/>
      <protection hidden="1"/>
    </xf>
    <xf numFmtId="0" fontId="6" fillId="6" borderId="20" xfId="0" applyFont="1" applyFill="1" applyBorder="1" applyAlignment="1" applyProtection="1">
      <alignment horizontal="center" vertical="center" wrapText="1"/>
      <protection hidden="1"/>
    </xf>
    <xf numFmtId="0" fontId="5" fillId="6" borderId="6" xfId="1" applyFont="1" applyFill="1" applyBorder="1" applyAlignment="1" applyProtection="1">
      <alignment vertical="center"/>
      <protection hidden="1"/>
    </xf>
    <xf numFmtId="0" fontId="7" fillId="6" borderId="0" xfId="0" applyFont="1" applyFill="1" applyBorder="1" applyProtection="1">
      <protection hidden="1"/>
    </xf>
    <xf numFmtId="0" fontId="9" fillId="6" borderId="27" xfId="1" applyFont="1" applyFill="1" applyBorder="1" applyAlignment="1" applyProtection="1">
      <alignment horizontal="left" vertical="center" wrapText="1"/>
      <protection hidden="1"/>
    </xf>
    <xf numFmtId="0" fontId="9" fillId="6" borderId="27" xfId="1" applyFont="1" applyFill="1" applyBorder="1" applyAlignment="1" applyProtection="1">
      <alignment horizontal="left" vertical="center"/>
      <protection hidden="1"/>
    </xf>
    <xf numFmtId="0" fontId="9" fillId="6" borderId="27" xfId="1" applyFont="1" applyFill="1" applyBorder="1" applyAlignment="1" applyProtection="1">
      <alignment vertical="center" wrapText="1"/>
      <protection locked="0"/>
    </xf>
    <xf numFmtId="0" fontId="7" fillId="6" borderId="13" xfId="0" applyFont="1" applyFill="1" applyBorder="1" applyProtection="1">
      <protection locked="0"/>
    </xf>
    <xf numFmtId="0" fontId="7" fillId="6" borderId="31" xfId="0" applyFont="1" applyFill="1" applyBorder="1" applyProtection="1">
      <protection locked="0"/>
    </xf>
    <xf numFmtId="0" fontId="9" fillId="6" borderId="6" xfId="1" applyFont="1" applyFill="1" applyBorder="1" applyAlignment="1" applyProtection="1">
      <alignment vertical="center"/>
      <protection hidden="1"/>
    </xf>
    <xf numFmtId="0" fontId="3" fillId="5" borderId="0" xfId="1" applyFont="1" applyFill="1" applyBorder="1" applyAlignment="1" applyProtection="1">
      <alignment vertical="center"/>
      <protection hidden="1"/>
    </xf>
    <xf numFmtId="0" fontId="7" fillId="6" borderId="9" xfId="0" applyFont="1" applyFill="1" applyBorder="1" applyProtection="1">
      <protection hidden="1"/>
    </xf>
    <xf numFmtId="0" fontId="7" fillId="6" borderId="10" xfId="0" applyFont="1" applyFill="1" applyBorder="1" applyProtection="1">
      <protection hidden="1"/>
    </xf>
    <xf numFmtId="0" fontId="3" fillId="5" borderId="10" xfId="1" applyFont="1" applyFill="1" applyBorder="1" applyAlignment="1" applyProtection="1">
      <alignment horizontal="center"/>
      <protection hidden="1"/>
    </xf>
    <xf numFmtId="0" fontId="7" fillId="6" borderId="33" xfId="0" applyFont="1" applyFill="1" applyBorder="1" applyProtection="1">
      <protection locked="0"/>
    </xf>
    <xf numFmtId="4" fontId="6" fillId="6" borderId="28" xfId="0" applyNumberFormat="1" applyFont="1" applyFill="1" applyBorder="1" applyAlignment="1" applyProtection="1">
      <alignment horizontal="right" vertical="center" wrapText="1"/>
    </xf>
    <xf numFmtId="0" fontId="1" fillId="4" borderId="6" xfId="1" applyFont="1" applyFill="1" applyBorder="1" applyProtection="1">
      <protection hidden="1"/>
    </xf>
    <xf numFmtId="0" fontId="1" fillId="4" borderId="0" xfId="1" applyFont="1" applyFill="1" applyBorder="1" applyProtection="1">
      <protection hidden="1"/>
    </xf>
    <xf numFmtId="0" fontId="1" fillId="4" borderId="0" xfId="1" applyFont="1" applyFill="1" applyBorder="1" applyAlignment="1" applyProtection="1">
      <alignment horizontal="left" vertical="center"/>
      <protection hidden="1"/>
    </xf>
    <xf numFmtId="0" fontId="1" fillId="4" borderId="17" xfId="1" applyFont="1" applyFill="1" applyBorder="1" applyAlignment="1" applyProtection="1">
      <alignment horizontal="left" vertical="center"/>
      <protection hidden="1"/>
    </xf>
    <xf numFmtId="0" fontId="1" fillId="4" borderId="9" xfId="1" applyFont="1" applyFill="1" applyBorder="1" applyProtection="1">
      <protection hidden="1"/>
    </xf>
    <xf numFmtId="0" fontId="1" fillId="4" borderId="10" xfId="1" applyFont="1" applyFill="1" applyBorder="1" applyProtection="1">
      <protection hidden="1"/>
    </xf>
    <xf numFmtId="0" fontId="1" fillId="4" borderId="10" xfId="1" applyFont="1" applyFill="1" applyBorder="1" applyAlignment="1" applyProtection="1">
      <alignment horizontal="left" vertical="center"/>
      <protection hidden="1"/>
    </xf>
    <xf numFmtId="0" fontId="1" fillId="4" borderId="16" xfId="1" applyFont="1" applyFill="1" applyBorder="1" applyAlignment="1" applyProtection="1">
      <alignment horizontal="left" vertical="center"/>
      <protection hidden="1"/>
    </xf>
    <xf numFmtId="0" fontId="7" fillId="7" borderId="0" xfId="0" applyFont="1" applyFill="1" applyProtection="1">
      <protection hidden="1"/>
    </xf>
    <xf numFmtId="0" fontId="7" fillId="5" borderId="0" xfId="0" applyFont="1" applyFill="1" applyProtection="1">
      <protection hidden="1"/>
    </xf>
    <xf numFmtId="0" fontId="8" fillId="5" borderId="0" xfId="0" applyFont="1" applyFill="1" applyProtection="1">
      <protection hidden="1"/>
    </xf>
    <xf numFmtId="0" fontId="7" fillId="5" borderId="22" xfId="0" applyFont="1" applyFill="1" applyBorder="1" applyProtection="1">
      <protection hidden="1"/>
    </xf>
    <xf numFmtId="0" fontId="7" fillId="5" borderId="23" xfId="0" applyFont="1" applyFill="1" applyBorder="1" applyProtection="1">
      <protection hidden="1"/>
    </xf>
    <xf numFmtId="10" fontId="7" fillId="5" borderId="29" xfId="0" applyNumberFormat="1" applyFont="1" applyFill="1" applyBorder="1" applyProtection="1">
      <protection hidden="1"/>
    </xf>
    <xf numFmtId="0" fontId="7" fillId="5" borderId="25" xfId="0" applyFont="1" applyFill="1" applyBorder="1" applyProtection="1">
      <protection hidden="1"/>
    </xf>
    <xf numFmtId="0" fontId="7" fillId="5" borderId="0" xfId="0" applyFont="1" applyFill="1" applyBorder="1" applyProtection="1">
      <protection hidden="1"/>
    </xf>
    <xf numFmtId="9" fontId="7" fillId="5" borderId="24" xfId="0" applyNumberFormat="1" applyFont="1" applyFill="1" applyBorder="1" applyProtection="1">
      <protection hidden="1"/>
    </xf>
    <xf numFmtId="0" fontId="7" fillId="5" borderId="24" xfId="0" applyFont="1" applyFill="1" applyBorder="1" applyProtection="1">
      <protection hidden="1"/>
    </xf>
    <xf numFmtId="0" fontId="7" fillId="5" borderId="26" xfId="0" applyFont="1" applyFill="1" applyBorder="1" applyProtection="1">
      <protection hidden="1"/>
    </xf>
    <xf numFmtId="0" fontId="7" fillId="5" borderId="8" xfId="0" applyFont="1" applyFill="1" applyBorder="1" applyProtection="1">
      <protection hidden="1"/>
    </xf>
    <xf numFmtId="0" fontId="7" fillId="5" borderId="30" xfId="0" applyFont="1" applyFill="1" applyBorder="1" applyProtection="1">
      <protection hidden="1"/>
    </xf>
    <xf numFmtId="0" fontId="1" fillId="6" borderId="0" xfId="1" applyFont="1" applyFill="1" applyProtection="1">
      <protection locked="0"/>
    </xf>
    <xf numFmtId="0" fontId="1" fillId="6" borderId="0" xfId="1" applyFont="1" applyFill="1" applyAlignment="1" applyProtection="1">
      <alignment horizontal="left" vertical="center"/>
      <protection locked="0"/>
    </xf>
    <xf numFmtId="4" fontId="6" fillId="6" borderId="50" xfId="0" applyNumberFormat="1" applyFont="1" applyFill="1" applyBorder="1" applyAlignment="1" applyProtection="1">
      <alignment horizontal="right" vertical="center" wrapText="1"/>
    </xf>
    <xf numFmtId="4" fontId="6" fillId="6" borderId="14" xfId="0" applyNumberFormat="1" applyFont="1" applyFill="1" applyBorder="1" applyAlignment="1" applyProtection="1">
      <alignment horizontal="right" vertical="center" wrapText="1"/>
    </xf>
    <xf numFmtId="4" fontId="6" fillId="6" borderId="20" xfId="0" applyNumberFormat="1" applyFont="1" applyFill="1" applyBorder="1" applyAlignment="1" applyProtection="1">
      <alignment horizontal="right" vertical="center" wrapText="1"/>
      <protection locked="0"/>
    </xf>
    <xf numFmtId="4" fontId="6" fillId="6" borderId="20" xfId="0" applyNumberFormat="1" applyFont="1" applyFill="1" applyBorder="1" applyAlignment="1" applyProtection="1">
      <alignment horizontal="right" vertical="center" wrapText="1"/>
    </xf>
    <xf numFmtId="4" fontId="6" fillId="6" borderId="46" xfId="0" applyNumberFormat="1" applyFont="1" applyFill="1" applyBorder="1" applyAlignment="1" applyProtection="1">
      <alignment horizontal="right" vertical="center" wrapText="1"/>
    </xf>
    <xf numFmtId="4" fontId="6" fillId="6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6" borderId="48" xfId="0" applyNumberFormat="1" applyFont="1" applyFill="1" applyBorder="1" applyAlignment="1" applyProtection="1">
      <alignment horizontal="right" vertical="center" wrapText="1"/>
    </xf>
    <xf numFmtId="0" fontId="10" fillId="5" borderId="0" xfId="0" applyFont="1" applyFill="1" applyProtection="1">
      <protection hidden="1"/>
    </xf>
    <xf numFmtId="10" fontId="6" fillId="6" borderId="14" xfId="3" applyNumberFormat="1" applyFont="1" applyFill="1" applyBorder="1" applyAlignment="1" applyProtection="1">
      <alignment horizontal="right" vertical="center" wrapText="1"/>
      <protection locked="0"/>
    </xf>
    <xf numFmtId="10" fontId="6" fillId="6" borderId="20" xfId="3" applyNumberFormat="1" applyFont="1" applyFill="1" applyBorder="1" applyAlignment="1" applyProtection="1">
      <alignment horizontal="right" vertical="center" wrapText="1"/>
      <protection locked="0"/>
    </xf>
    <xf numFmtId="0" fontId="3" fillId="6" borderId="6" xfId="1" applyFont="1" applyFill="1" applyBorder="1" applyAlignment="1" applyProtection="1">
      <alignment vertical="center"/>
      <protection hidden="1"/>
    </xf>
    <xf numFmtId="0" fontId="13" fillId="6" borderId="27" xfId="1" applyFont="1" applyFill="1" applyBorder="1" applyAlignment="1" applyProtection="1">
      <alignment horizontal="left" vertical="center" wrapText="1"/>
      <protection hidden="1"/>
    </xf>
    <xf numFmtId="0" fontId="13" fillId="6" borderId="27" xfId="1" applyFont="1" applyFill="1" applyBorder="1" applyAlignment="1" applyProtection="1">
      <alignment horizontal="left" vertical="center"/>
      <protection hidden="1"/>
    </xf>
    <xf numFmtId="0" fontId="13" fillId="6" borderId="6" xfId="1" applyFont="1" applyFill="1" applyBorder="1" applyAlignment="1" applyProtection="1">
      <alignment vertical="center"/>
      <protection hidden="1"/>
    </xf>
    <xf numFmtId="4" fontId="6" fillId="6" borderId="7" xfId="0" applyNumberFormat="1" applyFont="1" applyFill="1" applyBorder="1" applyAlignment="1" applyProtection="1">
      <alignment horizontal="right" vertical="center" wrapText="1"/>
      <protection locked="0"/>
    </xf>
    <xf numFmtId="4" fontId="6" fillId="6" borderId="27" xfId="0" applyNumberFormat="1" applyFont="1" applyFill="1" applyBorder="1" applyAlignment="1" applyProtection="1">
      <alignment horizontal="right" vertical="center" wrapText="1"/>
      <protection locked="0"/>
    </xf>
    <xf numFmtId="4" fontId="6" fillId="6" borderId="15" xfId="0" applyNumberFormat="1" applyFont="1" applyFill="1" applyBorder="1" applyAlignment="1" applyProtection="1">
      <alignment horizontal="right" vertical="center" wrapText="1"/>
      <protection locked="0"/>
    </xf>
    <xf numFmtId="4" fontId="14" fillId="6" borderId="12" xfId="2" applyNumberFormat="1" applyFont="1" applyFill="1" applyBorder="1" applyAlignment="1" applyProtection="1">
      <alignment horizontal="right" vertical="center"/>
      <protection locked="0"/>
    </xf>
    <xf numFmtId="4" fontId="6" fillId="6" borderId="49" xfId="0" applyNumberFormat="1" applyFont="1" applyFill="1" applyBorder="1" applyAlignment="1" applyProtection="1">
      <alignment horizontal="right" vertical="center" wrapText="1"/>
      <protection locked="0"/>
    </xf>
    <xf numFmtId="0" fontId="3" fillId="3" borderId="10" xfId="1" applyFont="1" applyFill="1" applyBorder="1" applyAlignment="1" applyProtection="1">
      <alignment horizontal="left" vertical="center"/>
    </xf>
    <xf numFmtId="0" fontId="3" fillId="6" borderId="0" xfId="1" applyFont="1" applyFill="1" applyBorder="1" applyAlignment="1" applyProtection="1">
      <alignment vertical="center" wrapText="1"/>
      <protection hidden="1"/>
    </xf>
    <xf numFmtId="0" fontId="3" fillId="6" borderId="6" xfId="1" applyFont="1" applyFill="1" applyBorder="1" applyAlignment="1" applyProtection="1">
      <alignment vertical="center" wrapText="1"/>
      <protection hidden="1"/>
    </xf>
    <xf numFmtId="0" fontId="1" fillId="6" borderId="35" xfId="1" applyFont="1" applyFill="1" applyBorder="1" applyAlignment="1" applyProtection="1">
      <alignment horizontal="center" vertical="center"/>
      <protection hidden="1"/>
    </xf>
    <xf numFmtId="0" fontId="1" fillId="6" borderId="43" xfId="1" applyFont="1" applyFill="1" applyBorder="1" applyAlignment="1" applyProtection="1">
      <alignment horizontal="center" vertical="center"/>
      <protection hidden="1"/>
    </xf>
    <xf numFmtId="0" fontId="13" fillId="6" borderId="27" xfId="1" applyFont="1" applyFill="1" applyBorder="1" applyAlignment="1" applyProtection="1">
      <alignment vertical="center" wrapText="1"/>
    </xf>
    <xf numFmtId="0" fontId="13" fillId="6" borderId="15" xfId="1" applyFont="1" applyFill="1" applyBorder="1" applyAlignment="1" applyProtection="1">
      <alignment horizontal="center" vertical="center" wrapText="1"/>
    </xf>
    <xf numFmtId="4" fontId="6" fillId="8" borderId="14" xfId="0" applyNumberFormat="1" applyFont="1" applyFill="1" applyBorder="1" applyAlignment="1" applyProtection="1">
      <alignment horizontal="right" vertical="center" wrapText="1"/>
    </xf>
    <xf numFmtId="4" fontId="14" fillId="8" borderId="14" xfId="2" applyNumberFormat="1" applyFont="1" applyFill="1" applyBorder="1" applyAlignment="1" applyProtection="1">
      <alignment horizontal="right" vertical="center"/>
    </xf>
    <xf numFmtId="4" fontId="6" fillId="8" borderId="20" xfId="0" applyNumberFormat="1" applyFont="1" applyFill="1" applyBorder="1" applyAlignment="1" applyProtection="1">
      <alignment horizontal="right" vertical="center" wrapText="1"/>
    </xf>
    <xf numFmtId="4" fontId="14" fillId="8" borderId="20" xfId="2" applyNumberFormat="1" applyFont="1" applyFill="1" applyBorder="1" applyAlignment="1" applyProtection="1">
      <alignment horizontal="right" vertical="center"/>
    </xf>
    <xf numFmtId="0" fontId="3" fillId="6" borderId="41" xfId="1" applyFont="1" applyFill="1" applyBorder="1" applyAlignment="1" applyProtection="1">
      <alignment horizontal="center" vertical="center"/>
    </xf>
    <xf numFmtId="0" fontId="3" fillId="6" borderId="42" xfId="1" applyFont="1" applyFill="1" applyBorder="1" applyAlignment="1" applyProtection="1">
      <alignment horizontal="center" vertical="center"/>
    </xf>
    <xf numFmtId="0" fontId="3" fillId="6" borderId="37" xfId="1" applyFont="1" applyFill="1" applyBorder="1" applyAlignment="1" applyProtection="1">
      <alignment horizontal="center" vertical="center"/>
    </xf>
    <xf numFmtId="0" fontId="3" fillId="6" borderId="35" xfId="1" applyFont="1" applyFill="1" applyBorder="1" applyAlignment="1" applyProtection="1">
      <alignment horizontal="center" vertical="center"/>
    </xf>
    <xf numFmtId="0" fontId="1" fillId="6" borderId="17" xfId="1" applyFont="1" applyFill="1" applyBorder="1" applyAlignment="1" applyProtection="1">
      <alignment horizontal="left" vertical="center" wrapText="1"/>
      <protection hidden="1"/>
    </xf>
    <xf numFmtId="0" fontId="12" fillId="5" borderId="0" xfId="1" applyFont="1" applyFill="1" applyBorder="1" applyAlignment="1" applyProtection="1">
      <alignment vertical="center"/>
      <protection hidden="1"/>
    </xf>
    <xf numFmtId="0" fontId="3" fillId="6" borderId="16" xfId="1" applyFont="1" applyFill="1" applyBorder="1" applyAlignment="1" applyProtection="1">
      <alignment vertical="center" wrapText="1"/>
      <protection hidden="1"/>
    </xf>
    <xf numFmtId="0" fontId="2" fillId="3" borderId="10" xfId="1" applyFont="1" applyFill="1" applyBorder="1" applyAlignment="1" applyProtection="1">
      <alignment horizontal="right" vertical="center"/>
      <protection hidden="1"/>
    </xf>
    <xf numFmtId="4" fontId="2" fillId="3" borderId="10" xfId="2" applyNumberFormat="1" applyFont="1" applyFill="1" applyBorder="1" applyAlignment="1" applyProtection="1">
      <alignment horizontal="right" vertical="center"/>
      <protection locked="0"/>
    </xf>
    <xf numFmtId="4" fontId="2" fillId="3" borderId="10" xfId="2" applyNumberFormat="1" applyFont="1" applyFill="1" applyBorder="1" applyAlignment="1" applyProtection="1">
      <alignment horizontal="right" vertical="center"/>
    </xf>
    <xf numFmtId="43" fontId="2" fillId="3" borderId="16" xfId="4" applyFont="1" applyFill="1" applyBorder="1" applyAlignment="1" applyProtection="1">
      <alignment vertical="center"/>
    </xf>
    <xf numFmtId="4" fontId="2" fillId="3" borderId="16" xfId="2" applyNumberFormat="1" applyFont="1" applyFill="1" applyBorder="1" applyAlignment="1" applyProtection="1">
      <alignment vertical="center"/>
    </xf>
    <xf numFmtId="0" fontId="1" fillId="2" borderId="20" xfId="1" applyFont="1" applyFill="1" applyBorder="1" applyAlignment="1" applyProtection="1">
      <alignment horizontal="center" vertical="center"/>
      <protection hidden="1"/>
    </xf>
    <xf numFmtId="0" fontId="16" fillId="7" borderId="0" xfId="0" applyFont="1" applyFill="1" applyProtection="1">
      <protection hidden="1"/>
    </xf>
    <xf numFmtId="0" fontId="1" fillId="6" borderId="4" xfId="1" applyFont="1" applyFill="1" applyBorder="1" applyAlignment="1" applyProtection="1">
      <alignment horizontal="left" vertical="center"/>
    </xf>
    <xf numFmtId="0" fontId="18" fillId="5" borderId="0" xfId="0" applyFont="1" applyFill="1" applyProtection="1">
      <protection hidden="1"/>
    </xf>
    <xf numFmtId="0" fontId="13" fillId="5" borderId="0" xfId="1" applyFont="1" applyFill="1" applyBorder="1" applyAlignment="1" applyProtection="1">
      <alignment vertical="center"/>
      <protection hidden="1"/>
    </xf>
    <xf numFmtId="0" fontId="7" fillId="6" borderId="0" xfId="0" applyFont="1" applyFill="1" applyBorder="1" applyAlignment="1" applyProtection="1">
      <alignment vertical="center"/>
      <protection hidden="1"/>
    </xf>
    <xf numFmtId="0" fontId="1" fillId="4" borderId="1" xfId="1" applyFont="1" applyFill="1" applyBorder="1" applyProtection="1">
      <protection hidden="1"/>
    </xf>
    <xf numFmtId="0" fontId="1" fillId="4" borderId="2" xfId="1" applyFont="1" applyFill="1" applyBorder="1" applyProtection="1">
      <protection hidden="1"/>
    </xf>
    <xf numFmtId="0" fontId="1" fillId="4" borderId="2" xfId="1" applyFont="1" applyFill="1" applyBorder="1" applyAlignment="1" applyProtection="1">
      <alignment horizontal="left" vertical="center"/>
      <protection hidden="1"/>
    </xf>
    <xf numFmtId="0" fontId="1" fillId="4" borderId="3" xfId="1" applyFont="1" applyFill="1" applyBorder="1" applyAlignment="1" applyProtection="1">
      <alignment horizontal="left" vertical="center"/>
      <protection hidden="1"/>
    </xf>
    <xf numFmtId="4" fontId="2" fillId="3" borderId="16" xfId="2" applyNumberFormat="1" applyFont="1" applyFill="1" applyBorder="1" applyAlignment="1" applyProtection="1">
      <alignment horizontal="right" vertical="center"/>
    </xf>
    <xf numFmtId="0" fontId="19" fillId="0" borderId="20" xfId="0" applyFont="1" applyBorder="1" applyAlignment="1">
      <alignment horizontal="center" vertical="center" wrapText="1"/>
    </xf>
    <xf numFmtId="49" fontId="6" fillId="6" borderId="14" xfId="0" applyNumberFormat="1" applyFont="1" applyFill="1" applyBorder="1" applyAlignment="1" applyProtection="1">
      <alignment horizontal="center" vertical="center" wrapText="1"/>
      <protection hidden="1"/>
    </xf>
    <xf numFmtId="4" fontId="6" fillId="6" borderId="14" xfId="0" applyNumberFormat="1" applyFont="1" applyFill="1" applyBorder="1" applyAlignment="1" applyProtection="1">
      <alignment horizontal="right" vertical="center" wrapText="1"/>
      <protection locked="0"/>
    </xf>
    <xf numFmtId="49" fontId="6" fillId="6" borderId="20" xfId="0" applyNumberFormat="1" applyFont="1" applyFill="1" applyBorder="1" applyAlignment="1" applyProtection="1">
      <alignment horizontal="center" vertical="center" wrapText="1"/>
      <protection hidden="1"/>
    </xf>
    <xf numFmtId="0" fontId="17" fillId="6" borderId="5" xfId="1" applyFont="1" applyFill="1" applyBorder="1" applyAlignment="1" applyProtection="1">
      <alignment vertical="center"/>
    </xf>
    <xf numFmtId="0" fontId="17" fillId="6" borderId="4" xfId="1" applyFont="1" applyFill="1" applyBorder="1" applyAlignment="1" applyProtection="1">
      <alignment vertical="center"/>
    </xf>
    <xf numFmtId="0" fontId="1" fillId="6" borderId="4" xfId="1" applyFont="1" applyFill="1" applyBorder="1" applyAlignment="1" applyProtection="1">
      <alignment vertical="center"/>
      <protection locked="0"/>
    </xf>
    <xf numFmtId="0" fontId="1" fillId="6" borderId="19" xfId="1" applyFont="1" applyFill="1" applyBorder="1" applyAlignment="1" applyProtection="1">
      <alignment vertical="center"/>
      <protection locked="0"/>
    </xf>
    <xf numFmtId="0" fontId="7" fillId="5" borderId="0" xfId="0" applyFont="1" applyFill="1" applyAlignment="1" applyProtection="1">
      <alignment horizontal="center" vertical="center"/>
      <protection hidden="1"/>
    </xf>
    <xf numFmtId="0" fontId="7" fillId="5" borderId="20" xfId="0" applyFont="1" applyFill="1" applyBorder="1" applyAlignment="1" applyProtection="1">
      <alignment horizontal="center" vertical="center" wrapText="1"/>
      <protection hidden="1"/>
    </xf>
    <xf numFmtId="17" fontId="7" fillId="0" borderId="0" xfId="0" applyNumberFormat="1" applyFont="1" applyFill="1" applyProtection="1">
      <protection hidden="1"/>
    </xf>
    <xf numFmtId="0" fontId="9" fillId="6" borderId="6" xfId="1" applyFont="1" applyFill="1" applyBorder="1" applyAlignment="1" applyProtection="1">
      <alignment horizontal="left" vertical="center"/>
      <protection hidden="1"/>
    </xf>
    <xf numFmtId="0" fontId="9" fillId="6" borderId="0" xfId="1" applyFont="1" applyFill="1" applyBorder="1" applyAlignment="1" applyProtection="1">
      <alignment horizontal="left" vertical="center"/>
      <protection hidden="1"/>
    </xf>
    <xf numFmtId="0" fontId="9" fillId="6" borderId="7" xfId="1" applyFont="1" applyFill="1" applyBorder="1" applyAlignment="1" applyProtection="1">
      <alignment horizontal="left" vertical="center" wrapText="1"/>
      <protection hidden="1"/>
    </xf>
    <xf numFmtId="0" fontId="9" fillId="6" borderId="27" xfId="1" applyFont="1" applyFill="1" applyBorder="1" applyAlignment="1" applyProtection="1">
      <alignment horizontal="left" vertical="center" wrapText="1"/>
      <protection hidden="1"/>
    </xf>
    <xf numFmtId="0" fontId="12" fillId="6" borderId="34" xfId="1" applyFont="1" applyFill="1" applyBorder="1" applyAlignment="1" applyProtection="1">
      <alignment horizontal="center" vertical="center"/>
      <protection locked="0"/>
    </xf>
    <xf numFmtId="0" fontId="12" fillId="6" borderId="32" xfId="1" applyFont="1" applyFill="1" applyBorder="1" applyAlignment="1" applyProtection="1">
      <alignment horizontal="center" vertical="center"/>
      <protection locked="0"/>
    </xf>
    <xf numFmtId="0" fontId="12" fillId="6" borderId="39" xfId="1" applyFont="1" applyFill="1" applyBorder="1" applyAlignment="1" applyProtection="1">
      <alignment horizontal="center" vertical="center"/>
      <protection locked="0"/>
    </xf>
    <xf numFmtId="0" fontId="12" fillId="6" borderId="37" xfId="1" applyFont="1" applyFill="1" applyBorder="1" applyAlignment="1" applyProtection="1">
      <alignment horizontal="center" vertical="center" wrapText="1"/>
      <protection locked="0"/>
    </xf>
    <xf numFmtId="0" fontId="12" fillId="6" borderId="2" xfId="1" applyFont="1" applyFill="1" applyBorder="1" applyAlignment="1" applyProtection="1">
      <alignment horizontal="center" vertical="center" wrapText="1"/>
      <protection locked="0"/>
    </xf>
    <xf numFmtId="0" fontId="12" fillId="6" borderId="3" xfId="1" applyFont="1" applyFill="1" applyBorder="1" applyAlignment="1" applyProtection="1">
      <alignment horizontal="center" vertical="center" wrapText="1"/>
      <protection locked="0"/>
    </xf>
    <xf numFmtId="0" fontId="12" fillId="6" borderId="26" xfId="1" applyFont="1" applyFill="1" applyBorder="1" applyAlignment="1" applyProtection="1">
      <alignment horizontal="center" vertical="center" wrapText="1"/>
      <protection locked="0"/>
    </xf>
    <xf numFmtId="0" fontId="12" fillId="6" borderId="8" xfId="1" applyFont="1" applyFill="1" applyBorder="1" applyAlignment="1" applyProtection="1">
      <alignment horizontal="center" vertical="center" wrapText="1"/>
      <protection locked="0"/>
    </xf>
    <xf numFmtId="0" fontId="12" fillId="6" borderId="38" xfId="1" applyFont="1" applyFill="1" applyBorder="1" applyAlignment="1" applyProtection="1">
      <alignment horizontal="center" vertical="center" wrapText="1"/>
      <protection locked="0"/>
    </xf>
    <xf numFmtId="0" fontId="12" fillId="6" borderId="34" xfId="1" applyFont="1" applyFill="1" applyBorder="1" applyAlignment="1" applyProtection="1">
      <alignment horizontal="center" vertical="justify"/>
      <protection locked="0"/>
    </xf>
    <xf numFmtId="0" fontId="12" fillId="6" borderId="32" xfId="1" applyFont="1" applyFill="1" applyBorder="1" applyAlignment="1" applyProtection="1">
      <alignment horizontal="center" vertical="justify"/>
      <protection locked="0"/>
    </xf>
    <xf numFmtId="0" fontId="12" fillId="6" borderId="39" xfId="1" applyFont="1" applyFill="1" applyBorder="1" applyAlignment="1" applyProtection="1">
      <alignment horizontal="center" vertical="justify"/>
      <protection locked="0"/>
    </xf>
    <xf numFmtId="0" fontId="12" fillId="6" borderId="2" xfId="1" applyFont="1" applyFill="1" applyBorder="1" applyAlignment="1" applyProtection="1">
      <alignment horizontal="left" vertical="center" wrapText="1"/>
      <protection hidden="1"/>
    </xf>
    <xf numFmtId="0" fontId="12" fillId="6" borderId="3" xfId="1" applyFont="1" applyFill="1" applyBorder="1" applyAlignment="1" applyProtection="1">
      <alignment horizontal="left" vertical="center" wrapText="1"/>
      <protection hidden="1"/>
    </xf>
    <xf numFmtId="0" fontId="15" fillId="6" borderId="0" xfId="0" applyFont="1" applyFill="1" applyBorder="1" applyAlignment="1" applyProtection="1">
      <alignment horizontal="left" vertical="center" wrapText="1"/>
      <protection hidden="1"/>
    </xf>
    <xf numFmtId="0" fontId="15" fillId="6" borderId="17" xfId="0" applyFont="1" applyFill="1" applyBorder="1" applyAlignment="1" applyProtection="1">
      <alignment horizontal="left" vertical="center" wrapText="1"/>
      <protection hidden="1"/>
    </xf>
    <xf numFmtId="0" fontId="12" fillId="6" borderId="0" xfId="1" applyFont="1" applyFill="1" applyBorder="1" applyAlignment="1" applyProtection="1">
      <alignment horizontal="left" vertical="center" wrapText="1"/>
      <protection hidden="1"/>
    </xf>
    <xf numFmtId="0" fontId="12" fillId="6" borderId="17" xfId="1" applyFont="1" applyFill="1" applyBorder="1" applyAlignment="1" applyProtection="1">
      <alignment horizontal="left" vertical="center" wrapText="1"/>
      <protection hidden="1"/>
    </xf>
    <xf numFmtId="0" fontId="5" fillId="6" borderId="9" xfId="1" applyFont="1" applyFill="1" applyBorder="1" applyAlignment="1" applyProtection="1">
      <alignment horizontal="center"/>
    </xf>
    <xf numFmtId="0" fontId="5" fillId="6" borderId="10" xfId="1" applyFont="1" applyFill="1" applyBorder="1" applyAlignment="1" applyProtection="1">
      <alignment horizontal="center"/>
    </xf>
    <xf numFmtId="0" fontId="5" fillId="6" borderId="16" xfId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 vertical="center"/>
      <protection locked="0"/>
    </xf>
    <xf numFmtId="0" fontId="2" fillId="2" borderId="2" xfId="1" applyFont="1" applyFill="1" applyBorder="1" applyAlignment="1" applyProtection="1">
      <alignment horizontal="center" vertical="center"/>
      <protection locked="0"/>
    </xf>
    <xf numFmtId="0" fontId="2" fillId="2" borderId="3" xfId="1" applyFont="1" applyFill="1" applyBorder="1" applyAlignment="1" applyProtection="1">
      <alignment horizontal="center" vertical="center"/>
      <protection locked="0"/>
    </xf>
    <xf numFmtId="0" fontId="2" fillId="2" borderId="6" xfId="1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Border="1" applyAlignment="1" applyProtection="1">
      <alignment horizontal="center" vertical="center"/>
      <protection locked="0"/>
    </xf>
    <xf numFmtId="0" fontId="2" fillId="2" borderId="17" xfId="1" applyFont="1" applyFill="1" applyBorder="1" applyAlignment="1" applyProtection="1">
      <alignment horizontal="center" vertical="center"/>
      <protection locked="0"/>
    </xf>
    <xf numFmtId="0" fontId="2" fillId="2" borderId="9" xfId="1" applyFont="1" applyFill="1" applyBorder="1" applyAlignment="1" applyProtection="1">
      <alignment horizontal="center" vertical="center"/>
      <protection locked="0"/>
    </xf>
    <xf numFmtId="0" fontId="2" fillId="2" borderId="10" xfId="1" applyFont="1" applyFill="1" applyBorder="1" applyAlignment="1" applyProtection="1">
      <alignment horizontal="center" vertical="center"/>
      <protection locked="0"/>
    </xf>
    <xf numFmtId="0" fontId="2" fillId="2" borderId="16" xfId="1" applyFont="1" applyFill="1" applyBorder="1" applyAlignment="1" applyProtection="1">
      <alignment horizontal="center" vertical="center"/>
      <protection locked="0"/>
    </xf>
    <xf numFmtId="0" fontId="17" fillId="5" borderId="5" xfId="1" applyFont="1" applyFill="1" applyBorder="1" applyAlignment="1" applyProtection="1">
      <alignment horizontal="left" vertical="center"/>
      <protection hidden="1"/>
    </xf>
    <xf numFmtId="0" fontId="17" fillId="5" borderId="4" xfId="1" applyFont="1" applyFill="1" applyBorder="1" applyAlignment="1" applyProtection="1">
      <alignment horizontal="left" vertical="center"/>
      <protection hidden="1"/>
    </xf>
    <xf numFmtId="0" fontId="3" fillId="6" borderId="21" xfId="1" applyFont="1" applyFill="1" applyBorder="1" applyAlignment="1" applyProtection="1">
      <alignment horizontal="center" vertical="center"/>
      <protection hidden="1"/>
    </xf>
    <xf numFmtId="0" fontId="3" fillId="6" borderId="54" xfId="1" applyFont="1" applyFill="1" applyBorder="1" applyAlignment="1" applyProtection="1">
      <alignment horizontal="center" vertical="center"/>
      <protection hidden="1"/>
    </xf>
    <xf numFmtId="0" fontId="9" fillId="6" borderId="6" xfId="1" applyFont="1" applyFill="1" applyBorder="1" applyAlignment="1" applyProtection="1">
      <alignment horizontal="left" vertical="center" wrapText="1"/>
      <protection hidden="1"/>
    </xf>
    <xf numFmtId="0" fontId="9" fillId="6" borderId="0" xfId="1" applyFont="1" applyFill="1" applyBorder="1" applyAlignment="1" applyProtection="1">
      <alignment horizontal="left" vertical="center" wrapText="1"/>
      <protection hidden="1"/>
    </xf>
    <xf numFmtId="0" fontId="3" fillId="6" borderId="35" xfId="1" applyFont="1" applyFill="1" applyBorder="1" applyAlignment="1" applyProtection="1">
      <alignment horizontal="center" vertical="center"/>
      <protection hidden="1"/>
    </xf>
    <xf numFmtId="0" fontId="3" fillId="6" borderId="43" xfId="1" applyFont="1" applyFill="1" applyBorder="1" applyAlignment="1" applyProtection="1">
      <alignment horizontal="center" vertical="center"/>
      <protection hidden="1"/>
    </xf>
    <xf numFmtId="0" fontId="3" fillId="6" borderId="11" xfId="1" applyFont="1" applyFill="1" applyBorder="1" applyAlignment="1" applyProtection="1">
      <alignment horizontal="center" vertical="center"/>
      <protection hidden="1"/>
    </xf>
    <xf numFmtId="0" fontId="3" fillId="6" borderId="55" xfId="1" applyFont="1" applyFill="1" applyBorder="1" applyAlignment="1" applyProtection="1">
      <alignment horizontal="center" vertical="center"/>
      <protection hidden="1"/>
    </xf>
    <xf numFmtId="0" fontId="3" fillId="6" borderId="26" xfId="1" applyFont="1" applyFill="1" applyBorder="1" applyAlignment="1" applyProtection="1">
      <alignment horizontal="center" vertical="center"/>
      <protection hidden="1"/>
    </xf>
    <xf numFmtId="0" fontId="3" fillId="6" borderId="22" xfId="1" applyFont="1" applyFill="1" applyBorder="1" applyAlignment="1" applyProtection="1">
      <alignment horizontal="center" vertical="center"/>
      <protection hidden="1"/>
    </xf>
    <xf numFmtId="0" fontId="3" fillId="6" borderId="18" xfId="1" applyFont="1" applyFill="1" applyBorder="1" applyAlignment="1" applyProtection="1">
      <alignment horizontal="center" vertical="center"/>
      <protection hidden="1"/>
    </xf>
    <xf numFmtId="0" fontId="3" fillId="6" borderId="56" xfId="1" applyFont="1" applyFill="1" applyBorder="1" applyAlignment="1" applyProtection="1">
      <alignment horizontal="center" vertical="center"/>
      <protection hidden="1"/>
    </xf>
    <xf numFmtId="164" fontId="1" fillId="5" borderId="34" xfId="0" applyNumberFormat="1" applyFont="1" applyFill="1" applyBorder="1" applyAlignment="1" applyProtection="1">
      <alignment horizontal="center" vertical="center"/>
      <protection locked="0"/>
    </xf>
    <xf numFmtId="164" fontId="1" fillId="5" borderId="32" xfId="0" applyNumberFormat="1" applyFont="1" applyFill="1" applyBorder="1" applyAlignment="1" applyProtection="1">
      <alignment horizontal="center" vertical="center"/>
      <protection locked="0"/>
    </xf>
    <xf numFmtId="164" fontId="1" fillId="5" borderId="39" xfId="0" applyNumberFormat="1" applyFont="1" applyFill="1" applyBorder="1" applyAlignment="1" applyProtection="1">
      <alignment horizontal="center" vertical="center"/>
      <protection locked="0"/>
    </xf>
    <xf numFmtId="0" fontId="1" fillId="5" borderId="4" xfId="1" applyFont="1" applyFill="1" applyBorder="1" applyAlignment="1" applyProtection="1">
      <alignment horizontal="left" vertical="center"/>
      <protection hidden="1"/>
    </xf>
    <xf numFmtId="0" fontId="1" fillId="5" borderId="19" xfId="1" applyFont="1" applyFill="1" applyBorder="1" applyAlignment="1" applyProtection="1">
      <alignment horizontal="left" vertical="center"/>
      <protection hidden="1"/>
    </xf>
    <xf numFmtId="0" fontId="3" fillId="6" borderId="1" xfId="1" applyFont="1" applyFill="1" applyBorder="1" applyAlignment="1" applyProtection="1">
      <alignment horizontal="center" vertical="center"/>
      <protection hidden="1"/>
    </xf>
    <xf numFmtId="0" fontId="3" fillId="6" borderId="6" xfId="1" applyFont="1" applyFill="1" applyBorder="1" applyAlignment="1" applyProtection="1">
      <alignment horizontal="center" vertical="center"/>
      <protection hidden="1"/>
    </xf>
    <xf numFmtId="0" fontId="2" fillId="3" borderId="9" xfId="1" applyFont="1" applyFill="1" applyBorder="1" applyAlignment="1" applyProtection="1">
      <alignment horizontal="right" vertical="center"/>
      <protection hidden="1"/>
    </xf>
    <xf numFmtId="0" fontId="2" fillId="3" borderId="10" xfId="1" applyFont="1" applyFill="1" applyBorder="1" applyAlignment="1" applyProtection="1">
      <alignment horizontal="right" vertical="center"/>
      <protection hidden="1"/>
    </xf>
    <xf numFmtId="0" fontId="2" fillId="3" borderId="16" xfId="1" applyFont="1" applyFill="1" applyBorder="1" applyAlignment="1" applyProtection="1">
      <alignment horizontal="right" vertical="center"/>
      <protection hidden="1"/>
    </xf>
    <xf numFmtId="0" fontId="2" fillId="3" borderId="5" xfId="1" applyFont="1" applyFill="1" applyBorder="1" applyAlignment="1" applyProtection="1">
      <alignment horizontal="right" vertical="center"/>
      <protection hidden="1"/>
    </xf>
    <xf numFmtId="0" fontId="2" fillId="3" borderId="4" xfId="1" applyFont="1" applyFill="1" applyBorder="1" applyAlignment="1" applyProtection="1">
      <alignment horizontal="right" vertical="center"/>
      <protection hidden="1"/>
    </xf>
    <xf numFmtId="0" fontId="2" fillId="3" borderId="19" xfId="1" applyFont="1" applyFill="1" applyBorder="1" applyAlignment="1" applyProtection="1">
      <alignment horizontal="right" vertical="center"/>
      <protection hidden="1"/>
    </xf>
    <xf numFmtId="17" fontId="12" fillId="6" borderId="2" xfId="1" applyNumberFormat="1" applyFont="1" applyFill="1" applyBorder="1" applyAlignment="1" applyProtection="1">
      <alignment horizontal="left" vertical="center"/>
      <protection hidden="1"/>
    </xf>
    <xf numFmtId="0" fontId="12" fillId="6" borderId="2" xfId="1" applyFont="1" applyFill="1" applyBorder="1" applyAlignment="1" applyProtection="1">
      <alignment horizontal="left" vertical="center"/>
      <protection hidden="1"/>
    </xf>
    <xf numFmtId="0" fontId="12" fillId="6" borderId="3" xfId="1" applyFont="1" applyFill="1" applyBorder="1" applyAlignment="1" applyProtection="1">
      <alignment horizontal="left" vertical="center"/>
      <protection hidden="1"/>
    </xf>
    <xf numFmtId="0" fontId="12" fillId="6" borderId="0" xfId="1" applyFont="1" applyFill="1" applyBorder="1" applyAlignment="1" applyProtection="1">
      <alignment horizontal="left" vertical="center"/>
      <protection hidden="1"/>
    </xf>
    <xf numFmtId="0" fontId="12" fillId="6" borderId="17" xfId="1" applyFont="1" applyFill="1" applyBorder="1" applyAlignment="1" applyProtection="1">
      <alignment horizontal="left" vertical="center"/>
      <protection hidden="1"/>
    </xf>
    <xf numFmtId="49" fontId="6" fillId="6" borderId="35" xfId="0" applyNumberFormat="1" applyFont="1" applyFill="1" applyBorder="1" applyAlignment="1" applyProtection="1">
      <alignment horizontal="center" vertical="center" wrapText="1"/>
      <protection hidden="1"/>
    </xf>
    <xf numFmtId="49" fontId="6" fillId="6" borderId="43" xfId="0" applyNumberFormat="1" applyFont="1" applyFill="1" applyBorder="1" applyAlignment="1" applyProtection="1">
      <alignment horizontal="center" vertical="center" wrapText="1"/>
      <protection hidden="1"/>
    </xf>
    <xf numFmtId="49" fontId="6" fillId="6" borderId="36" xfId="0" applyNumberFormat="1" applyFont="1" applyFill="1" applyBorder="1" applyAlignment="1" applyProtection="1">
      <alignment horizontal="center" vertical="center" wrapText="1"/>
      <protection hidden="1"/>
    </xf>
    <xf numFmtId="0" fontId="6" fillId="6" borderId="42" xfId="0" applyFont="1" applyFill="1" applyBorder="1" applyAlignment="1" applyProtection="1">
      <alignment horizontal="center" vertical="center" wrapText="1"/>
      <protection hidden="1"/>
    </xf>
    <xf numFmtId="0" fontId="6" fillId="6" borderId="45" xfId="0" applyFont="1" applyFill="1" applyBorder="1" applyAlignment="1" applyProtection="1">
      <alignment horizontal="center" vertical="center" wrapText="1"/>
      <protection hidden="1"/>
    </xf>
    <xf numFmtId="0" fontId="6" fillId="6" borderId="47" xfId="0" applyFont="1" applyFill="1" applyBorder="1" applyAlignment="1" applyProtection="1">
      <alignment horizontal="center" vertical="center" wrapText="1"/>
      <protection hidden="1"/>
    </xf>
    <xf numFmtId="0" fontId="3" fillId="6" borderId="28" xfId="1" applyFont="1" applyFill="1" applyBorder="1" applyAlignment="1" applyProtection="1">
      <alignment horizontal="center" vertical="center"/>
      <protection hidden="1"/>
    </xf>
    <xf numFmtId="0" fontId="3" fillId="6" borderId="48" xfId="1" applyFont="1" applyFill="1" applyBorder="1" applyAlignment="1" applyProtection="1">
      <alignment horizontal="center" vertical="center"/>
      <protection hidden="1"/>
    </xf>
    <xf numFmtId="0" fontId="17" fillId="6" borderId="5" xfId="1" applyFont="1" applyFill="1" applyBorder="1" applyAlignment="1" applyProtection="1">
      <alignment horizontal="left" vertical="center"/>
    </xf>
    <xf numFmtId="0" fontId="17" fillId="6" borderId="4" xfId="1" applyFont="1" applyFill="1" applyBorder="1" applyAlignment="1" applyProtection="1">
      <alignment horizontal="left" vertical="center"/>
    </xf>
    <xf numFmtId="0" fontId="1" fillId="6" borderId="4" xfId="1" applyFont="1" applyFill="1" applyBorder="1" applyAlignment="1" applyProtection="1">
      <alignment horizontal="left" vertical="center"/>
      <protection hidden="1"/>
    </xf>
    <xf numFmtId="0" fontId="1" fillId="6" borderId="4" xfId="1" quotePrefix="1" applyNumberFormat="1" applyFont="1" applyFill="1" applyBorder="1" applyAlignment="1" applyProtection="1">
      <alignment horizontal="center" vertical="center"/>
      <protection hidden="1"/>
    </xf>
    <xf numFmtId="0" fontId="1" fillId="6" borderId="19" xfId="1" quotePrefix="1" applyNumberFormat="1" applyFont="1" applyFill="1" applyBorder="1" applyAlignment="1" applyProtection="1">
      <alignment horizontal="center" vertical="center"/>
      <protection hidden="1"/>
    </xf>
    <xf numFmtId="0" fontId="1" fillId="6" borderId="4" xfId="1" applyNumberFormat="1" applyFont="1" applyFill="1" applyBorder="1" applyAlignment="1" applyProtection="1">
      <alignment horizontal="center" vertical="center"/>
      <protection hidden="1"/>
    </xf>
    <xf numFmtId="0" fontId="1" fillId="6" borderId="19" xfId="1" applyNumberFormat="1" applyFont="1" applyFill="1" applyBorder="1" applyAlignment="1" applyProtection="1">
      <alignment horizontal="center" vertical="center"/>
      <protection hidden="1"/>
    </xf>
    <xf numFmtId="4" fontId="2" fillId="3" borderId="5" xfId="2" applyNumberFormat="1" applyFont="1" applyFill="1" applyBorder="1" applyAlignment="1" applyProtection="1">
      <alignment horizontal="right" vertical="center"/>
    </xf>
    <xf numFmtId="4" fontId="2" fillId="3" borderId="4" xfId="2" applyNumberFormat="1" applyFont="1" applyFill="1" applyBorder="1" applyAlignment="1" applyProtection="1">
      <alignment horizontal="right" vertical="center"/>
    </xf>
    <xf numFmtId="4" fontId="2" fillId="3" borderId="19" xfId="2" applyNumberFormat="1" applyFont="1" applyFill="1" applyBorder="1" applyAlignment="1" applyProtection="1">
      <alignment horizontal="right" vertical="center"/>
    </xf>
    <xf numFmtId="0" fontId="6" fillId="6" borderId="51" xfId="0" applyFont="1" applyFill="1" applyBorder="1" applyAlignment="1" applyProtection="1">
      <alignment horizontal="center" vertical="center" wrapText="1"/>
      <protection hidden="1"/>
    </xf>
    <xf numFmtId="0" fontId="6" fillId="6" borderId="52" xfId="0" applyFont="1" applyFill="1" applyBorder="1" applyAlignment="1" applyProtection="1">
      <alignment horizontal="center" vertical="center" wrapText="1"/>
      <protection hidden="1"/>
    </xf>
    <xf numFmtId="0" fontId="6" fillId="6" borderId="53" xfId="0" applyFont="1" applyFill="1" applyBorder="1" applyAlignment="1" applyProtection="1">
      <alignment horizontal="center" vertical="center" wrapText="1"/>
      <protection hidden="1"/>
    </xf>
    <xf numFmtId="0" fontId="1" fillId="6" borderId="41" xfId="1" applyFont="1" applyFill="1" applyBorder="1" applyAlignment="1" applyProtection="1">
      <alignment horizontal="center" vertical="center"/>
      <protection hidden="1"/>
    </xf>
    <xf numFmtId="0" fontId="1" fillId="6" borderId="44" xfId="1" applyFont="1" applyFill="1" applyBorder="1" applyAlignment="1" applyProtection="1">
      <alignment horizontal="center" vertical="center"/>
      <protection hidden="1"/>
    </xf>
    <xf numFmtId="0" fontId="1" fillId="6" borderId="40" xfId="1" applyFont="1" applyFill="1" applyBorder="1" applyAlignment="1" applyProtection="1">
      <alignment horizontal="center" vertical="center"/>
      <protection hidden="1"/>
    </xf>
    <xf numFmtId="0" fontId="2" fillId="3" borderId="5" xfId="1" applyFont="1" applyFill="1" applyBorder="1" applyAlignment="1" applyProtection="1">
      <alignment horizontal="right" vertical="center"/>
    </xf>
    <xf numFmtId="0" fontId="2" fillId="3" borderId="4" xfId="1" applyFont="1" applyFill="1" applyBorder="1" applyAlignment="1" applyProtection="1">
      <alignment horizontal="right" vertical="center"/>
    </xf>
    <xf numFmtId="0" fontId="3" fillId="6" borderId="1" xfId="1" applyFont="1" applyFill="1" applyBorder="1" applyAlignment="1" applyProtection="1">
      <alignment horizontal="center" vertical="center"/>
    </xf>
    <xf numFmtId="0" fontId="3" fillId="6" borderId="2" xfId="1" applyFont="1" applyFill="1" applyBorder="1" applyAlignment="1" applyProtection="1">
      <alignment horizontal="center" vertical="center"/>
    </xf>
    <xf numFmtId="0" fontId="3" fillId="6" borderId="3" xfId="1" applyFont="1" applyFill="1" applyBorder="1" applyAlignment="1" applyProtection="1">
      <alignment horizontal="center" vertical="center"/>
    </xf>
    <xf numFmtId="0" fontId="3" fillId="6" borderId="14" xfId="1" applyFont="1" applyFill="1" applyBorder="1" applyAlignment="1" applyProtection="1">
      <alignment horizontal="center" vertical="center"/>
      <protection hidden="1"/>
    </xf>
    <xf numFmtId="0" fontId="3" fillId="6" borderId="12" xfId="1" applyFont="1" applyFill="1" applyBorder="1" applyAlignment="1" applyProtection="1">
      <alignment horizontal="center" vertical="center"/>
      <protection hidden="1"/>
    </xf>
    <xf numFmtId="0" fontId="3" fillId="6" borderId="9" xfId="1" applyFont="1" applyFill="1" applyBorder="1" applyAlignment="1" applyProtection="1">
      <alignment horizontal="center"/>
    </xf>
    <xf numFmtId="0" fontId="3" fillId="6" borderId="10" xfId="1" applyFont="1" applyFill="1" applyBorder="1" applyAlignment="1" applyProtection="1">
      <alignment horizontal="center"/>
    </xf>
    <xf numFmtId="0" fontId="3" fillId="6" borderId="16" xfId="1" applyFont="1" applyFill="1" applyBorder="1" applyAlignment="1" applyProtection="1">
      <alignment horizontal="center"/>
    </xf>
    <xf numFmtId="0" fontId="13" fillId="6" borderId="12" xfId="1" applyFont="1" applyFill="1" applyBorder="1" applyAlignment="1" applyProtection="1">
      <alignment horizontal="center" vertical="center"/>
      <protection locked="0"/>
    </xf>
    <xf numFmtId="0" fontId="13" fillId="6" borderId="48" xfId="1" applyFont="1" applyFill="1" applyBorder="1" applyAlignment="1" applyProtection="1">
      <alignment horizontal="center" vertical="center"/>
      <protection locked="0"/>
    </xf>
    <xf numFmtId="0" fontId="13" fillId="6" borderId="7" xfId="1" applyFont="1" applyFill="1" applyBorder="1" applyAlignment="1" applyProtection="1">
      <alignment horizontal="left" vertical="center" wrapText="1"/>
      <protection hidden="1"/>
    </xf>
    <xf numFmtId="0" fontId="13" fillId="6" borderId="27" xfId="1" applyFont="1" applyFill="1" applyBorder="1" applyAlignment="1" applyProtection="1">
      <alignment horizontal="left" vertical="center" wrapText="1"/>
      <protection hidden="1"/>
    </xf>
    <xf numFmtId="0" fontId="1" fillId="6" borderId="34" xfId="1" applyFont="1" applyFill="1" applyBorder="1" applyAlignment="1" applyProtection="1">
      <alignment horizontal="center" vertical="center"/>
      <protection locked="0"/>
    </xf>
    <xf numFmtId="0" fontId="1" fillId="6" borderId="32" xfId="1" applyFont="1" applyFill="1" applyBorder="1" applyAlignment="1" applyProtection="1">
      <alignment horizontal="center" vertical="center"/>
      <protection locked="0"/>
    </xf>
    <xf numFmtId="0" fontId="1" fillId="6" borderId="39" xfId="1" applyFont="1" applyFill="1" applyBorder="1" applyAlignment="1" applyProtection="1">
      <alignment horizontal="center" vertical="center"/>
      <protection locked="0"/>
    </xf>
    <xf numFmtId="0" fontId="1" fillId="6" borderId="34" xfId="1" applyFont="1" applyFill="1" applyBorder="1" applyAlignment="1" applyProtection="1">
      <alignment horizontal="center" vertical="justify"/>
      <protection locked="0"/>
    </xf>
    <xf numFmtId="0" fontId="1" fillId="6" borderId="32" xfId="1" applyFont="1" applyFill="1" applyBorder="1" applyAlignment="1" applyProtection="1">
      <alignment horizontal="center" vertical="justify"/>
      <protection locked="0"/>
    </xf>
    <xf numFmtId="0" fontId="1" fillId="6" borderId="39" xfId="1" applyFont="1" applyFill="1" applyBorder="1" applyAlignment="1" applyProtection="1">
      <alignment horizontal="center" vertical="justify"/>
      <protection locked="0"/>
    </xf>
    <xf numFmtId="0" fontId="1" fillId="6" borderId="37" xfId="1" applyFont="1" applyFill="1" applyBorder="1" applyAlignment="1" applyProtection="1">
      <alignment horizontal="center" vertical="center" wrapText="1"/>
      <protection locked="0"/>
    </xf>
    <xf numFmtId="0" fontId="1" fillId="6" borderId="2" xfId="1" applyFont="1" applyFill="1" applyBorder="1" applyAlignment="1" applyProtection="1">
      <alignment horizontal="center" vertical="center" wrapText="1"/>
      <protection locked="0"/>
    </xf>
    <xf numFmtId="0" fontId="1" fillId="6" borderId="3" xfId="1" applyFont="1" applyFill="1" applyBorder="1" applyAlignment="1" applyProtection="1">
      <alignment horizontal="center" vertical="center" wrapText="1"/>
      <protection locked="0"/>
    </xf>
    <xf numFmtId="0" fontId="1" fillId="6" borderId="26" xfId="1" applyFont="1" applyFill="1" applyBorder="1" applyAlignment="1" applyProtection="1">
      <alignment horizontal="center" vertical="center" wrapText="1"/>
      <protection locked="0"/>
    </xf>
    <xf numFmtId="0" fontId="1" fillId="6" borderId="8" xfId="1" applyFont="1" applyFill="1" applyBorder="1" applyAlignment="1" applyProtection="1">
      <alignment horizontal="center" vertical="center" wrapText="1"/>
      <protection locked="0"/>
    </xf>
    <xf numFmtId="0" fontId="1" fillId="6" borderId="38" xfId="1" applyFont="1" applyFill="1" applyBorder="1" applyAlignment="1" applyProtection="1">
      <alignment horizontal="center" vertical="center" wrapText="1"/>
      <protection locked="0"/>
    </xf>
    <xf numFmtId="0" fontId="13" fillId="6" borderId="6" xfId="1" applyFont="1" applyFill="1" applyBorder="1" applyAlignment="1" applyProtection="1">
      <alignment horizontal="left" vertical="center"/>
      <protection hidden="1"/>
    </xf>
    <xf numFmtId="0" fontId="13" fillId="6" borderId="0" xfId="1" applyFont="1" applyFill="1" applyBorder="1" applyAlignment="1" applyProtection="1">
      <alignment horizontal="left" vertical="center"/>
      <protection hidden="1"/>
    </xf>
    <xf numFmtId="0" fontId="13" fillId="6" borderId="6" xfId="1" applyFont="1" applyFill="1" applyBorder="1" applyAlignment="1" applyProtection="1">
      <alignment horizontal="left" vertical="center" wrapText="1"/>
      <protection hidden="1"/>
    </xf>
    <xf numFmtId="0" fontId="13" fillId="6" borderId="0" xfId="1" applyFont="1" applyFill="1" applyBorder="1" applyAlignment="1" applyProtection="1">
      <alignment horizontal="left" vertical="center" wrapText="1"/>
      <protection hidden="1"/>
    </xf>
    <xf numFmtId="0" fontId="3" fillId="6" borderId="7" xfId="1" applyFont="1" applyFill="1" applyBorder="1" applyAlignment="1" applyProtection="1">
      <alignment horizontal="center" vertical="center"/>
      <protection hidden="1"/>
    </xf>
    <xf numFmtId="0" fontId="3" fillId="6" borderId="15" xfId="1" applyFont="1" applyFill="1" applyBorder="1" applyAlignment="1" applyProtection="1">
      <alignment horizontal="center" vertical="center"/>
      <protection hidden="1"/>
    </xf>
    <xf numFmtId="0" fontId="3" fillId="6" borderId="20" xfId="1" applyFont="1" applyFill="1" applyBorder="1" applyAlignment="1" applyProtection="1">
      <alignment horizontal="center" vertical="center"/>
      <protection hidden="1"/>
    </xf>
  </cellXfs>
  <cellStyles count="6">
    <cellStyle name="Millares" xfId="4" builtinId="3"/>
    <cellStyle name="Millares 2" xfId="2"/>
    <cellStyle name="Moneda 2" xfId="5"/>
    <cellStyle name="Normal" xfId="0" builtinId="0"/>
    <cellStyle name="Normal 2" xfId="1"/>
    <cellStyle name="Porcentaje" xfId="3" builtinId="5"/>
  </cellStyles>
  <dxfs count="16"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506571</xdr:colOff>
      <xdr:row>28</xdr:row>
      <xdr:rowOff>33616</xdr:rowOff>
    </xdr:from>
    <xdr:ext cx="1541305" cy="571501"/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8102" y="6951147"/>
          <a:ext cx="1541305" cy="5715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262537</xdr:colOff>
      <xdr:row>54</xdr:row>
      <xdr:rowOff>73292</xdr:rowOff>
    </xdr:from>
    <xdr:ext cx="1885697" cy="643165"/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7449" y="138286645"/>
          <a:ext cx="1885697" cy="6431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2"/>
  <sheetViews>
    <sheetView tabSelected="1" zoomScale="70" zoomScaleNormal="70" workbookViewId="0">
      <selection activeCell="D6" sqref="D6:G6"/>
    </sheetView>
  </sheetViews>
  <sheetFormatPr baseColWidth="10" defaultRowHeight="12.75"/>
  <cols>
    <col min="1" max="1" width="7.140625" style="1" customWidth="1"/>
    <col min="2" max="2" width="15.28515625" style="1" bestFit="1" customWidth="1"/>
    <col min="3" max="3" width="9.7109375" style="1" customWidth="1"/>
    <col min="4" max="4" width="11.140625" style="1" customWidth="1"/>
    <col min="5" max="5" width="18.5703125" style="1" customWidth="1"/>
    <col min="6" max="6" width="40.85546875" style="1" customWidth="1"/>
    <col min="7" max="7" width="27" style="1" customWidth="1"/>
    <col min="8" max="8" width="15.5703125" style="1" bestFit="1" customWidth="1"/>
    <col min="9" max="9" width="8.42578125" style="1" bestFit="1" customWidth="1"/>
    <col min="10" max="10" width="22.7109375" style="1" customWidth="1"/>
    <col min="11" max="11" width="32.140625" style="1" customWidth="1"/>
    <col min="12" max="16384" width="11.42578125" style="1"/>
  </cols>
  <sheetData>
    <row r="1" spans="2:11" ht="13.5" thickBot="1"/>
    <row r="2" spans="2:11" ht="15" customHeight="1">
      <c r="B2" s="135" t="s">
        <v>60</v>
      </c>
      <c r="C2" s="136"/>
      <c r="D2" s="136"/>
      <c r="E2" s="136"/>
      <c r="F2" s="136"/>
      <c r="G2" s="136"/>
      <c r="H2" s="136"/>
      <c r="I2" s="136"/>
      <c r="J2" s="136"/>
      <c r="K2" s="137"/>
    </row>
    <row r="3" spans="2:11" ht="15" customHeight="1">
      <c r="B3" s="138"/>
      <c r="C3" s="139"/>
      <c r="D3" s="139"/>
      <c r="E3" s="139"/>
      <c r="F3" s="139"/>
      <c r="G3" s="139"/>
      <c r="H3" s="139"/>
      <c r="I3" s="139"/>
      <c r="J3" s="139"/>
      <c r="K3" s="140"/>
    </row>
    <row r="4" spans="2:11" ht="15" customHeight="1" thickBot="1">
      <c r="B4" s="141"/>
      <c r="C4" s="142"/>
      <c r="D4" s="142"/>
      <c r="E4" s="142"/>
      <c r="F4" s="142"/>
      <c r="G4" s="142"/>
      <c r="H4" s="142"/>
      <c r="I4" s="142"/>
      <c r="J4" s="142"/>
      <c r="K4" s="143"/>
    </row>
    <row r="5" spans="2:11" ht="18.75" customHeight="1" thickBot="1">
      <c r="B5" s="110" t="s">
        <v>91</v>
      </c>
      <c r="C5" s="111"/>
      <c r="D5" s="126"/>
      <c r="E5" s="126"/>
      <c r="F5" s="126"/>
      <c r="G5" s="127"/>
      <c r="H5" s="132" t="s">
        <v>11</v>
      </c>
      <c r="I5" s="133"/>
      <c r="J5" s="133"/>
      <c r="K5" s="134"/>
    </row>
    <row r="6" spans="2:11" ht="30" customHeight="1">
      <c r="B6" s="110" t="s">
        <v>25</v>
      </c>
      <c r="C6" s="111"/>
      <c r="D6" s="128" t="str">
        <f>+'Completar SOFSE'!B6</f>
        <v>Licitación Abreviada Nacional e Internacional</v>
      </c>
      <c r="E6" s="128"/>
      <c r="F6" s="128"/>
      <c r="G6" s="129"/>
      <c r="H6" s="112" t="s">
        <v>8</v>
      </c>
      <c r="I6" s="117"/>
      <c r="J6" s="118"/>
      <c r="K6" s="119"/>
    </row>
    <row r="7" spans="2:11" ht="15.75" customHeight="1">
      <c r="B7" s="9" t="s">
        <v>21</v>
      </c>
      <c r="C7" s="10"/>
      <c r="D7" s="130" t="s">
        <v>87</v>
      </c>
      <c r="E7" s="130"/>
      <c r="F7" s="130"/>
      <c r="G7" s="131"/>
      <c r="H7" s="113"/>
      <c r="I7" s="120"/>
      <c r="J7" s="121"/>
      <c r="K7" s="122"/>
    </row>
    <row r="8" spans="2:11" ht="15.75" customHeight="1">
      <c r="B8" s="148" t="s">
        <v>9</v>
      </c>
      <c r="C8" s="149"/>
      <c r="D8" s="130" t="s">
        <v>88</v>
      </c>
      <c r="E8" s="130"/>
      <c r="F8" s="130"/>
      <c r="G8" s="131"/>
      <c r="H8" s="11" t="s">
        <v>27</v>
      </c>
      <c r="I8" s="114"/>
      <c r="J8" s="115"/>
      <c r="K8" s="116"/>
    </row>
    <row r="9" spans="2:11" ht="16.5" customHeight="1">
      <c r="B9" s="148"/>
      <c r="C9" s="149"/>
      <c r="D9" s="130"/>
      <c r="E9" s="130"/>
      <c r="F9" s="130"/>
      <c r="G9" s="131"/>
      <c r="H9" s="12" t="s">
        <v>1</v>
      </c>
      <c r="I9" s="114"/>
      <c r="J9" s="115"/>
      <c r="K9" s="116"/>
    </row>
    <row r="10" spans="2:11" ht="16.5" customHeight="1">
      <c r="B10" s="148"/>
      <c r="C10" s="149"/>
      <c r="D10" s="130"/>
      <c r="E10" s="130"/>
      <c r="F10" s="130"/>
      <c r="G10" s="131"/>
      <c r="H10" s="12" t="s">
        <v>2</v>
      </c>
      <c r="I10" s="123"/>
      <c r="J10" s="124"/>
      <c r="K10" s="125"/>
    </row>
    <row r="11" spans="2:11" ht="15">
      <c r="B11" s="16" t="s">
        <v>17</v>
      </c>
      <c r="C11" s="17"/>
      <c r="D11" s="81" t="str">
        <f>+'Completar SOFSE'!B11</f>
        <v>Por renglón</v>
      </c>
      <c r="E11" s="17"/>
      <c r="F11" s="10"/>
      <c r="G11" s="10"/>
      <c r="H11" s="13" t="s">
        <v>5</v>
      </c>
      <c r="I11" s="158"/>
      <c r="J11" s="159"/>
      <c r="K11" s="160"/>
    </row>
    <row r="12" spans="2:11" ht="13.5" thickBot="1">
      <c r="B12" s="18"/>
      <c r="C12" s="19"/>
      <c r="D12" s="19"/>
      <c r="E12" s="20"/>
      <c r="F12" s="19"/>
      <c r="G12" s="19"/>
      <c r="H12" s="14"/>
      <c r="I12" s="21"/>
      <c r="J12" s="21"/>
      <c r="K12" s="15"/>
    </row>
    <row r="13" spans="2:11" ht="15" customHeight="1">
      <c r="B13" s="146" t="s">
        <v>54</v>
      </c>
      <c r="C13" s="152" t="s">
        <v>10</v>
      </c>
      <c r="D13" s="152" t="s">
        <v>3</v>
      </c>
      <c r="E13" s="154" t="s">
        <v>4</v>
      </c>
      <c r="F13" s="156" t="s">
        <v>30</v>
      </c>
      <c r="G13" s="156" t="s">
        <v>53</v>
      </c>
      <c r="H13" s="150" t="s">
        <v>31</v>
      </c>
      <c r="I13" s="150" t="s">
        <v>32</v>
      </c>
      <c r="J13" s="163" t="s">
        <v>33</v>
      </c>
      <c r="K13" s="150" t="s">
        <v>34</v>
      </c>
    </row>
    <row r="14" spans="2:11" ht="15.75" customHeight="1" thickBot="1">
      <c r="B14" s="147"/>
      <c r="C14" s="153"/>
      <c r="D14" s="153"/>
      <c r="E14" s="155"/>
      <c r="F14" s="157"/>
      <c r="G14" s="157"/>
      <c r="H14" s="151"/>
      <c r="I14" s="151"/>
      <c r="J14" s="164"/>
      <c r="K14" s="151"/>
    </row>
    <row r="15" spans="2:11" ht="25.5">
      <c r="B15" s="2">
        <f>+'Completar SOFSE'!A21</f>
        <v>1</v>
      </c>
      <c r="C15" s="3">
        <f>VLOOKUP(B15,'Completar SOFSE'!$A$19:$E$328,2,0)</f>
        <v>8</v>
      </c>
      <c r="D15" s="3" t="str">
        <f>VLOOKUP(B15,'Completar SOFSE'!$A$19:$E$328,3,0)</f>
        <v>unidad</v>
      </c>
      <c r="E15" s="3" t="s">
        <v>66</v>
      </c>
      <c r="F15" s="4" t="str">
        <f>VLOOKUP(B15,'Completar SOFSE'!$A$19:$E$328,5,0)</f>
        <v>PALANCA LLAVE DE TORQUE DELLNER 1007270</v>
      </c>
      <c r="G15" s="100" t="str">
        <f>VLOOKUP(B15,'Completar SOFSE'!$A$19:$F$328,6,0)</f>
        <v>RF: 1007270
(DELLNER)</v>
      </c>
      <c r="H15" s="101"/>
      <c r="I15" s="54"/>
      <c r="J15" s="47">
        <f>+(C15*H15)*I15</f>
        <v>0</v>
      </c>
      <c r="K15" s="22">
        <f>+C15*H15</f>
        <v>0</v>
      </c>
    </row>
    <row r="16" spans="2:11" ht="25.5">
      <c r="B16" s="5">
        <f>+B15+1</f>
        <v>2</v>
      </c>
      <c r="C16" s="6">
        <f>VLOOKUP(B16,'Completar SOFSE'!$A$19:$E$328,2,0)</f>
        <v>8</v>
      </c>
      <c r="D16" s="6" t="str">
        <f>VLOOKUP(B16,'Completar SOFSE'!$A$19:$E$328,3,0)</f>
        <v>unidad</v>
      </c>
      <c r="E16" s="6" t="s">
        <v>67</v>
      </c>
      <c r="F16" s="8" t="str">
        <f>VLOOKUP(B16,'Completar SOFSE'!$A$19:$E$328,5,0)</f>
        <v>EMPALME DE BRIDA
DELLNER 168866</v>
      </c>
      <c r="G16" s="102" t="str">
        <f>VLOOKUP(B16,'Completar SOFSE'!$A$19:$F$328,6,0)</f>
        <v>RF: 168866
(DELLNER)</v>
      </c>
      <c r="H16" s="48"/>
      <c r="I16" s="55"/>
      <c r="J16" s="49">
        <f t="shared" ref="J16:J21" si="0">+(C16*H16)*I16</f>
        <v>0</v>
      </c>
      <c r="K16" s="50">
        <f t="shared" ref="K16:K21" si="1">+C16*H16</f>
        <v>0</v>
      </c>
    </row>
    <row r="17" spans="2:11" ht="38.25">
      <c r="B17" s="5">
        <f t="shared" ref="B17:B21" si="2">+B16+1</f>
        <v>3</v>
      </c>
      <c r="C17" s="6">
        <f>VLOOKUP(B17,'Completar SOFSE'!$A$19:$E$328,2,0)</f>
        <v>24</v>
      </c>
      <c r="D17" s="6" t="str">
        <f>VLOOKUP(B17,'Completar SOFSE'!$A$19:$E$328,3,0)</f>
        <v>unidad</v>
      </c>
      <c r="E17" s="6" t="s">
        <v>68</v>
      </c>
      <c r="F17" s="8" t="str">
        <f>VLOOKUP(B17,'Completar SOFSE'!$A$19:$E$328,5,0)</f>
        <v>Paragolpe anti
acaballamiento
(COMPLETO)</v>
      </c>
      <c r="G17" s="102" t="str">
        <f>VLOOKUP(B17,'Completar SOFSE'!$A$19:$F$328,6,0)</f>
        <v>RF: DD1000519
(DELLNER)
RF: 34157700006 (CSR)</v>
      </c>
      <c r="H17" s="48"/>
      <c r="I17" s="55"/>
      <c r="J17" s="49">
        <f t="shared" si="0"/>
        <v>0</v>
      </c>
      <c r="K17" s="50">
        <f t="shared" si="1"/>
        <v>0</v>
      </c>
    </row>
    <row r="18" spans="2:11" ht="38.25">
      <c r="B18" s="5">
        <f t="shared" si="2"/>
        <v>4</v>
      </c>
      <c r="C18" s="6">
        <f>VLOOKUP(B18,'Completar SOFSE'!$A$19:$E$328,2,0)</f>
        <v>4</v>
      </c>
      <c r="D18" s="6" t="str">
        <f>VLOOKUP(B18,'Completar SOFSE'!$A$19:$E$328,3,0)</f>
        <v>unidad</v>
      </c>
      <c r="E18" s="6" t="s">
        <v>69</v>
      </c>
      <c r="F18" s="8" t="str">
        <f>VLOOKUP(B18,'Completar SOFSE'!$A$19:$E$328,5,0)</f>
        <v>Cilindro operador
p/acople elEctrico. CCMM
CNR Tangshan- LBS</v>
      </c>
      <c r="G18" s="102" t="str">
        <f>VLOOKUP(B18,'Completar SOFSE'!$A$19:$F$328,6,0)</f>
        <v>RF: 1012236
(DELLNER)</v>
      </c>
      <c r="H18" s="48"/>
      <c r="I18" s="55"/>
      <c r="J18" s="49">
        <f t="shared" si="0"/>
        <v>0</v>
      </c>
      <c r="K18" s="50">
        <f t="shared" si="1"/>
        <v>0</v>
      </c>
    </row>
    <row r="19" spans="2:11" ht="51">
      <c r="B19" s="5">
        <f t="shared" si="2"/>
        <v>5</v>
      </c>
      <c r="C19" s="6">
        <f>VLOOKUP(B19,'Completar SOFSE'!$A$19:$E$328,2,0)</f>
        <v>20</v>
      </c>
      <c r="D19" s="6" t="str">
        <f>VLOOKUP(B19,'Completar SOFSE'!$A$19:$E$328,3,0)</f>
        <v>unidad</v>
      </c>
      <c r="E19" s="6" t="s">
        <v>70</v>
      </c>
      <c r="F19" s="8" t="str">
        <f>VLOOKUP(B19,'Completar SOFSE'!$A$19:$E$328,5,0)</f>
        <v>Valvula MRP completa
c/tubo de conexion
p/acopl.automatico.
CCMM CNR Tangshan- LBS</v>
      </c>
      <c r="G19" s="102" t="str">
        <f>VLOOKUP(B19,'Completar SOFSE'!$A$19:$F$328,6,0)</f>
        <v>RF: 1008954
(DELLNER)</v>
      </c>
      <c r="H19" s="48"/>
      <c r="I19" s="55"/>
      <c r="J19" s="49">
        <f t="shared" si="0"/>
        <v>0</v>
      </c>
      <c r="K19" s="50">
        <f t="shared" si="1"/>
        <v>0</v>
      </c>
    </row>
    <row r="20" spans="2:11" ht="25.5">
      <c r="B20" s="5">
        <f t="shared" si="2"/>
        <v>6</v>
      </c>
      <c r="C20" s="6">
        <f>VLOOKUP(B20,'Completar SOFSE'!$A$19:$E$328,2,0)</f>
        <v>100</v>
      </c>
      <c r="D20" s="6" t="str">
        <f>VLOOKUP(B20,'Completar SOFSE'!$A$19:$E$328,3,0)</f>
        <v>unidad</v>
      </c>
      <c r="E20" s="6" t="s">
        <v>71</v>
      </c>
      <c r="F20" s="8" t="str">
        <f>VLOOKUP(B20,'Completar SOFSE'!$A$19:$E$328,5,0)</f>
        <v>Tuerca hexagonal M12.</v>
      </c>
      <c r="G20" s="102" t="str">
        <f>VLOOKUP(B20,'Completar SOFSE'!$A$19:$F$328,6,0)</f>
        <v>RF: 5309012000
(DELLNER)</v>
      </c>
      <c r="H20" s="48"/>
      <c r="I20" s="55"/>
      <c r="J20" s="49">
        <f t="shared" si="0"/>
        <v>0</v>
      </c>
      <c r="K20" s="50">
        <f t="shared" si="1"/>
        <v>0</v>
      </c>
    </row>
    <row r="21" spans="2:11" ht="25.5">
      <c r="B21" s="5">
        <f t="shared" si="2"/>
        <v>7</v>
      </c>
      <c r="C21" s="6">
        <f>VLOOKUP(B21,'Completar SOFSE'!$A$19:$E$328,2,0)</f>
        <v>100</v>
      </c>
      <c r="D21" s="6" t="str">
        <f>VLOOKUP(B21,'Completar SOFSE'!$A$19:$E$328,3,0)</f>
        <v>unidad</v>
      </c>
      <c r="E21" s="6" t="s">
        <v>72</v>
      </c>
      <c r="F21" s="8" t="str">
        <f>VLOOKUP(B21,'Completar SOFSE'!$A$19:$E$328,5,0)</f>
        <v>Tornillo de cabeza
hexagonal M12X100.</v>
      </c>
      <c r="G21" s="102" t="str">
        <f>VLOOKUP(B21,'Completar SOFSE'!$A$19:$F$328,6,0)</f>
        <v>RF: 5022012100
(DELLNER)</v>
      </c>
      <c r="H21" s="48"/>
      <c r="I21" s="55"/>
      <c r="J21" s="49">
        <f t="shared" si="0"/>
        <v>0</v>
      </c>
      <c r="K21" s="50">
        <f t="shared" si="1"/>
        <v>0</v>
      </c>
    </row>
    <row r="22" spans="2:11" ht="19.5" customHeight="1" thickBot="1">
      <c r="B22" s="165" t="s">
        <v>18</v>
      </c>
      <c r="C22" s="166"/>
      <c r="D22" s="166"/>
      <c r="E22" s="166"/>
      <c r="F22" s="167"/>
      <c r="G22" s="83"/>
      <c r="H22" s="84"/>
      <c r="I22" s="84"/>
      <c r="J22" s="98">
        <f>SUM(J15:J21)</f>
        <v>0</v>
      </c>
      <c r="K22" s="98">
        <f>SUM(K15:K21)</f>
        <v>0</v>
      </c>
    </row>
    <row r="23" spans="2:11" ht="16.5" customHeight="1" thickBot="1">
      <c r="B23" s="168" t="s">
        <v>19</v>
      </c>
      <c r="C23" s="169"/>
      <c r="D23" s="169"/>
      <c r="E23" s="169"/>
      <c r="F23" s="170"/>
      <c r="G23" s="83"/>
      <c r="H23" s="84"/>
      <c r="I23" s="84"/>
      <c r="J23" s="85"/>
      <c r="K23" s="86">
        <f>J22</f>
        <v>0</v>
      </c>
    </row>
    <row r="24" spans="2:11" ht="18.75" thickBot="1">
      <c r="B24" s="168" t="s">
        <v>0</v>
      </c>
      <c r="C24" s="169"/>
      <c r="D24" s="169"/>
      <c r="E24" s="169"/>
      <c r="F24" s="170"/>
      <c r="G24" s="83"/>
      <c r="H24" s="84"/>
      <c r="I24" s="84"/>
      <c r="J24" s="85"/>
      <c r="K24" s="87">
        <f>+K22+K23</f>
        <v>0</v>
      </c>
    </row>
    <row r="25" spans="2:11" ht="19.5" customHeight="1" thickBot="1">
      <c r="B25" s="144" t="s">
        <v>20</v>
      </c>
      <c r="C25" s="145"/>
      <c r="D25" s="161" t="str">
        <f>+'Completar SOFSE'!B12</f>
        <v>Según Artículo 33 del PCP</v>
      </c>
      <c r="E25" s="161"/>
      <c r="F25" s="161"/>
      <c r="G25" s="161"/>
      <c r="H25" s="161"/>
      <c r="I25" s="161"/>
      <c r="J25" s="161"/>
      <c r="K25" s="162"/>
    </row>
    <row r="26" spans="2:11" ht="18" customHeight="1" thickBot="1">
      <c r="B26" s="144" t="s">
        <v>6</v>
      </c>
      <c r="C26" s="145"/>
      <c r="D26" s="161" t="str">
        <f>+'Completar SOFSE'!B13</f>
        <v>Según Artículo 7 del PCP</v>
      </c>
      <c r="E26" s="161"/>
      <c r="F26" s="161"/>
      <c r="G26" s="161"/>
      <c r="H26" s="161"/>
      <c r="I26" s="161"/>
      <c r="J26" s="161"/>
      <c r="K26" s="162"/>
    </row>
    <row r="27" spans="2:11" ht="18" customHeight="1" thickBot="1">
      <c r="B27" s="144" t="s">
        <v>55</v>
      </c>
      <c r="C27" s="145"/>
      <c r="D27" s="161" t="str">
        <f>+'Completar SOFSE'!B14</f>
        <v>Según Artículo 8 del PCP</v>
      </c>
      <c r="E27" s="161"/>
      <c r="F27" s="161"/>
      <c r="G27" s="161"/>
      <c r="H27" s="161"/>
      <c r="I27" s="161"/>
      <c r="J27" s="161"/>
      <c r="K27" s="162"/>
    </row>
    <row r="28" spans="2:11" ht="24" customHeight="1" thickBot="1">
      <c r="B28" s="144" t="s">
        <v>7</v>
      </c>
      <c r="C28" s="145"/>
      <c r="D28" s="161" t="str">
        <f>+'Completar SOFSE'!B15</f>
        <v>Según Artículo 117 del R.C.C.</v>
      </c>
      <c r="E28" s="161"/>
      <c r="F28" s="161"/>
      <c r="G28" s="161"/>
      <c r="H28" s="161"/>
      <c r="I28" s="161"/>
      <c r="J28" s="161"/>
      <c r="K28" s="162"/>
    </row>
    <row r="29" spans="2:11">
      <c r="B29" s="23"/>
      <c r="C29" s="24"/>
      <c r="D29" s="24"/>
      <c r="E29" s="24"/>
      <c r="F29" s="25"/>
      <c r="G29" s="25"/>
      <c r="H29" s="25"/>
      <c r="I29" s="25"/>
      <c r="J29" s="25"/>
      <c r="K29" s="26"/>
    </row>
    <row r="30" spans="2:11">
      <c r="B30" s="23"/>
      <c r="C30" s="24"/>
      <c r="D30" s="24"/>
      <c r="E30" s="24"/>
      <c r="F30" s="25"/>
      <c r="G30" s="25"/>
      <c r="H30" s="25"/>
      <c r="I30" s="25"/>
      <c r="J30" s="25"/>
      <c r="K30" s="26"/>
    </row>
    <row r="31" spans="2:11">
      <c r="B31" s="23"/>
      <c r="C31" s="24"/>
      <c r="D31" s="24"/>
      <c r="E31" s="24"/>
      <c r="F31" s="25"/>
      <c r="G31" s="25"/>
      <c r="H31" s="25"/>
      <c r="I31" s="25"/>
      <c r="J31" s="25"/>
      <c r="K31" s="26"/>
    </row>
    <row r="32" spans="2:11" ht="13.5" thickBot="1">
      <c r="B32" s="27"/>
      <c r="C32" s="28"/>
      <c r="D32" s="28"/>
      <c r="E32" s="28"/>
      <c r="F32" s="29"/>
      <c r="G32" s="29"/>
      <c r="H32" s="29"/>
      <c r="I32" s="29"/>
      <c r="J32" s="29"/>
      <c r="K32" s="30"/>
    </row>
  </sheetData>
  <mergeCells count="36">
    <mergeCell ref="D28:K28"/>
    <mergeCell ref="J13:J14"/>
    <mergeCell ref="K13:K14"/>
    <mergeCell ref="G13:G14"/>
    <mergeCell ref="B22:F22"/>
    <mergeCell ref="B23:F23"/>
    <mergeCell ref="B24:F24"/>
    <mergeCell ref="B27:C27"/>
    <mergeCell ref="D27:K27"/>
    <mergeCell ref="B2:K4"/>
    <mergeCell ref="B28:C28"/>
    <mergeCell ref="B25:C25"/>
    <mergeCell ref="B26:C26"/>
    <mergeCell ref="B5:C5"/>
    <mergeCell ref="B13:B14"/>
    <mergeCell ref="B8:C10"/>
    <mergeCell ref="H13:H14"/>
    <mergeCell ref="I13:I14"/>
    <mergeCell ref="C13:C14"/>
    <mergeCell ref="D13:D14"/>
    <mergeCell ref="E13:E14"/>
    <mergeCell ref="F13:F14"/>
    <mergeCell ref="I11:K11"/>
    <mergeCell ref="D25:K25"/>
    <mergeCell ref="D26:K26"/>
    <mergeCell ref="I10:K10"/>
    <mergeCell ref="D5:G5"/>
    <mergeCell ref="D6:G6"/>
    <mergeCell ref="D7:G7"/>
    <mergeCell ref="D8:G10"/>
    <mergeCell ref="H5:K5"/>
    <mergeCell ref="B6:C6"/>
    <mergeCell ref="H6:H7"/>
    <mergeCell ref="I8:K8"/>
    <mergeCell ref="I9:K9"/>
    <mergeCell ref="I6:K7"/>
  </mergeCells>
  <dataValidations count="4">
    <dataValidation allowBlank="1" showInputMessage="1" showErrorMessage="1" promptTitle="Completar por el oferente" prompt="Completar por el oferente" sqref="J15:J21"/>
    <dataValidation allowBlank="1" showErrorMessage="1" promptTitle="Completar por el oferente" prompt="Completar por el oferente" sqref="K15:K21"/>
    <dataValidation allowBlank="1" showInputMessage="1" showErrorMessage="1" promptTitle="Completar por el Oferente" prompt=" " sqref="H15:H21"/>
    <dataValidation operator="equal" allowBlank="1" showInputMessage="1" showErrorMessage="1" promptTitle="Completar por el Oferente" prompt=" " sqref="I6 I8:K10"/>
  </dataValidations>
  <pageMargins left="0.70866141732283472" right="0.70866141732283472" top="0.74803149606299213" bottom="0.74803149606299213" header="0.31496062992125984" footer="0.31496062992125984"/>
  <pageSetup paperSize="9" scale="57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Completar por el oferente" prompt=" ">
          <x14:formula1>
            <xm:f>'Completar SOFSE'!$L$5:$L$7</xm:f>
          </x14:formula1>
          <xm:sqref>I15:I21</xm:sqref>
        </x14:dataValidation>
        <x14:dataValidation type="list" operator="equal" allowBlank="1" showInputMessage="1" showErrorMessage="1" promptTitle="Completar por el Oferente" prompt=" ">
          <x14:formula1>
            <xm:f>'Completar SOFSE'!$I$5:$I$8</xm:f>
          </x14:formula1>
          <xm:sqref>I11:K11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9"/>
  <sheetViews>
    <sheetView zoomScale="85" zoomScaleNormal="85" workbookViewId="0">
      <selection activeCell="D52" sqref="D52:G52"/>
    </sheetView>
  </sheetViews>
  <sheetFormatPr baseColWidth="10" defaultRowHeight="12.75"/>
  <cols>
    <col min="1" max="1" width="4.7109375" style="1" customWidth="1"/>
    <col min="2" max="2" width="13.42578125" style="1" customWidth="1"/>
    <col min="3" max="3" width="8.7109375" style="1" bestFit="1" customWidth="1"/>
    <col min="4" max="4" width="9.28515625" style="1" bestFit="1" customWidth="1"/>
    <col min="5" max="5" width="7.140625" style="1" customWidth="1"/>
    <col min="6" max="6" width="17.5703125" style="1" bestFit="1" customWidth="1"/>
    <col min="7" max="7" width="36.5703125" style="1" customWidth="1"/>
    <col min="8" max="8" width="28.5703125" style="1" customWidth="1"/>
    <col min="9" max="9" width="16" style="1" bestFit="1" customWidth="1"/>
    <col min="10" max="11" width="16" style="1" customWidth="1"/>
    <col min="12" max="12" width="17.42578125" style="1" bestFit="1" customWidth="1"/>
    <col min="13" max="16384" width="11.42578125" style="1"/>
  </cols>
  <sheetData>
    <row r="1" spans="2:12">
      <c r="B1" s="44"/>
      <c r="C1" s="44"/>
      <c r="D1" s="44"/>
      <c r="E1" s="44"/>
      <c r="F1" s="44"/>
      <c r="G1" s="45"/>
      <c r="H1" s="45"/>
      <c r="I1" s="45"/>
      <c r="J1" s="45"/>
      <c r="K1" s="45"/>
      <c r="L1" s="45"/>
    </row>
    <row r="2" spans="2:12" ht="13.5" thickBot="1">
      <c r="B2" s="44"/>
      <c r="C2" s="44"/>
      <c r="D2" s="44"/>
      <c r="E2" s="44"/>
      <c r="F2" s="44"/>
      <c r="G2" s="45"/>
      <c r="H2" s="45"/>
      <c r="I2" s="45"/>
      <c r="J2" s="45"/>
      <c r="K2" s="45"/>
      <c r="L2" s="45"/>
    </row>
    <row r="3" spans="2:12" ht="23.25" customHeight="1">
      <c r="B3" s="135" t="s">
        <v>61</v>
      </c>
      <c r="C3" s="136"/>
      <c r="D3" s="136"/>
      <c r="E3" s="136"/>
      <c r="F3" s="136"/>
      <c r="G3" s="136"/>
      <c r="H3" s="136"/>
      <c r="I3" s="136"/>
      <c r="J3" s="136"/>
      <c r="K3" s="136"/>
      <c r="L3" s="137"/>
    </row>
    <row r="4" spans="2:12" ht="13.5" thickBot="1">
      <c r="B4" s="141"/>
      <c r="C4" s="142"/>
      <c r="D4" s="142"/>
      <c r="E4" s="142"/>
      <c r="F4" s="142"/>
      <c r="G4" s="142"/>
      <c r="H4" s="142"/>
      <c r="I4" s="142"/>
      <c r="J4" s="142"/>
      <c r="K4" s="142"/>
      <c r="L4" s="143"/>
    </row>
    <row r="5" spans="2:12" ht="15" thickBot="1">
      <c r="B5" s="226" t="s">
        <v>90</v>
      </c>
      <c r="C5" s="227"/>
      <c r="D5" s="171"/>
      <c r="E5" s="172"/>
      <c r="F5" s="172"/>
      <c r="G5" s="172"/>
      <c r="H5" s="173"/>
      <c r="I5" s="207" t="s">
        <v>11</v>
      </c>
      <c r="J5" s="208"/>
      <c r="K5" s="208"/>
      <c r="L5" s="209"/>
    </row>
    <row r="6" spans="2:12" ht="14.25">
      <c r="B6" s="226" t="s">
        <v>25</v>
      </c>
      <c r="C6" s="227"/>
      <c r="D6" s="174" t="str">
        <f>+'Completar SOFSE'!B6</f>
        <v>Licitación Abreviada Nacional e Internacional</v>
      </c>
      <c r="E6" s="174"/>
      <c r="F6" s="174"/>
      <c r="G6" s="174"/>
      <c r="H6" s="175"/>
      <c r="I6" s="212" t="s">
        <v>8</v>
      </c>
      <c r="J6" s="220"/>
      <c r="K6" s="221"/>
      <c r="L6" s="222"/>
    </row>
    <row r="7" spans="2:12" ht="14.25">
      <c r="B7" s="56" t="s">
        <v>50</v>
      </c>
      <c r="C7" s="93"/>
      <c r="D7" s="174" t="str">
        <f>+'Completar SOFSE'!B7</f>
        <v>EX-2019-94256814- -APN-SG#SOFSE</v>
      </c>
      <c r="E7" s="174"/>
      <c r="F7" s="174"/>
      <c r="G7" s="174"/>
      <c r="H7" s="175"/>
      <c r="I7" s="213"/>
      <c r="J7" s="223"/>
      <c r="K7" s="224"/>
      <c r="L7" s="225"/>
    </row>
    <row r="8" spans="2:12" ht="25.5" customHeight="1">
      <c r="B8" s="228" t="s">
        <v>9</v>
      </c>
      <c r="C8" s="229"/>
      <c r="D8" s="174" t="str">
        <f>+'Completar SOFSE'!B8</f>
        <v>ADQUISICIÓN DE REPUESTOS DELLNER PARA COCHES CSR Y TRIPLAS DMU</v>
      </c>
      <c r="E8" s="174"/>
      <c r="F8" s="174"/>
      <c r="G8" s="174"/>
      <c r="H8" s="175"/>
      <c r="I8" s="57" t="s">
        <v>51</v>
      </c>
      <c r="J8" s="214"/>
      <c r="K8" s="215"/>
      <c r="L8" s="216"/>
    </row>
    <row r="9" spans="2:12" ht="12.75" customHeight="1">
      <c r="B9" s="228"/>
      <c r="C9" s="229"/>
      <c r="D9" s="174"/>
      <c r="E9" s="174"/>
      <c r="F9" s="174"/>
      <c r="G9" s="174"/>
      <c r="H9" s="175"/>
      <c r="I9" s="58" t="s">
        <v>1</v>
      </c>
      <c r="J9" s="214"/>
      <c r="K9" s="215"/>
      <c r="L9" s="216"/>
    </row>
    <row r="10" spans="2:12" ht="18" customHeight="1">
      <c r="B10" s="228"/>
      <c r="C10" s="229"/>
      <c r="D10" s="174"/>
      <c r="E10" s="174"/>
      <c r="F10" s="174"/>
      <c r="G10" s="174"/>
      <c r="H10" s="175"/>
      <c r="I10" s="58" t="s">
        <v>2</v>
      </c>
      <c r="J10" s="217"/>
      <c r="K10" s="218"/>
      <c r="L10" s="219"/>
    </row>
    <row r="11" spans="2:12" ht="15" customHeight="1">
      <c r="B11" s="59" t="s">
        <v>17</v>
      </c>
      <c r="C11" s="66"/>
      <c r="D11" s="130" t="str">
        <f>+'Completar SOFSE'!B11</f>
        <v>Por renglón</v>
      </c>
      <c r="E11" s="130"/>
      <c r="F11" s="130"/>
      <c r="G11" s="130"/>
      <c r="H11" s="80"/>
      <c r="I11" s="70" t="s">
        <v>5</v>
      </c>
      <c r="J11" s="158"/>
      <c r="K11" s="159"/>
      <c r="L11" s="160"/>
    </row>
    <row r="12" spans="2:12" ht="15.75" customHeight="1" thickBot="1">
      <c r="B12" s="67"/>
      <c r="C12" s="66"/>
      <c r="D12" s="66"/>
      <c r="E12" s="66"/>
      <c r="F12" s="66"/>
      <c r="G12" s="66"/>
      <c r="H12" s="82"/>
      <c r="I12" s="71"/>
      <c r="J12" s="210"/>
      <c r="K12" s="210"/>
      <c r="L12" s="211"/>
    </row>
    <row r="13" spans="2:12" ht="13.5" thickBot="1">
      <c r="B13" s="230" t="s">
        <v>48</v>
      </c>
      <c r="C13" s="205" t="s">
        <v>54</v>
      </c>
      <c r="D13" s="205" t="s">
        <v>10</v>
      </c>
      <c r="E13" s="205" t="s">
        <v>3</v>
      </c>
      <c r="F13" s="205" t="s">
        <v>4</v>
      </c>
      <c r="G13" s="182" t="s">
        <v>30</v>
      </c>
      <c r="H13" s="182" t="s">
        <v>53</v>
      </c>
      <c r="I13" s="202" t="s">
        <v>35</v>
      </c>
      <c r="J13" s="203"/>
      <c r="K13" s="203"/>
      <c r="L13" s="204"/>
    </row>
    <row r="14" spans="2:12" ht="13.5" thickBot="1">
      <c r="B14" s="231"/>
      <c r="C14" s="206"/>
      <c r="D14" s="206"/>
      <c r="E14" s="206"/>
      <c r="F14" s="206"/>
      <c r="G14" s="183"/>
      <c r="H14" s="183"/>
      <c r="I14" s="76" t="s">
        <v>36</v>
      </c>
      <c r="J14" s="77" t="s">
        <v>37</v>
      </c>
      <c r="K14" s="78" t="s">
        <v>38</v>
      </c>
      <c r="L14" s="79" t="s">
        <v>18</v>
      </c>
    </row>
    <row r="15" spans="2:12" ht="15" customHeight="1">
      <c r="B15" s="68" t="s">
        <v>39</v>
      </c>
      <c r="C15" s="197">
        <f>+'Completar SOFSE'!A21</f>
        <v>1</v>
      </c>
      <c r="D15" s="179">
        <f>VLOOKUP(C15,'Completar SOFSE'!$A$19:$E$328,2,0)</f>
        <v>8</v>
      </c>
      <c r="E15" s="179" t="str">
        <f>VLOOKUP(C15,'Completar SOFSE'!$A$19:$E$328,3,0)</f>
        <v>unidad</v>
      </c>
      <c r="F15" s="179" t="str">
        <f>VLOOKUP(C15,'Completar SOFSE'!$A$19:$E$328,4,0)</f>
        <v>ACT400-000303N</v>
      </c>
      <c r="G15" s="194" t="str">
        <f>VLOOKUP(C15,'Completar SOFSE'!$A$19:$E$328,5,0)</f>
        <v>PALANCA LLAVE DE TORQUE DELLNER 1007270</v>
      </c>
      <c r="H15" s="176" t="str">
        <f>VLOOKUP(C15,'Completar SOFSE'!$A$19:$F$328,6,0)</f>
        <v>RF: 1007270
(DELLNER)</v>
      </c>
      <c r="I15" s="60"/>
      <c r="J15" s="72"/>
      <c r="K15" s="73"/>
      <c r="L15" s="22">
        <f>I15*$D$15+J15*$D$15+K15*$D$15</f>
        <v>0</v>
      </c>
    </row>
    <row r="16" spans="2:12" ht="15" customHeight="1">
      <c r="B16" s="69" t="s">
        <v>40</v>
      </c>
      <c r="C16" s="198"/>
      <c r="D16" s="180"/>
      <c r="E16" s="180"/>
      <c r="F16" s="180"/>
      <c r="G16" s="195"/>
      <c r="H16" s="177"/>
      <c r="I16" s="61"/>
      <c r="J16" s="74"/>
      <c r="K16" s="75"/>
      <c r="L16" s="50">
        <f t="shared" ref="L16:L19" si="0">I16*$D$15+J16*$D$15+K16*$D$15</f>
        <v>0</v>
      </c>
    </row>
    <row r="17" spans="2:12" ht="15" customHeight="1">
      <c r="B17" s="69" t="s">
        <v>41</v>
      </c>
      <c r="C17" s="198"/>
      <c r="D17" s="180"/>
      <c r="E17" s="180"/>
      <c r="F17" s="180"/>
      <c r="G17" s="195"/>
      <c r="H17" s="177"/>
      <c r="I17" s="61"/>
      <c r="J17" s="74"/>
      <c r="K17" s="75"/>
      <c r="L17" s="50">
        <f t="shared" si="0"/>
        <v>0</v>
      </c>
    </row>
    <row r="18" spans="2:12" ht="15" customHeight="1">
      <c r="B18" s="69" t="s">
        <v>42</v>
      </c>
      <c r="C18" s="198"/>
      <c r="D18" s="180"/>
      <c r="E18" s="180"/>
      <c r="F18" s="180"/>
      <c r="G18" s="195"/>
      <c r="H18" s="177"/>
      <c r="I18" s="61"/>
      <c r="J18" s="48"/>
      <c r="K18" s="75"/>
      <c r="L18" s="50">
        <f t="shared" si="0"/>
        <v>0</v>
      </c>
    </row>
    <row r="19" spans="2:12" ht="15.75" customHeight="1" thickBot="1">
      <c r="B19" s="69" t="s">
        <v>43</v>
      </c>
      <c r="C19" s="199"/>
      <c r="D19" s="181"/>
      <c r="E19" s="181"/>
      <c r="F19" s="181"/>
      <c r="G19" s="196"/>
      <c r="H19" s="178"/>
      <c r="I19" s="62"/>
      <c r="J19" s="51"/>
      <c r="K19" s="63"/>
      <c r="L19" s="50">
        <f t="shared" si="0"/>
        <v>0</v>
      </c>
    </row>
    <row r="20" spans="2:12" ht="15" customHeight="1">
      <c r="B20" s="68" t="s">
        <v>39</v>
      </c>
      <c r="C20" s="197">
        <f>+C15+1</f>
        <v>2</v>
      </c>
      <c r="D20" s="179">
        <f>VLOOKUP(C20,'Completar SOFSE'!$A$19:$E$328,2,0)</f>
        <v>8</v>
      </c>
      <c r="E20" s="179" t="str">
        <f>VLOOKUP(C20,'Completar SOFSE'!$A$19:$E$328,3,0)</f>
        <v>unidad</v>
      </c>
      <c r="F20" s="179" t="str">
        <f>VLOOKUP(C20,'Completar SOFSE'!$A$19:$E$328,4,0)</f>
        <v>ACT400-000304N</v>
      </c>
      <c r="G20" s="194" t="str">
        <f>VLOOKUP(C20,'Completar SOFSE'!$A$19:$E$328,5,0)</f>
        <v>EMPALME DE BRIDA
DELLNER 168866</v>
      </c>
      <c r="H20" s="176" t="str">
        <f>VLOOKUP(C20,'Completar SOFSE'!$A$19:$F$328,6,0)</f>
        <v>RF: 168866
(DELLNER)</v>
      </c>
      <c r="I20" s="64"/>
      <c r="J20" s="75"/>
      <c r="K20" s="75"/>
      <c r="L20" s="22">
        <f>I20*$D$20+J20*$D$20+K20*$D$20</f>
        <v>0</v>
      </c>
    </row>
    <row r="21" spans="2:12">
      <c r="B21" s="69" t="s">
        <v>40</v>
      </c>
      <c r="C21" s="198"/>
      <c r="D21" s="180"/>
      <c r="E21" s="180"/>
      <c r="F21" s="180"/>
      <c r="G21" s="195"/>
      <c r="H21" s="177"/>
      <c r="I21" s="61"/>
      <c r="J21" s="75"/>
      <c r="K21" s="75"/>
      <c r="L21" s="50">
        <f t="shared" ref="L21:L24" si="1">I21*$D$20+J21*$D$20+K21*$D$20</f>
        <v>0</v>
      </c>
    </row>
    <row r="22" spans="2:12">
      <c r="B22" s="69" t="s">
        <v>41</v>
      </c>
      <c r="C22" s="198"/>
      <c r="D22" s="180"/>
      <c r="E22" s="180"/>
      <c r="F22" s="180"/>
      <c r="G22" s="195"/>
      <c r="H22" s="177"/>
      <c r="I22" s="61"/>
      <c r="J22" s="75"/>
      <c r="K22" s="75"/>
      <c r="L22" s="50">
        <f t="shared" si="1"/>
        <v>0</v>
      </c>
    </row>
    <row r="23" spans="2:12">
      <c r="B23" s="69" t="s">
        <v>42</v>
      </c>
      <c r="C23" s="198"/>
      <c r="D23" s="180"/>
      <c r="E23" s="180"/>
      <c r="F23" s="180"/>
      <c r="G23" s="195"/>
      <c r="H23" s="177"/>
      <c r="I23" s="61"/>
      <c r="J23" s="48"/>
      <c r="K23" s="75"/>
      <c r="L23" s="50">
        <f t="shared" si="1"/>
        <v>0</v>
      </c>
    </row>
    <row r="24" spans="2:12" ht="13.5" thickBot="1">
      <c r="B24" s="69" t="s">
        <v>43</v>
      </c>
      <c r="C24" s="199"/>
      <c r="D24" s="181"/>
      <c r="E24" s="181"/>
      <c r="F24" s="181"/>
      <c r="G24" s="196"/>
      <c r="H24" s="178"/>
      <c r="I24" s="62"/>
      <c r="J24" s="51"/>
      <c r="K24" s="63"/>
      <c r="L24" s="52">
        <f t="shared" si="1"/>
        <v>0</v>
      </c>
    </row>
    <row r="25" spans="2:12" ht="15" customHeight="1">
      <c r="B25" s="68" t="s">
        <v>39</v>
      </c>
      <c r="C25" s="197">
        <f t="shared" ref="C25" si="2">+C20+1</f>
        <v>3</v>
      </c>
      <c r="D25" s="179">
        <f>VLOOKUP(C25,'Completar SOFSE'!$A$19:$E$328,2,0)</f>
        <v>24</v>
      </c>
      <c r="E25" s="179" t="str">
        <f>VLOOKUP(C25,'Completar SOFSE'!$A$19:$E$328,3,0)</f>
        <v>unidad</v>
      </c>
      <c r="F25" s="179" t="str">
        <f>VLOOKUP(C25,'Completar SOFSE'!$A$19:$E$328,4,0)</f>
        <v>NUM96500001300N</v>
      </c>
      <c r="G25" s="194" t="str">
        <f>VLOOKUP(C25,'Completar SOFSE'!$A$19:$E$328,5,0)</f>
        <v>Paragolpe anti
acaballamiento
(COMPLETO)</v>
      </c>
      <c r="H25" s="176" t="str">
        <f>VLOOKUP(C25,'Completar SOFSE'!$A$19:$F$328,6,0)</f>
        <v>RF: DD1000519
(DELLNER)
RF: 34157700006 (CSR)</v>
      </c>
      <c r="I25" s="64"/>
      <c r="J25" s="75"/>
      <c r="K25" s="75"/>
      <c r="L25" s="46">
        <f>I25*$D$25+J25*$D$25+K25*$D$25</f>
        <v>0</v>
      </c>
    </row>
    <row r="26" spans="2:12">
      <c r="B26" s="69" t="s">
        <v>40</v>
      </c>
      <c r="C26" s="198"/>
      <c r="D26" s="180"/>
      <c r="E26" s="180"/>
      <c r="F26" s="180"/>
      <c r="G26" s="195"/>
      <c r="H26" s="177"/>
      <c r="I26" s="61"/>
      <c r="J26" s="75"/>
      <c r="K26" s="75"/>
      <c r="L26" s="46">
        <f t="shared" ref="L26:L29" si="3">I26*$D$25+J26*$D$25+K26*$D$25</f>
        <v>0</v>
      </c>
    </row>
    <row r="27" spans="2:12">
      <c r="B27" s="69" t="s">
        <v>41</v>
      </c>
      <c r="C27" s="198"/>
      <c r="D27" s="180"/>
      <c r="E27" s="180"/>
      <c r="F27" s="180"/>
      <c r="G27" s="195"/>
      <c r="H27" s="177"/>
      <c r="I27" s="61"/>
      <c r="J27" s="75"/>
      <c r="K27" s="75"/>
      <c r="L27" s="46">
        <f t="shared" si="3"/>
        <v>0</v>
      </c>
    </row>
    <row r="28" spans="2:12">
      <c r="B28" s="69" t="s">
        <v>42</v>
      </c>
      <c r="C28" s="198"/>
      <c r="D28" s="180"/>
      <c r="E28" s="180"/>
      <c r="F28" s="180"/>
      <c r="G28" s="195"/>
      <c r="H28" s="177"/>
      <c r="I28" s="61"/>
      <c r="J28" s="48"/>
      <c r="K28" s="75"/>
      <c r="L28" s="46">
        <f t="shared" si="3"/>
        <v>0</v>
      </c>
    </row>
    <row r="29" spans="2:12" ht="13.5" thickBot="1">
      <c r="B29" s="69" t="s">
        <v>43</v>
      </c>
      <c r="C29" s="199"/>
      <c r="D29" s="181"/>
      <c r="E29" s="181"/>
      <c r="F29" s="181"/>
      <c r="G29" s="196"/>
      <c r="H29" s="178"/>
      <c r="I29" s="62"/>
      <c r="J29" s="51"/>
      <c r="K29" s="63"/>
      <c r="L29" s="52">
        <f t="shared" si="3"/>
        <v>0</v>
      </c>
    </row>
    <row r="30" spans="2:12" ht="15" customHeight="1">
      <c r="B30" s="68" t="s">
        <v>39</v>
      </c>
      <c r="C30" s="197">
        <f t="shared" ref="C30" si="4">+C25+1</f>
        <v>4</v>
      </c>
      <c r="D30" s="179">
        <f>VLOOKUP(C30,'Completar SOFSE'!$A$19:$E$328,2,0)</f>
        <v>4</v>
      </c>
      <c r="E30" s="179" t="str">
        <f>VLOOKUP(C30,'Completar SOFSE'!$A$19:$E$328,3,0)</f>
        <v>unidad</v>
      </c>
      <c r="F30" s="179" t="str">
        <f>VLOOKUP(C30,'Completar SOFSE'!$A$19:$E$328,4,0)</f>
        <v>NUM31691000410N</v>
      </c>
      <c r="G30" s="194" t="str">
        <f>VLOOKUP(C30,'Completar SOFSE'!$A$19:$E$328,5,0)</f>
        <v>Cilindro operador
p/acople elEctrico. CCMM
CNR Tangshan- LBS</v>
      </c>
      <c r="H30" s="176" t="str">
        <f>VLOOKUP(C30,'Completar SOFSE'!$A$19:$F$328,6,0)</f>
        <v>RF: 1012236
(DELLNER)</v>
      </c>
      <c r="I30" s="64"/>
      <c r="J30" s="75"/>
      <c r="K30" s="75"/>
      <c r="L30" s="46">
        <f>I30*$D$30+J30*$D$30+K30*$D$30</f>
        <v>0</v>
      </c>
    </row>
    <row r="31" spans="2:12">
      <c r="B31" s="69" t="s">
        <v>40</v>
      </c>
      <c r="C31" s="198"/>
      <c r="D31" s="180"/>
      <c r="E31" s="180"/>
      <c r="F31" s="180"/>
      <c r="G31" s="195"/>
      <c r="H31" s="177"/>
      <c r="I31" s="61"/>
      <c r="J31" s="75"/>
      <c r="K31" s="75"/>
      <c r="L31" s="46">
        <f t="shared" ref="L31:L34" si="5">I31*$D$30+J31*$D$30+K31*$D$30</f>
        <v>0</v>
      </c>
    </row>
    <row r="32" spans="2:12">
      <c r="B32" s="69" t="s">
        <v>41</v>
      </c>
      <c r="C32" s="198"/>
      <c r="D32" s="180"/>
      <c r="E32" s="180"/>
      <c r="F32" s="180"/>
      <c r="G32" s="195"/>
      <c r="H32" s="177"/>
      <c r="I32" s="61"/>
      <c r="J32" s="75"/>
      <c r="K32" s="75"/>
      <c r="L32" s="46">
        <f t="shared" si="5"/>
        <v>0</v>
      </c>
    </row>
    <row r="33" spans="2:12">
      <c r="B33" s="69" t="s">
        <v>42</v>
      </c>
      <c r="C33" s="198"/>
      <c r="D33" s="180"/>
      <c r="E33" s="180"/>
      <c r="F33" s="180"/>
      <c r="G33" s="195"/>
      <c r="H33" s="177"/>
      <c r="I33" s="61"/>
      <c r="J33" s="48"/>
      <c r="K33" s="75"/>
      <c r="L33" s="46">
        <f t="shared" si="5"/>
        <v>0</v>
      </c>
    </row>
    <row r="34" spans="2:12" ht="13.5" thickBot="1">
      <c r="B34" s="69" t="s">
        <v>43</v>
      </c>
      <c r="C34" s="199"/>
      <c r="D34" s="181"/>
      <c r="E34" s="181"/>
      <c r="F34" s="181"/>
      <c r="G34" s="196"/>
      <c r="H34" s="178"/>
      <c r="I34" s="62"/>
      <c r="J34" s="51"/>
      <c r="K34" s="63"/>
      <c r="L34" s="52">
        <f t="shared" si="5"/>
        <v>0</v>
      </c>
    </row>
    <row r="35" spans="2:12" ht="15" customHeight="1">
      <c r="B35" s="68" t="s">
        <v>39</v>
      </c>
      <c r="C35" s="197">
        <f t="shared" ref="C35" si="6">+C30+1</f>
        <v>5</v>
      </c>
      <c r="D35" s="179">
        <f>VLOOKUP(C35,'Completar SOFSE'!$A$19:$E$328,2,0)</f>
        <v>20</v>
      </c>
      <c r="E35" s="179" t="str">
        <f>VLOOKUP(C35,'Completar SOFSE'!$A$19:$E$328,3,0)</f>
        <v>unidad</v>
      </c>
      <c r="F35" s="179" t="str">
        <f>VLOOKUP(C35,'Completar SOFSE'!$A$19:$E$328,4,0)</f>
        <v>NUM31691000490N</v>
      </c>
      <c r="G35" s="194" t="str">
        <f>VLOOKUP(C35,'Completar SOFSE'!$A$19:$E$328,5,0)</f>
        <v>Valvula MRP completa
c/tubo de conexion
p/acopl.automatico.
CCMM CNR Tangshan- LBS</v>
      </c>
      <c r="H35" s="176" t="str">
        <f>VLOOKUP(C35,'Completar SOFSE'!$A$19:$F$328,6,0)</f>
        <v>RF: 1008954
(DELLNER)</v>
      </c>
      <c r="I35" s="64"/>
      <c r="J35" s="75"/>
      <c r="K35" s="75"/>
      <c r="L35" s="46">
        <f>I35*$D$35+J35*$D$35+K35*$D$35</f>
        <v>0</v>
      </c>
    </row>
    <row r="36" spans="2:12">
      <c r="B36" s="69" t="s">
        <v>40</v>
      </c>
      <c r="C36" s="198"/>
      <c r="D36" s="180"/>
      <c r="E36" s="180"/>
      <c r="F36" s="180"/>
      <c r="G36" s="195"/>
      <c r="H36" s="177"/>
      <c r="I36" s="61"/>
      <c r="J36" s="75"/>
      <c r="K36" s="75"/>
      <c r="L36" s="46">
        <f t="shared" ref="L36:L39" si="7">I36*$D$35+J36*$D$35+K36*$D$35</f>
        <v>0</v>
      </c>
    </row>
    <row r="37" spans="2:12">
      <c r="B37" s="69" t="s">
        <v>41</v>
      </c>
      <c r="C37" s="198"/>
      <c r="D37" s="180"/>
      <c r="E37" s="180"/>
      <c r="F37" s="180"/>
      <c r="G37" s="195"/>
      <c r="H37" s="177"/>
      <c r="I37" s="61"/>
      <c r="J37" s="75"/>
      <c r="K37" s="75"/>
      <c r="L37" s="46">
        <f t="shared" si="7"/>
        <v>0</v>
      </c>
    </row>
    <row r="38" spans="2:12">
      <c r="B38" s="69" t="s">
        <v>42</v>
      </c>
      <c r="C38" s="198"/>
      <c r="D38" s="180"/>
      <c r="E38" s="180"/>
      <c r="F38" s="180"/>
      <c r="G38" s="195"/>
      <c r="H38" s="177"/>
      <c r="I38" s="61"/>
      <c r="J38" s="48"/>
      <c r="K38" s="75"/>
      <c r="L38" s="46">
        <f t="shared" si="7"/>
        <v>0</v>
      </c>
    </row>
    <row r="39" spans="2:12" ht="13.5" thickBot="1">
      <c r="B39" s="69" t="s">
        <v>43</v>
      </c>
      <c r="C39" s="199"/>
      <c r="D39" s="181"/>
      <c r="E39" s="181"/>
      <c r="F39" s="181"/>
      <c r="G39" s="196"/>
      <c r="H39" s="178"/>
      <c r="I39" s="62"/>
      <c r="J39" s="51"/>
      <c r="K39" s="63"/>
      <c r="L39" s="52">
        <f t="shared" si="7"/>
        <v>0</v>
      </c>
    </row>
    <row r="40" spans="2:12" ht="15" customHeight="1">
      <c r="B40" s="68" t="s">
        <v>39</v>
      </c>
      <c r="C40" s="197">
        <f t="shared" ref="C40" si="8">+C35+1</f>
        <v>6</v>
      </c>
      <c r="D40" s="179">
        <f>VLOOKUP(C40,'Completar SOFSE'!$A$19:$E$328,2,0)</f>
        <v>100</v>
      </c>
      <c r="E40" s="179" t="str">
        <f>VLOOKUP(C40,'Completar SOFSE'!$A$19:$E$328,3,0)</f>
        <v>unidad</v>
      </c>
      <c r="F40" s="179" t="str">
        <f>VLOOKUP(C40,'Completar SOFSE'!$A$19:$E$328,4,0)</f>
        <v>NUM96500001460N</v>
      </c>
      <c r="G40" s="194" t="str">
        <f>VLOOKUP(C40,'Completar SOFSE'!$A$19:$E$328,5,0)</f>
        <v>Tuerca hexagonal M12.</v>
      </c>
      <c r="H40" s="176" t="str">
        <f>VLOOKUP(C40,'Completar SOFSE'!$A$19:$F$328,6,0)</f>
        <v>RF: 5309012000
(DELLNER)</v>
      </c>
      <c r="I40" s="64"/>
      <c r="J40" s="75"/>
      <c r="K40" s="75"/>
      <c r="L40" s="46">
        <f>I40*$D$40+J40*$D$40+K40*$D$40</f>
        <v>0</v>
      </c>
    </row>
    <row r="41" spans="2:12">
      <c r="B41" s="69" t="s">
        <v>40</v>
      </c>
      <c r="C41" s="198"/>
      <c r="D41" s="180"/>
      <c r="E41" s="180"/>
      <c r="F41" s="180"/>
      <c r="G41" s="195"/>
      <c r="H41" s="177"/>
      <c r="I41" s="61"/>
      <c r="J41" s="75"/>
      <c r="K41" s="75"/>
      <c r="L41" s="46">
        <f t="shared" ref="L41:L44" si="9">I41*$D$40+J41*$D$40+K41*$D$40</f>
        <v>0</v>
      </c>
    </row>
    <row r="42" spans="2:12">
      <c r="B42" s="69" t="s">
        <v>41</v>
      </c>
      <c r="C42" s="198"/>
      <c r="D42" s="180"/>
      <c r="E42" s="180"/>
      <c r="F42" s="180"/>
      <c r="G42" s="195"/>
      <c r="H42" s="177"/>
      <c r="I42" s="61"/>
      <c r="J42" s="75"/>
      <c r="K42" s="75"/>
      <c r="L42" s="46">
        <f t="shared" si="9"/>
        <v>0</v>
      </c>
    </row>
    <row r="43" spans="2:12">
      <c r="B43" s="69" t="s">
        <v>42</v>
      </c>
      <c r="C43" s="198"/>
      <c r="D43" s="180"/>
      <c r="E43" s="180"/>
      <c r="F43" s="180"/>
      <c r="G43" s="195"/>
      <c r="H43" s="177"/>
      <c r="I43" s="61"/>
      <c r="J43" s="48"/>
      <c r="K43" s="75"/>
      <c r="L43" s="46">
        <f t="shared" si="9"/>
        <v>0</v>
      </c>
    </row>
    <row r="44" spans="2:12" ht="13.5" thickBot="1">
      <c r="B44" s="69" t="s">
        <v>43</v>
      </c>
      <c r="C44" s="199"/>
      <c r="D44" s="181"/>
      <c r="E44" s="181"/>
      <c r="F44" s="181"/>
      <c r="G44" s="196"/>
      <c r="H44" s="178"/>
      <c r="I44" s="62"/>
      <c r="J44" s="51"/>
      <c r="K44" s="63"/>
      <c r="L44" s="52">
        <f t="shared" si="9"/>
        <v>0</v>
      </c>
    </row>
    <row r="45" spans="2:12" ht="15" customHeight="1">
      <c r="B45" s="68" t="s">
        <v>39</v>
      </c>
      <c r="C45" s="197">
        <f t="shared" ref="C45" si="10">+C40+1</f>
        <v>7</v>
      </c>
      <c r="D45" s="179">
        <f>VLOOKUP(C45,'Completar SOFSE'!$A$19:$E$328,2,0)</f>
        <v>100</v>
      </c>
      <c r="E45" s="179" t="str">
        <f>VLOOKUP(C45,'Completar SOFSE'!$A$19:$E$328,3,0)</f>
        <v>unidad</v>
      </c>
      <c r="F45" s="179" t="str">
        <f>VLOOKUP(C45,'Completar SOFSE'!$A$19:$E$328,4,0)</f>
        <v>NUM96500001450N</v>
      </c>
      <c r="G45" s="194" t="str">
        <f>VLOOKUP(C45,'Completar SOFSE'!$A$19:$E$328,5,0)</f>
        <v>Tornillo de cabeza
hexagonal M12X100.</v>
      </c>
      <c r="H45" s="176" t="str">
        <f>VLOOKUP(C45,'Completar SOFSE'!$A$19:$F$328,6,0)</f>
        <v>RF: 5022012100
(DELLNER)</v>
      </c>
      <c r="I45" s="64"/>
      <c r="J45" s="75"/>
      <c r="K45" s="75"/>
      <c r="L45" s="46">
        <f>I45*$D$45+J45*$D$45+K45*$D$45</f>
        <v>0</v>
      </c>
    </row>
    <row r="46" spans="2:12">
      <c r="B46" s="69" t="s">
        <v>40</v>
      </c>
      <c r="C46" s="198"/>
      <c r="D46" s="180"/>
      <c r="E46" s="180"/>
      <c r="F46" s="180"/>
      <c r="G46" s="195"/>
      <c r="H46" s="177"/>
      <c r="I46" s="61"/>
      <c r="J46" s="75"/>
      <c r="K46" s="75"/>
      <c r="L46" s="46">
        <f t="shared" ref="L46:L49" si="11">I46*$D$45+J46*$D$45+K46*$D$45</f>
        <v>0</v>
      </c>
    </row>
    <row r="47" spans="2:12">
      <c r="B47" s="69" t="s">
        <v>41</v>
      </c>
      <c r="C47" s="198"/>
      <c r="D47" s="180"/>
      <c r="E47" s="180"/>
      <c r="F47" s="180"/>
      <c r="G47" s="195"/>
      <c r="H47" s="177"/>
      <c r="I47" s="61"/>
      <c r="J47" s="75"/>
      <c r="K47" s="75"/>
      <c r="L47" s="46">
        <f t="shared" si="11"/>
        <v>0</v>
      </c>
    </row>
    <row r="48" spans="2:12">
      <c r="B48" s="69" t="s">
        <v>42</v>
      </c>
      <c r="C48" s="198"/>
      <c r="D48" s="180"/>
      <c r="E48" s="180"/>
      <c r="F48" s="180"/>
      <c r="G48" s="195"/>
      <c r="H48" s="177"/>
      <c r="I48" s="61"/>
      <c r="J48" s="48"/>
      <c r="K48" s="75"/>
      <c r="L48" s="46">
        <f t="shared" si="11"/>
        <v>0</v>
      </c>
    </row>
    <row r="49" spans="2:12" ht="13.5" thickBot="1">
      <c r="B49" s="69" t="s">
        <v>43</v>
      </c>
      <c r="C49" s="199"/>
      <c r="D49" s="181"/>
      <c r="E49" s="181"/>
      <c r="F49" s="181"/>
      <c r="G49" s="196"/>
      <c r="H49" s="178"/>
      <c r="I49" s="62"/>
      <c r="J49" s="51"/>
      <c r="K49" s="63"/>
      <c r="L49" s="52">
        <f t="shared" si="11"/>
        <v>0</v>
      </c>
    </row>
    <row r="50" spans="2:12" ht="24" customHeight="1" thickBot="1">
      <c r="B50" s="200" t="s">
        <v>28</v>
      </c>
      <c r="C50" s="201"/>
      <c r="D50" s="201"/>
      <c r="E50" s="201"/>
      <c r="F50" s="201"/>
      <c r="G50" s="201"/>
      <c r="H50" s="65"/>
      <c r="I50" s="191">
        <f>SUM(L15:L49)</f>
        <v>0</v>
      </c>
      <c r="J50" s="192"/>
      <c r="K50" s="192"/>
      <c r="L50" s="193"/>
    </row>
    <row r="51" spans="2:12" ht="18.75" customHeight="1" thickBot="1">
      <c r="B51" s="103" t="s">
        <v>44</v>
      </c>
      <c r="C51" s="104"/>
      <c r="D51" s="104"/>
      <c r="E51" s="105"/>
      <c r="F51" s="105"/>
      <c r="G51" s="105"/>
      <c r="H51" s="105"/>
      <c r="I51" s="105"/>
      <c r="J51" s="105"/>
      <c r="K51" s="105"/>
      <c r="L51" s="106"/>
    </row>
    <row r="52" spans="2:12" ht="18.75" customHeight="1" thickBot="1">
      <c r="B52" s="184" t="s">
        <v>45</v>
      </c>
      <c r="C52" s="185"/>
      <c r="D52" s="186" t="s">
        <v>92</v>
      </c>
      <c r="E52" s="186"/>
      <c r="F52" s="186"/>
      <c r="G52" s="186"/>
      <c r="H52" s="90"/>
      <c r="I52" s="187"/>
      <c r="J52" s="187"/>
      <c r="K52" s="187"/>
      <c r="L52" s="188"/>
    </row>
    <row r="53" spans="2:12" ht="18.75" customHeight="1" thickBot="1">
      <c r="B53" s="184" t="s">
        <v>46</v>
      </c>
      <c r="C53" s="185"/>
      <c r="D53" s="186" t="str">
        <f>+'Completar SOFSE'!B13</f>
        <v>Según Artículo 7 del PCP</v>
      </c>
      <c r="E53" s="186"/>
      <c r="F53" s="186"/>
      <c r="G53" s="186"/>
      <c r="H53" s="90"/>
      <c r="I53" s="187"/>
      <c r="J53" s="187"/>
      <c r="K53" s="187"/>
      <c r="L53" s="188"/>
    </row>
    <row r="54" spans="2:12" ht="18.75" customHeight="1" thickBot="1">
      <c r="B54" s="184" t="s">
        <v>47</v>
      </c>
      <c r="C54" s="185"/>
      <c r="D54" s="186" t="str">
        <f>+'Completar SOFSE'!B15</f>
        <v>Según Artículo 117 del R.C.C.</v>
      </c>
      <c r="E54" s="186"/>
      <c r="F54" s="186"/>
      <c r="G54" s="186"/>
      <c r="H54" s="90"/>
      <c r="I54" s="189"/>
      <c r="J54" s="189"/>
      <c r="K54" s="189"/>
      <c r="L54" s="190"/>
    </row>
    <row r="55" spans="2:12">
      <c r="B55" s="94"/>
      <c r="C55" s="95"/>
      <c r="D55" s="95"/>
      <c r="E55" s="95"/>
      <c r="F55" s="95"/>
      <c r="G55" s="96"/>
      <c r="H55" s="96"/>
      <c r="I55" s="96"/>
      <c r="J55" s="96"/>
      <c r="K55" s="96"/>
      <c r="L55" s="97"/>
    </row>
    <row r="56" spans="2:12">
      <c r="B56" s="23"/>
      <c r="C56" s="24"/>
      <c r="D56" s="24"/>
      <c r="E56" s="24"/>
      <c r="F56" s="24"/>
      <c r="G56" s="25"/>
      <c r="H56" s="25"/>
      <c r="I56" s="25"/>
      <c r="J56" s="25"/>
      <c r="K56" s="25"/>
      <c r="L56" s="26"/>
    </row>
    <row r="57" spans="2:12">
      <c r="B57" s="23"/>
      <c r="C57" s="24"/>
      <c r="D57" s="24"/>
      <c r="E57" s="24"/>
      <c r="F57" s="24"/>
      <c r="G57" s="25"/>
      <c r="H57" s="25"/>
      <c r="I57" s="25"/>
      <c r="J57" s="25"/>
      <c r="K57" s="25"/>
      <c r="L57" s="26"/>
    </row>
    <row r="58" spans="2:12">
      <c r="B58" s="23"/>
      <c r="C58" s="24"/>
      <c r="D58" s="24"/>
      <c r="E58" s="24"/>
      <c r="F58" s="24"/>
      <c r="G58" s="25"/>
      <c r="H58" s="25"/>
      <c r="I58" s="25"/>
      <c r="J58" s="25"/>
      <c r="K58" s="25"/>
      <c r="L58" s="26"/>
    </row>
    <row r="59" spans="2:12" ht="13.5" thickBot="1">
      <c r="B59" s="27"/>
      <c r="C59" s="28"/>
      <c r="D59" s="28"/>
      <c r="E59" s="28"/>
      <c r="F59" s="28"/>
      <c r="G59" s="29"/>
      <c r="H59" s="29"/>
      <c r="I59" s="29"/>
      <c r="J59" s="29"/>
      <c r="K59" s="29"/>
      <c r="L59" s="30"/>
    </row>
  </sheetData>
  <mergeCells count="78">
    <mergeCell ref="C15:C19"/>
    <mergeCell ref="C40:C44"/>
    <mergeCell ref="G35:G39"/>
    <mergeCell ref="C45:C49"/>
    <mergeCell ref="D45:D49"/>
    <mergeCell ref="C25:C29"/>
    <mergeCell ref="C20:C24"/>
    <mergeCell ref="F20:F24"/>
    <mergeCell ref="G20:G24"/>
    <mergeCell ref="E20:E24"/>
    <mergeCell ref="D20:D24"/>
    <mergeCell ref="B5:C5"/>
    <mergeCell ref="B6:C6"/>
    <mergeCell ref="B8:C10"/>
    <mergeCell ref="B13:B14"/>
    <mergeCell ref="C13:C14"/>
    <mergeCell ref="B3:L4"/>
    <mergeCell ref="D40:D44"/>
    <mergeCell ref="E40:E44"/>
    <mergeCell ref="F40:F44"/>
    <mergeCell ref="G40:G44"/>
    <mergeCell ref="C35:C39"/>
    <mergeCell ref="D35:D39"/>
    <mergeCell ref="F35:F39"/>
    <mergeCell ref="I5:L5"/>
    <mergeCell ref="J12:L12"/>
    <mergeCell ref="I6:I7"/>
    <mergeCell ref="J8:L8"/>
    <mergeCell ref="J9:L9"/>
    <mergeCell ref="J10:L10"/>
    <mergeCell ref="J11:L11"/>
    <mergeCell ref="J6:L7"/>
    <mergeCell ref="I13:L13"/>
    <mergeCell ref="E15:E19"/>
    <mergeCell ref="D15:D19"/>
    <mergeCell ref="F30:F34"/>
    <mergeCell ref="G30:G34"/>
    <mergeCell ref="E25:E29"/>
    <mergeCell ref="E30:E34"/>
    <mergeCell ref="D25:D29"/>
    <mergeCell ref="H25:H29"/>
    <mergeCell ref="H30:H34"/>
    <mergeCell ref="D13:D14"/>
    <mergeCell ref="E13:E14"/>
    <mergeCell ref="F13:F14"/>
    <mergeCell ref="F15:F19"/>
    <mergeCell ref="G15:G19"/>
    <mergeCell ref="I50:L50"/>
    <mergeCell ref="I52:L52"/>
    <mergeCell ref="F25:F29"/>
    <mergeCell ref="G25:G29"/>
    <mergeCell ref="C30:C34"/>
    <mergeCell ref="H40:H44"/>
    <mergeCell ref="H45:H49"/>
    <mergeCell ref="E45:E49"/>
    <mergeCell ref="F45:F49"/>
    <mergeCell ref="G45:G49"/>
    <mergeCell ref="B50:G50"/>
    <mergeCell ref="B54:C54"/>
    <mergeCell ref="D52:G52"/>
    <mergeCell ref="D53:G53"/>
    <mergeCell ref="D54:G54"/>
    <mergeCell ref="I53:L53"/>
    <mergeCell ref="I54:L54"/>
    <mergeCell ref="B52:C52"/>
    <mergeCell ref="B53:C53"/>
    <mergeCell ref="D5:H5"/>
    <mergeCell ref="D6:H6"/>
    <mergeCell ref="D7:H7"/>
    <mergeCell ref="D8:H10"/>
    <mergeCell ref="H35:H39"/>
    <mergeCell ref="E35:E39"/>
    <mergeCell ref="D11:G11"/>
    <mergeCell ref="G13:G14"/>
    <mergeCell ref="D30:D34"/>
    <mergeCell ref="H13:H14"/>
    <mergeCell ref="H15:H19"/>
    <mergeCell ref="H20:H24"/>
  </mergeCells>
  <conditionalFormatting sqref="K15:K19 K24 K29 K34">
    <cfRule type="cellIs" dxfId="15" priority="52" stopIfTrue="1" operator="equal">
      <formula>#REF!</formula>
    </cfRule>
  </conditionalFormatting>
  <conditionalFormatting sqref="J20:K22">
    <cfRule type="cellIs" dxfId="14" priority="51" stopIfTrue="1" operator="equal">
      <formula>#REF!</formula>
    </cfRule>
  </conditionalFormatting>
  <conditionalFormatting sqref="K33">
    <cfRule type="cellIs" dxfId="13" priority="46" stopIfTrue="1" operator="equal">
      <formula>#REF!</formula>
    </cfRule>
  </conditionalFormatting>
  <conditionalFormatting sqref="K23">
    <cfRule type="cellIs" dxfId="12" priority="50" stopIfTrue="1" operator="equal">
      <formula>#REF!</formula>
    </cfRule>
  </conditionalFormatting>
  <conditionalFormatting sqref="J25:K27">
    <cfRule type="cellIs" dxfId="11" priority="49" stopIfTrue="1" operator="equal">
      <formula>#REF!</formula>
    </cfRule>
  </conditionalFormatting>
  <conditionalFormatting sqref="K28">
    <cfRule type="cellIs" dxfId="10" priority="48" stopIfTrue="1" operator="equal">
      <formula>#REF!</formula>
    </cfRule>
  </conditionalFormatting>
  <conditionalFormatting sqref="J30:K32">
    <cfRule type="cellIs" dxfId="9" priority="47" stopIfTrue="1" operator="equal">
      <formula>#REF!</formula>
    </cfRule>
  </conditionalFormatting>
  <conditionalFormatting sqref="K39">
    <cfRule type="cellIs" dxfId="8" priority="45" stopIfTrue="1" operator="equal">
      <formula>#REF!</formula>
    </cfRule>
  </conditionalFormatting>
  <conditionalFormatting sqref="K38">
    <cfRule type="cellIs" dxfId="7" priority="43" stopIfTrue="1" operator="equal">
      <formula>#REF!</formula>
    </cfRule>
  </conditionalFormatting>
  <conditionalFormatting sqref="J35:K37">
    <cfRule type="cellIs" dxfId="6" priority="44" stopIfTrue="1" operator="equal">
      <formula>#REF!</formula>
    </cfRule>
  </conditionalFormatting>
  <conditionalFormatting sqref="K44">
    <cfRule type="cellIs" dxfId="5" priority="42" stopIfTrue="1" operator="equal">
      <formula>#REF!</formula>
    </cfRule>
  </conditionalFormatting>
  <conditionalFormatting sqref="K43">
    <cfRule type="cellIs" dxfId="4" priority="40" stopIfTrue="1" operator="equal">
      <formula>#REF!</formula>
    </cfRule>
  </conditionalFormatting>
  <conditionalFormatting sqref="J40:K42">
    <cfRule type="cellIs" dxfId="3" priority="41" stopIfTrue="1" operator="equal">
      <formula>#REF!</formula>
    </cfRule>
  </conditionalFormatting>
  <conditionalFormatting sqref="K49">
    <cfRule type="cellIs" dxfId="2" priority="39" stopIfTrue="1" operator="equal">
      <formula>#REF!</formula>
    </cfRule>
  </conditionalFormatting>
  <conditionalFormatting sqref="K48">
    <cfRule type="cellIs" dxfId="1" priority="37" stopIfTrue="1" operator="equal">
      <formula>#REF!</formula>
    </cfRule>
  </conditionalFormatting>
  <conditionalFormatting sqref="J45:K47">
    <cfRule type="cellIs" dxfId="0" priority="38" stopIfTrue="1" operator="equal">
      <formula>#REF!</formula>
    </cfRule>
  </conditionalFormatting>
  <dataValidations count="2">
    <dataValidation allowBlank="1" showInputMessage="1" showErrorMessage="1" promptTitle="Completar por el Oferente" prompt=" " sqref="J18 J19:K19 J23 J24:K24 J28 J29:K29 J33 J34:K34 J38 J39:K39 J43 J44:K44 J48 J49:K49 E51 I15:I49"/>
    <dataValidation operator="equal" allowBlank="1" showInputMessage="1" showErrorMessage="1" promptTitle="Completar por el Oferente" prompt=" " sqref="J6:L10"/>
  </dataValidations>
  <printOptions horizontalCentered="1" verticalCentered="1"/>
  <pageMargins left="0" right="0" top="0" bottom="0" header="0" footer="0"/>
  <pageSetup paperSize="9" scale="64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equal" allowBlank="1" showInputMessage="1" showErrorMessage="1" promptTitle="Completar por el Oferente" prompt=" ">
          <x14:formula1>
            <xm:f>'Completar SOFSE'!$I$5:$I$8</xm:f>
          </x14:formula1>
          <xm:sqref>J11:L11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7"/>
  <sheetViews>
    <sheetView zoomScaleNormal="100" workbookViewId="0">
      <selection activeCell="A6" sqref="A6"/>
    </sheetView>
  </sheetViews>
  <sheetFormatPr baseColWidth="10" defaultRowHeight="12.75"/>
  <cols>
    <col min="1" max="1" width="24" style="32" customWidth="1"/>
    <col min="2" max="2" width="19.7109375" style="32" customWidth="1"/>
    <col min="3" max="3" width="11.42578125" style="32"/>
    <col min="4" max="4" width="20.140625" style="32" customWidth="1"/>
    <col min="5" max="5" width="32.28515625" style="107" bestFit="1" customWidth="1"/>
    <col min="6" max="6" width="19.42578125" style="107" customWidth="1"/>
    <col min="7" max="7" width="11.42578125" style="32"/>
    <col min="8" max="12" width="11.42578125" style="32" hidden="1" customWidth="1"/>
    <col min="13" max="13" width="0" style="32" hidden="1" customWidth="1"/>
    <col min="14" max="16384" width="11.42578125" style="32"/>
  </cols>
  <sheetData>
    <row r="3" spans="1:12" ht="15.75">
      <c r="A3" s="89" t="s">
        <v>22</v>
      </c>
      <c r="B3" s="31"/>
    </row>
    <row r="4" spans="1:12">
      <c r="A4" s="33"/>
    </row>
    <row r="5" spans="1:12">
      <c r="A5" s="53" t="s">
        <v>89</v>
      </c>
      <c r="B5" s="109"/>
      <c r="H5" s="34" t="s">
        <v>12</v>
      </c>
      <c r="I5" s="35" t="s">
        <v>13</v>
      </c>
      <c r="J5" s="35"/>
      <c r="K5" s="34" t="s">
        <v>19</v>
      </c>
      <c r="L5" s="36">
        <v>0.105</v>
      </c>
    </row>
    <row r="6" spans="1:12">
      <c r="A6" s="53" t="s">
        <v>25</v>
      </c>
      <c r="B6" s="32" t="s">
        <v>62</v>
      </c>
      <c r="H6" s="37"/>
      <c r="I6" s="38" t="s">
        <v>14</v>
      </c>
      <c r="J6" s="38"/>
      <c r="K6" s="37"/>
      <c r="L6" s="39">
        <v>0.21</v>
      </c>
    </row>
    <row r="7" spans="1:12">
      <c r="A7" s="53" t="s">
        <v>26</v>
      </c>
      <c r="B7" s="32" t="s">
        <v>87</v>
      </c>
      <c r="H7" s="37"/>
      <c r="I7" s="38" t="s">
        <v>15</v>
      </c>
      <c r="J7" s="38"/>
      <c r="K7" s="37"/>
      <c r="L7" s="39">
        <v>0.27</v>
      </c>
    </row>
    <row r="8" spans="1:12">
      <c r="A8" s="53" t="s">
        <v>9</v>
      </c>
      <c r="B8" s="32" t="s">
        <v>88</v>
      </c>
      <c r="H8" s="37"/>
      <c r="I8" s="38" t="s">
        <v>16</v>
      </c>
      <c r="J8" s="38"/>
      <c r="K8" s="37"/>
      <c r="L8" s="40"/>
    </row>
    <row r="9" spans="1:12">
      <c r="A9" s="53"/>
      <c r="H9" s="41"/>
      <c r="I9" s="42"/>
      <c r="J9" s="43"/>
      <c r="K9" s="41"/>
      <c r="L9" s="43"/>
    </row>
    <row r="10" spans="1:12">
      <c r="A10" s="91" t="s">
        <v>23</v>
      </c>
      <c r="H10" s="38"/>
      <c r="I10" s="38"/>
      <c r="J10" s="38"/>
    </row>
    <row r="11" spans="1:12">
      <c r="A11" s="53" t="s">
        <v>29</v>
      </c>
      <c r="B11" s="32" t="s">
        <v>59</v>
      </c>
      <c r="H11" s="38"/>
      <c r="I11" s="38"/>
      <c r="J11" s="38"/>
    </row>
    <row r="12" spans="1:12">
      <c r="A12" s="92" t="s">
        <v>20</v>
      </c>
      <c r="B12" s="38" t="s">
        <v>63</v>
      </c>
      <c r="G12" s="38"/>
      <c r="H12" s="38"/>
      <c r="I12" s="38"/>
      <c r="J12" s="38"/>
      <c r="K12" s="38"/>
    </row>
    <row r="13" spans="1:12">
      <c r="A13" s="92" t="s">
        <v>6</v>
      </c>
      <c r="B13" s="38" t="s">
        <v>58</v>
      </c>
      <c r="G13" s="38"/>
      <c r="H13" s="38"/>
      <c r="I13" s="38"/>
      <c r="J13" s="38"/>
      <c r="K13" s="38"/>
    </row>
    <row r="14" spans="1:12">
      <c r="A14" s="92" t="s">
        <v>55</v>
      </c>
      <c r="B14" s="38" t="s">
        <v>64</v>
      </c>
      <c r="G14" s="38"/>
      <c r="H14" s="38"/>
      <c r="I14" s="38"/>
      <c r="J14" s="38"/>
      <c r="K14" s="38"/>
    </row>
    <row r="15" spans="1:12">
      <c r="A15" s="92" t="s">
        <v>7</v>
      </c>
      <c r="B15" s="38" t="s">
        <v>56</v>
      </c>
      <c r="G15" s="38"/>
      <c r="H15" s="38"/>
      <c r="I15" s="38"/>
      <c r="J15" s="38"/>
      <c r="K15" s="38"/>
    </row>
    <row r="16" spans="1:12">
      <c r="G16" s="38"/>
      <c r="H16" s="38"/>
      <c r="I16" s="38"/>
      <c r="J16" s="38"/>
      <c r="K16" s="38"/>
    </row>
    <row r="17" spans="1:6" ht="15.75">
      <c r="A17" s="89" t="s">
        <v>49</v>
      </c>
      <c r="B17" s="53"/>
    </row>
    <row r="19" spans="1:6">
      <c r="A19" s="232" t="s">
        <v>24</v>
      </c>
      <c r="B19" s="232" t="s">
        <v>10</v>
      </c>
      <c r="C19" s="232" t="s">
        <v>3</v>
      </c>
      <c r="D19" s="232" t="s">
        <v>57</v>
      </c>
      <c r="E19" s="232" t="s">
        <v>30</v>
      </c>
      <c r="F19" s="232" t="s">
        <v>52</v>
      </c>
    </row>
    <row r="20" spans="1:6" ht="13.5" thickBot="1">
      <c r="A20" s="232"/>
      <c r="B20" s="232"/>
      <c r="C20" s="232"/>
      <c r="D20" s="232"/>
      <c r="E20" s="232"/>
      <c r="F20" s="232"/>
    </row>
    <row r="21" spans="1:6" ht="30">
      <c r="A21" s="88">
        <v>1</v>
      </c>
      <c r="B21" s="99">
        <v>8</v>
      </c>
      <c r="C21" s="7" t="s">
        <v>65</v>
      </c>
      <c r="D21" s="3" t="s">
        <v>66</v>
      </c>
      <c r="E21" s="99" t="s">
        <v>73</v>
      </c>
      <c r="F21" s="8" t="s">
        <v>80</v>
      </c>
    </row>
    <row r="22" spans="1:6" ht="30">
      <c r="A22" s="88">
        <f>+A21+1</f>
        <v>2</v>
      </c>
      <c r="B22" s="99">
        <v>8</v>
      </c>
      <c r="C22" s="7" t="s">
        <v>65</v>
      </c>
      <c r="D22" s="6" t="s">
        <v>67</v>
      </c>
      <c r="E22" s="99" t="s">
        <v>74</v>
      </c>
      <c r="F22" s="108" t="s">
        <v>81</v>
      </c>
    </row>
    <row r="23" spans="1:6" ht="51">
      <c r="A23" s="88">
        <f t="shared" ref="A23:A27" si="0">+A22+1</f>
        <v>3</v>
      </c>
      <c r="B23" s="99">
        <v>24</v>
      </c>
      <c r="C23" s="7" t="s">
        <v>65</v>
      </c>
      <c r="D23" s="6" t="s">
        <v>68</v>
      </c>
      <c r="E23" s="99" t="s">
        <v>75</v>
      </c>
      <c r="F23" s="108" t="s">
        <v>82</v>
      </c>
    </row>
    <row r="24" spans="1:6" ht="45">
      <c r="A24" s="88">
        <f t="shared" si="0"/>
        <v>4</v>
      </c>
      <c r="B24" s="99">
        <v>4</v>
      </c>
      <c r="C24" s="7" t="s">
        <v>65</v>
      </c>
      <c r="D24" s="6" t="s">
        <v>69</v>
      </c>
      <c r="E24" s="99" t="s">
        <v>76</v>
      </c>
      <c r="F24" s="108" t="s">
        <v>83</v>
      </c>
    </row>
    <row r="25" spans="1:6" ht="60">
      <c r="A25" s="88">
        <f t="shared" si="0"/>
        <v>5</v>
      </c>
      <c r="B25" s="99">
        <v>20</v>
      </c>
      <c r="C25" s="7" t="s">
        <v>65</v>
      </c>
      <c r="D25" s="6" t="s">
        <v>70</v>
      </c>
      <c r="E25" s="99" t="s">
        <v>77</v>
      </c>
      <c r="F25" s="108" t="s">
        <v>84</v>
      </c>
    </row>
    <row r="26" spans="1:6" ht="25.5">
      <c r="A26" s="88">
        <f t="shared" si="0"/>
        <v>6</v>
      </c>
      <c r="B26" s="99">
        <v>100</v>
      </c>
      <c r="C26" s="7" t="s">
        <v>65</v>
      </c>
      <c r="D26" s="6" t="s">
        <v>71</v>
      </c>
      <c r="E26" s="99" t="s">
        <v>78</v>
      </c>
      <c r="F26" s="108" t="s">
        <v>85</v>
      </c>
    </row>
    <row r="27" spans="1:6" ht="30">
      <c r="A27" s="88">
        <f t="shared" si="0"/>
        <v>7</v>
      </c>
      <c r="B27" s="99">
        <v>100</v>
      </c>
      <c r="C27" s="7" t="s">
        <v>65</v>
      </c>
      <c r="D27" s="6" t="s">
        <v>72</v>
      </c>
      <c r="E27" s="99" t="s">
        <v>79</v>
      </c>
      <c r="F27" s="108" t="s">
        <v>86</v>
      </c>
    </row>
  </sheetData>
  <mergeCells count="6">
    <mergeCell ref="F19:F20"/>
    <mergeCell ref="A19:A20"/>
    <mergeCell ref="B19:B20"/>
    <mergeCell ref="C19:C20"/>
    <mergeCell ref="D19:D20"/>
    <mergeCell ref="E19:E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Planilla Nacional</vt:lpstr>
      <vt:lpstr>Planilla Extranjero</vt:lpstr>
      <vt:lpstr>Completar SOFSE</vt:lpstr>
      <vt:lpstr>'Planilla Extranjero'!Área_de_impresión</vt:lpstr>
      <vt:lpstr>'Planilla Nacional'!Área_de_impresión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2020-01-28T14:24:34Z</dcterms:modified>
</cp:coreProperties>
</file>