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ila.ali\Desktop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Hoja1!$B$2:$G$186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6" i="1" l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28" i="1"/>
  <c r="G27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F149" i="1" l="1"/>
  <c r="G149" i="1" s="1"/>
  <c r="G14" i="1" s="1"/>
  <c r="F107" i="1"/>
  <c r="G107" i="1" s="1"/>
  <c r="G13" i="1" s="1"/>
  <c r="F69" i="1"/>
  <c r="G69" i="1" s="1"/>
  <c r="G12" i="1" s="1"/>
  <c r="F29" i="1"/>
  <c r="F25" i="1" l="1"/>
  <c r="G25" i="1" s="1"/>
  <c r="G10" i="1" s="1"/>
  <c r="G16" i="1" s="1"/>
  <c r="G29" i="1"/>
  <c r="G17" i="1" l="1"/>
  <c r="G18" i="1" s="1"/>
</calcChain>
</file>

<file path=xl/sharedStrings.xml><?xml version="1.0" encoding="utf-8"?>
<sst xmlns="http://schemas.openxmlformats.org/spreadsheetml/2006/main" count="486" uniqueCount="323">
  <si>
    <t>OBRA:</t>
  </si>
  <si>
    <t>Plan Integral de Mantenimiento Edilicio, de Equipamiento e Instalaciones Estación Retiro</t>
  </si>
  <si>
    <t>LINEA MITRE</t>
  </si>
  <si>
    <t>ANEXO 01: Planilla de Cotización</t>
  </si>
  <si>
    <t>Resumen Contrato</t>
  </si>
  <si>
    <t>ITEMS POR CERTIFICACION MENSUAL   -   Mantenimiento Predictivo, Preventivo, correctivo y limpieza Tecnica Integral</t>
  </si>
  <si>
    <t xml:space="preserve"> Mantenimiento Predictivo, Preventivo, correctivo y limpieza Tecnica Integral</t>
  </si>
  <si>
    <t>ITEMS ORDEN DE COMPRA ABIERTA   -   Tarea sobre demanda de Suministro de material y/o Mano de Obra, de trabajos relacionados con el plan de mantenimiento y limpieza tecnica Integral</t>
  </si>
  <si>
    <t>Servicio de implementacion de elementos de reposicion inmediata (según listado desglozado del item1.03)</t>
  </si>
  <si>
    <t>Adicional de activo fijo a incorporar al contrato de mantenimiento integral</t>
  </si>
  <si>
    <t>Tareas sobre demanda - Mantenimiento Integral</t>
  </si>
  <si>
    <t>SUBTOTAL SIN IVA</t>
  </si>
  <si>
    <t>IVA 21%</t>
  </si>
  <si>
    <t>TOTAL</t>
  </si>
  <si>
    <t>ITEMS POR CERTIFICACION MENSUAL</t>
  </si>
  <si>
    <t>Mantenimiento Predictivo, Preventivo, correctivo y limpieza Tecnica</t>
  </si>
  <si>
    <t>Ítem</t>
  </si>
  <si>
    <t>Descripción</t>
  </si>
  <si>
    <t>UM</t>
  </si>
  <si>
    <t>Cant</t>
  </si>
  <si>
    <t>Precio Unit</t>
  </si>
  <si>
    <t>Precio Total</t>
  </si>
  <si>
    <t>mes</t>
  </si>
  <si>
    <t>1.01</t>
  </si>
  <si>
    <t>Oferta por servicio de Limpieza Tecnica según PET</t>
  </si>
  <si>
    <t>1.02</t>
  </si>
  <si>
    <t>Oferta por servicio de mantenimiento predictivo, preventivo y correctivo, según PET</t>
  </si>
  <si>
    <t>1.03</t>
  </si>
  <si>
    <t>Oferta por servicio de reposicion inmediata.</t>
  </si>
  <si>
    <t>1.03.01</t>
  </si>
  <si>
    <t>Software gestión mantenimiento CAFM</t>
  </si>
  <si>
    <t>un</t>
  </si>
  <si>
    <t>1.03.02</t>
  </si>
  <si>
    <t>Interruptor NSX 160 con modulo Vigi y protección electrónica Micrologig 5.2E</t>
  </si>
  <si>
    <t>1.03.03</t>
  </si>
  <si>
    <t>Interruptor NSX 250 con modulo Vigi y protección electrónica Micrologig 5.2E</t>
  </si>
  <si>
    <t>1.03.04</t>
  </si>
  <si>
    <t>Interruptor NSX 630 con modulo Vigi y protección electrónica Micrologig 5.2E</t>
  </si>
  <si>
    <t>1.03.05</t>
  </si>
  <si>
    <t>Juego de Polipack hasta 250 A</t>
  </si>
  <si>
    <t>1.03.06</t>
  </si>
  <si>
    <t>Contactor LC 125 A, con modulo 2 Na+2 Nc</t>
  </si>
  <si>
    <t>1.03.07</t>
  </si>
  <si>
    <t>Contactor LC 160 A, con modulo 2 Na+2 Nc</t>
  </si>
  <si>
    <t>1.03.08</t>
  </si>
  <si>
    <t>Switch Poe WS-C2960-24PS-L</t>
  </si>
  <si>
    <t>1.03.09</t>
  </si>
  <si>
    <t>Resistencia Termotanque 300 lts</t>
  </si>
  <si>
    <t>1.03.10</t>
  </si>
  <si>
    <t>Ánodo de sacrificio Termo Tanque de 300 lts</t>
  </si>
  <si>
    <t>1.03.11</t>
  </si>
  <si>
    <t>Kit reparación Evaporadora Mitsubishi - 210-150</t>
  </si>
  <si>
    <t>1.03.12</t>
  </si>
  <si>
    <t>Kit reparación Condensadora Mitsubishi - 210-150</t>
  </si>
  <si>
    <t>1.03.13</t>
  </si>
  <si>
    <t>BMS Server automación SXW AUTOMATION SERVER - P</t>
  </si>
  <si>
    <t>1.03.14</t>
  </si>
  <si>
    <t>BMS SXW MODULO BASE AUT. SERVER P - AS-P</t>
  </si>
  <si>
    <t>1.03.15</t>
  </si>
  <si>
    <t>BMS Modulo FUENTE ALIMENTACION PS-24V para AS-P</t>
  </si>
  <si>
    <t>1.03.16</t>
  </si>
  <si>
    <t>BMS BASE PARA FUENTE PS-24V</t>
  </si>
  <si>
    <t>1.03.17</t>
  </si>
  <si>
    <t>BMS - B3624 CONTROLADOR BACNET 24 EU</t>
  </si>
  <si>
    <t>1.03.18</t>
  </si>
  <si>
    <t>BMS - B3800 CONTROLADOR BACNET 16 E/S 8EU 8SD</t>
  </si>
  <si>
    <t>1.03.19</t>
  </si>
  <si>
    <t>Detector térmico direccionable y analógico FST-851R</t>
  </si>
  <si>
    <t>1.03.20</t>
  </si>
  <si>
    <t>Detector algorítmico de doble tecnología (óptico/térmico) Acclimate direccionable y analógico de bajo perfil FAPT-851</t>
  </si>
  <si>
    <t>1.03.21</t>
  </si>
  <si>
    <t>Base universal p/detectores direccionables y analógicos de bajo perfil. B-501</t>
  </si>
  <si>
    <t>1.03.22</t>
  </si>
  <si>
    <t xml:space="preserve"> Avisador manual de doble acción c/registro de operación. NBG-12LSP</t>
  </si>
  <si>
    <t>1.03.23</t>
  </si>
  <si>
    <t>Mini módulo direccionable para monitoreo de avisador manual. FMM-101</t>
  </si>
  <si>
    <t>1.03.24</t>
  </si>
  <si>
    <t>Sirena con luz estroboscópica, 12/24 volts, 2 Hilos, roja, montaje de pared, 15, 15/75, 30, 75, 110 o 115 candelas. P2RL-SP</t>
  </si>
  <si>
    <t>1.03.25</t>
  </si>
  <si>
    <t>Fuente alimentación audible/visual. 6 Amperes de corriente continua. Alimentación 220 Vac.  FCPS-2456E</t>
  </si>
  <si>
    <t>1.03.26</t>
  </si>
  <si>
    <t>Módulo direccionable para comando mediante contacto seco. FRM-1</t>
  </si>
  <si>
    <t>1.03.27</t>
  </si>
  <si>
    <t>Módulo de aislación. ISO-X</t>
  </si>
  <si>
    <t>1.03.28</t>
  </si>
  <si>
    <t>DDNP1501 - Philips DIN Network Pwr Supply 15V1.5A</t>
  </si>
  <si>
    <t>u</t>
  </si>
  <si>
    <t>1.03.29</t>
  </si>
  <si>
    <t>DUS704W-MB - Philips Universal Sensor Wall Mount long range lense</t>
  </si>
  <si>
    <t>1.03.30</t>
  </si>
  <si>
    <t>Detector Inalámbrico</t>
  </si>
  <si>
    <t>1.03.31</t>
  </si>
  <si>
    <t>DDRC1220FR-GL-V2 - Philips Controlador 12x20A replay</t>
  </si>
  <si>
    <t>1.03.32</t>
  </si>
  <si>
    <t>DPN941 - Philips Botonera Industrial 4 botones Classic Series</t>
  </si>
  <si>
    <t>1.03.33</t>
  </si>
  <si>
    <t>Philips EnvisionGateway 10/100 Base T</t>
  </si>
  <si>
    <t>1.03.34</t>
  </si>
  <si>
    <t>Compresor repuesto Unidad condensadora (uno por cada tipo de unidad)</t>
  </si>
  <si>
    <t>ITEMS ORDEN DE COMPRA ABIERTA</t>
  </si>
  <si>
    <t>Tarea sobre demanda de Suministro de material y/o Mano de Obra, de trabajos relacionados con el plan de mantenimiento y limpieza tecnica Integral</t>
  </si>
  <si>
    <t>2.01</t>
  </si>
  <si>
    <t>Suministro de mano de obra para la instlacion y puesta en marcha de Software gestión mantenimiento CAFM</t>
  </si>
  <si>
    <t>2.02</t>
  </si>
  <si>
    <t>Suministro de mano de obra para la instlacion y puesta en marcha de Interruptor NSX 160 con modulo Vigi y protección electrónica Micrologig 5.2E</t>
  </si>
  <si>
    <t>2.03</t>
  </si>
  <si>
    <t>Suministro de mano de obra para la instlacion y puesta en marcha de Interruptor NSX 250 con modulo Vigi y protección electrónica Micrologig 5.2E</t>
  </si>
  <si>
    <t>2.04</t>
  </si>
  <si>
    <t>Suministro de mano de obra para la instlacion y puesta en marcha de Interruptor NSX 630 con modulo Vigi y protección electrónica Micrologig 5.2E</t>
  </si>
  <si>
    <t>2.05</t>
  </si>
  <si>
    <t>Suministro de mano de obra para la instlacion y puesta en marcha de Juego de Polipack hasta 250 A</t>
  </si>
  <si>
    <t>2.06</t>
  </si>
  <si>
    <t>Suministro de mano de obra para la instlacion y puesta en marcha de Contactor LC 125 A, con modulo 2 Na+2 Nc</t>
  </si>
  <si>
    <t>2.07</t>
  </si>
  <si>
    <t>Suministro de mano de obra para la instlacion y puesta en marcha de Contactor LC 160 A, con modulo 2 Na+2 Nc</t>
  </si>
  <si>
    <t>2.08</t>
  </si>
  <si>
    <t>Suministro de mano de obra para la instlacion y puesta en marcha de Switch Poe WS-C2960-24PS-L</t>
  </si>
  <si>
    <t>2.09</t>
  </si>
  <si>
    <t>Suministro de mano de obra para la instlacion y puesta en marcha de Resistencia Termotanque 300 lts</t>
  </si>
  <si>
    <t>2.10</t>
  </si>
  <si>
    <t>Suministro de mano de obra para la instlacion y puesta en marcha de Ánodo de sacrificio Termo Tanque de 300 lts</t>
  </si>
  <si>
    <t>2.11</t>
  </si>
  <si>
    <t>Suministro de mano de obra para la instlacion y puesta en marcha de Kit reparación Evaporadora Mitsubishi - 210-150</t>
  </si>
  <si>
    <t>2.12</t>
  </si>
  <si>
    <t>Suministro de mano de obra para la instlacion y puesta en marcha de Kit reparación Condensadora Mitsubishi - 210-150</t>
  </si>
  <si>
    <t>2.13</t>
  </si>
  <si>
    <t>Suministro de mano de obra para la instlacion y puesta en marcha de BMS Server automación SXW AUTOMATION SERVER - P</t>
  </si>
  <si>
    <t>2.14</t>
  </si>
  <si>
    <t>Suministro de mano de obra para la instlacion y puesta en marcha de BMS SXW MODULO BASE AUT. SERVER P - AS-P</t>
  </si>
  <si>
    <t>2.15</t>
  </si>
  <si>
    <t>Suministro de mano de obra para la instlacion y puesta en marcha de BMS Modulo FUENTE ALIMENTACION PS-24V para AS-P</t>
  </si>
  <si>
    <t>2.16</t>
  </si>
  <si>
    <t>Suministro de mano de obra para la instlacion y puesta en marcha de BMS BASE PARA FUENTE PS-24V</t>
  </si>
  <si>
    <t>2.17</t>
  </si>
  <si>
    <t>Suministro de mano de obra para la instlacion y puesta en marcha de BMS - B3624 CONTROLADOR BACNET 24 EU</t>
  </si>
  <si>
    <t>2.18</t>
  </si>
  <si>
    <t>Suministro de mano de obra para la instlacion y puesta en marcha de BMS - B3800 CONTROLADOR BACNET 16 E/S 8EU 8SD</t>
  </si>
  <si>
    <t>2.19</t>
  </si>
  <si>
    <t>Suministro de mano de obra para la instlacion y puesta en marcha de Detector térmico direccionable y analógico FST-851R</t>
  </si>
  <si>
    <t>2.20</t>
  </si>
  <si>
    <t>Suministro de mano de obra para la instlacion y puesta en marcha de Detector algorítmico de doble tecnología (óptico/térmico) Acclimate direccionable y analógico de bajo perfil FAPT-851</t>
  </si>
  <si>
    <t>2.21</t>
  </si>
  <si>
    <t>Suministro de mano de obra para la instlacion y puesta en marcha de Base universal p/detectores direccionables y analógicos de bajo perfil. B-501</t>
  </si>
  <si>
    <t>2.22</t>
  </si>
  <si>
    <t>Suministro de mano de obra para la instlacion y puesta en marcha de  Avisador manual de doble acción c/registro de operación. NBG-12LSP</t>
  </si>
  <si>
    <t>2.23</t>
  </si>
  <si>
    <t>Suministro de mano de obra para la instlacion y puesta en marcha de Mini módulo direccionable para monitoreo de avisador manual. FMM-101</t>
  </si>
  <si>
    <t>2.24</t>
  </si>
  <si>
    <t>Suministro de mano de obra para la instlacion y puesta en marcha de Sirena con luz estroboscópica, 12/24 volts, 2 Hilos, roja, montaje de pared, 15, 15/75, 30, 75, 110 o 115 candelas. P2RL-SP</t>
  </si>
  <si>
    <t>2.25</t>
  </si>
  <si>
    <t>Suministro de mano de obra para la instlacion y puesta en marcha de Fuente alimentación audible/visual. 6 Amperes de corriente continua. Alimentación 220 Vac.  FCPS-2456E</t>
  </si>
  <si>
    <t>2.26</t>
  </si>
  <si>
    <t>Suministro de mano de obra para la instlacion y puesta en marcha de Módulo direccionable para comando mediante contacto seco. FRM-1</t>
  </si>
  <si>
    <t>2.27</t>
  </si>
  <si>
    <t>Suministro de mano de obra para la instlacion y puesta en marcha de Módulo de aislación. ISO-X</t>
  </si>
  <si>
    <t>2.28</t>
  </si>
  <si>
    <t>Suministro de mano de obra para la instlacion y puesta en marcha de DDNP1501 - Philips DIN Network Pwr Supply 15V1.5A</t>
  </si>
  <si>
    <t>2.29</t>
  </si>
  <si>
    <t>Suministro de mano de obra para la instlacion y puesta en marcha de DUS704W-MB - Philips Universal Sensor Wall Mount long range lense</t>
  </si>
  <si>
    <t>2.30</t>
  </si>
  <si>
    <t>Suministro de mano de obra para la instlacion y puesta en marcha de Detector Inalámbrico</t>
  </si>
  <si>
    <t>2.31</t>
  </si>
  <si>
    <t>Suministro de mano de obra para la instlacion y puesta en marcha de DDRC1220FR-GL-V2 - Philips Controlador 12x20A replay</t>
  </si>
  <si>
    <t>2.32</t>
  </si>
  <si>
    <t>Suministro de mano de obra para la instlacion y puesta en marcha de DPN941 - Philips Botonera Industrial 4 botones Classic Series</t>
  </si>
  <si>
    <t>2.33</t>
  </si>
  <si>
    <t>Suministro de mano de obra para la instlacion y puesta en marcha de Philips EnvisionGateway 10/100 Base T</t>
  </si>
  <si>
    <t>2.34</t>
  </si>
  <si>
    <t>Suministro de mano de obra para la instlacion y puesta en marcha de Compresor repuesto Unidad condensadora (uno por cada tipo de unidad)</t>
  </si>
  <si>
    <t>UN</t>
  </si>
  <si>
    <t>3.01</t>
  </si>
  <si>
    <t>Suministro de materiales y  mano de obra para la realizacion de mantenimiento de INDICADOR LUMINOSO DE SALIDA DE EMERGENCIA.</t>
  </si>
  <si>
    <t>3.02</t>
  </si>
  <si>
    <t>Suministro de materiales y  mano de obra para la realizacion de mantenimiento de Artefacto LED 30 x 30 s/pliegos</t>
  </si>
  <si>
    <t>3.03</t>
  </si>
  <si>
    <t>Suministro de materiales y  mano de obra para la realizacion de mantenimiento de Artefacto LED 30 x 30 s/pliegos. Con Equipo de Iluminción de Emergencia</t>
  </si>
  <si>
    <t>3.04</t>
  </si>
  <si>
    <t>Suministro de materiales y  mano de obra para la realizacion de mantenimiento de Artefacto LED 60 x 60 s/pliegos</t>
  </si>
  <si>
    <t>3.05</t>
  </si>
  <si>
    <t>Suministro de materiales y  mano de obra para la realizacion de mantenimiento de Artefacto LED 60 x 60 s/pliegos. Con Equipo de Iluminción de Emergencia</t>
  </si>
  <si>
    <t>3.06</t>
  </si>
  <si>
    <t>Suministro de materiales y  mano de obra para la realizacion de mantenimiento de Tableros Seccional</t>
  </si>
  <si>
    <t>3.07</t>
  </si>
  <si>
    <t>Suministro de materiales y  mano de obra para la realizacion de mantenimiento de Parlante Audio 0,5-2W</t>
  </si>
  <si>
    <t>3.08</t>
  </si>
  <si>
    <t>Suministro de materiales y  mano de obra para la realizacion de mantenimiento de Rociador Mont. K5,6 68°C</t>
  </si>
  <si>
    <t>3.09</t>
  </si>
  <si>
    <t>Suministro de materiales y  mano de obra para la realizacion de mantenimiento de Rociador Pend. K5,6 68°C</t>
  </si>
  <si>
    <t>3.10</t>
  </si>
  <si>
    <t>Suministro de materiales y  mano de obra para la realizacion de mantenimiento de ROCIADOR SIDEWALL K 5.6 68°C</t>
  </si>
  <si>
    <t>3.11</t>
  </si>
  <si>
    <t>Suministro de materiales y  mano de obra para la realizacion de mantenimiento de Detector Foto Ambiente/Cielorraso</t>
  </si>
  <si>
    <t>3.12</t>
  </si>
  <si>
    <t>Suministro de materiales y  mano de obra para la realizacion de mantenimiento de DETECTOR TERMICO para central incendio</t>
  </si>
  <si>
    <t>3.13</t>
  </si>
  <si>
    <t>Suministro de materiales y  mano de obra para la realizacion de mantenimiento de Pulsador Manual de aviso de incendio</t>
  </si>
  <si>
    <t>3.14</t>
  </si>
  <si>
    <t>Suministro de materiales y  mano de obra para la realizacion de mantenimiento de Sirena con Estrobo aviso de incendio</t>
  </si>
  <si>
    <t>3.15</t>
  </si>
  <si>
    <t>Suministro de materiales y  mano de obra para la realizacion de mantenimiento de Evaporadora Bajo Silueta</t>
  </si>
  <si>
    <t>3.16</t>
  </si>
  <si>
    <t>Suministro de materiales y  mano de obra para la realizacion de mantenimiento de Evaporadora Tipo Cassette</t>
  </si>
  <si>
    <t>3.17</t>
  </si>
  <si>
    <t>Suministro de materiales y  mano de obra para la realizacion de mantenimiento de Evaporadora de Pared (Split)</t>
  </si>
  <si>
    <t>3.18</t>
  </si>
  <si>
    <t>Suministro de materiales y  mano de obra para la realizacion de mantenimiento de ARTEFACTOS DE ILUMINACIÓN DE EMPOTRAR, MODELO TURN ROUND REDONDO, DIAMETRO 85 MM, DE MARCA PHILIPS O CALIDAD SUPERIOR.</t>
  </si>
  <si>
    <t>3.19</t>
  </si>
  <si>
    <t xml:space="preserve">Suministro de materiales y  mano de obra para la realizacion de mantenimiento de ARTEFACTOS DE ILUMINACIÓN DE EMBUTIR, MODELO SAVIO, 620X620 MM, DE MARCA PHILIPS O CALIDAD SUPERIOR.
</t>
  </si>
  <si>
    <t>3.20</t>
  </si>
  <si>
    <t xml:space="preserve">Suministro de materiales y  mano de obra para la realizacion de mantenimiento de ARTEFACTOS DE ILUMINACIÓN DE EMBUTIR, MODELO SAVIO, 620X620 MM, DE MARCA PHILIPS O CALIDAD SUPERIOR. CON EQUIPO DE EMERGENCIA.
</t>
  </si>
  <si>
    <t>3.21</t>
  </si>
  <si>
    <t xml:space="preserve">Suministro de materiales y  mano de obra para la realizacion de mantenimiento de ARTEFACTOS DE ILUMINACIÓN DE APLICAR, MODELO SAVIO, 620X620 MM, DE MARCA PHILIPS O CALIDAD SUPERIOR.
</t>
  </si>
  <si>
    <t>3.22</t>
  </si>
  <si>
    <t>Suministro de materiales y  mano de obra para la realizacion de mantenimiento de ARTEFACTOS DE ILUMINACIÓN DE APLICAR, MODELO SAVIO, 620X620 MM, DE MARCA PHILIPS O CALIDAD SUPERIOR. CON EQUIPO DE EMERGENCIA.</t>
  </si>
  <si>
    <t>3.23</t>
  </si>
  <si>
    <t xml:space="preserve">Suministro de materiales y  mano de obra para la realizacion de mantenimiento de ARTEFACTOS DE ILUMINACIÓN DE EMBUTIR, MODELO GREEN SPACE GEN 3, DIAMETRO:203 MM, DE MARCA PHILIPS O CALIDAD SUPERIOR.
</t>
  </si>
  <si>
    <t>3.24</t>
  </si>
  <si>
    <t>Suministro de materiales y  mano de obra para la realizacion de mantenimiento de ARTEFACTOS DE ILUMINACIÓN DE EMBUTIR, MODELO GREEN SPACE GEN 3, DIAMETRO:203 MM, DE MARCA PHILIPS O CALIDAD SUPERIOR. CON EQUIPO DE EMERGENCIA</t>
  </si>
  <si>
    <t>3.25</t>
  </si>
  <si>
    <t xml:space="preserve">Suministro de materiales y  mano de obra para la realizacion de mantenimiento de ARTEFACTOS DE ILUMINACIÓN DE APLICAR, MODELO DOBLO BIDIRECCIONAL LED, MARCA LUCCIOLA O CALIDAD SUPERIOR.
</t>
  </si>
  <si>
    <t>3.26</t>
  </si>
  <si>
    <t xml:space="preserve">Suministro de materiales y  mano de obra para la realizacion de mantenimiento de ARTEFACTOS DE ILUMINACIÓN DE APLICAR EXTERIOR, MODELO GYM 2080. MARCA LUCCIOLA O CALIDAD SUPERIOR. </t>
  </si>
  <si>
    <t>3.27</t>
  </si>
  <si>
    <t>Suministro de materiales y  mano de obra para la realizacion de mantenimiento de ARTEFACTOS DE ILUMINACIÓN DE APLICAR EXTERIOR, MODELO GYM 2080. MARCA LUCCIOLA O CALIDAD SUPERIOR. CON EQUIPO DE EMERGENCIA</t>
  </si>
  <si>
    <t>3.28</t>
  </si>
  <si>
    <t xml:space="preserve">Suministro de materiales y  mano de obra para la realizacion de mantenimiento de ARTEFACTOS DE ILUMINACIÓN DE APLICAR, MODELO TMS-P SLIM/LED TUBE, LONGITUD: 1200MM, DE MARCA PHILIPS O CALIDAD SUPERIOR.
</t>
  </si>
  <si>
    <t>3.29</t>
  </si>
  <si>
    <t xml:space="preserve">Suministro de materiales y  mano de obra para la realizacion de mantenimiento de ARTEFACTOS DE ILUMINACIÓN DE APLICAR, MODELO eW CORE MX Powercore, MEDIDAS: 1200x40mm. MARCA PHILIPS O CALIDAD SUPERIOR.
</t>
  </si>
  <si>
    <t>3.30</t>
  </si>
  <si>
    <t>Suministro de materiales y  mano de obra para la realizacion de mantenimiento de ARTEFACTOS DE ILUMINACIÓN DE APLICAR, MODELO eW CORE MX Powercore, MEDIDAS: 1200x40mm. MARCA PHILIPS O CALIDAD SUPERIOR. CON EQUIPO DE EMERGENCIA</t>
  </si>
  <si>
    <t>3.31</t>
  </si>
  <si>
    <t>Suministro de materiales y  mano de obra para la realizacion de mantenimiento de ARTEFACTO DE ILUMINACION DE APLICAR, MODELO SAVIO, 1259X266 MM, MARCA PHILIPS O CALIDAD SUPERIOR</t>
  </si>
  <si>
    <t>3.32</t>
  </si>
  <si>
    <t>Suministro de materiales y  mano de obra para la realizacion de mantenimiento de ARTEFACTO DE ILUMINACION DE APLICAR, MODELO SAVIO, 1259X266 MM, MARCA PHILIPS O CALIDAD SUPERIOR. CON EQUIPO DE EMERGENCIA</t>
  </si>
  <si>
    <t>3.33</t>
  </si>
  <si>
    <t>Suministro de materiales y  mano de obra para la realizacion de mantenimiento de ARTEFACTO DE ILUMINACION DE EMBUTIR, MODELO SMARTFORM, línea de luz, TBS417. MARCA PHILIPS O CALIDAD SUPERIOR</t>
  </si>
  <si>
    <t>3.34</t>
  </si>
  <si>
    <t>Suministro de materiales y  mano de obra para la realizacion de mantenimiento de ARTEFACTO DE ILUMINACION DE EMBUTIR, MODELO SMARTFORM, línea de luz, TBS417. MARCA PHILIPS O CALIDAD SUPERIOR. CON EQUIPO DE EMERGENCIA</t>
  </si>
  <si>
    <t>3.35</t>
  </si>
  <si>
    <t>Suministro de materiales y  mano de obra para la realizacion de mantenimiento de ARTEFACTO DE ILUMINACIÓN DE COLGAR, MODELO SKIVE, MARCA PHILIPS O CALIDAD SUPERIOR. DIAMETRO:700MM</t>
  </si>
  <si>
    <t>3.36</t>
  </si>
  <si>
    <t>Suministro de materiales y  mano de obra para la realizacion de mantenimiento de ARTEFACTO DE ILUMINACIÓN DE COLGAR, MODELO SKIVE, MARCA PHILIPS O CALIDAD SUPERIOR. DIAMETRO:700MM. CON EQUIPO DE EMERGENCIA</t>
  </si>
  <si>
    <t>3.37</t>
  </si>
  <si>
    <t>Suministro de materiales y  mano de obra para la realizacion de mantenimiento de ARTEFACTOS DE ILUMINACIÓN DE APLICAR, MODELO PLAFÓN 31802 LED,  MARCA PHILIPS O CALIDAD SUPERIOR</t>
  </si>
  <si>
    <t>3.38</t>
  </si>
  <si>
    <t>Suministro de materiales y  mano de obra para la realizacion de mantenimiento de ARTEFACTOS DE ILUMINACIÓN DE APLICAR, MODELO PLAFÓN 31802 LED,  MARCA PHILIPS O CALIDAD SUPERIOR. CON EQUIPO DE EMERGENCIA.</t>
  </si>
  <si>
    <t>Precio Unit Material + M de O</t>
  </si>
  <si>
    <t>4.01</t>
  </si>
  <si>
    <t>Pintura según ET, 20,7,5</t>
  </si>
  <si>
    <t>m2</t>
  </si>
  <si>
    <t>4.02</t>
  </si>
  <si>
    <t>Cielorrasos 20,7,6</t>
  </si>
  <si>
    <t>4.03</t>
  </si>
  <si>
    <t>Trabajos de cerrajería</t>
  </si>
  <si>
    <t>4.04</t>
  </si>
  <si>
    <t>Trabajos en Solados</t>
  </si>
  <si>
    <t>4.05</t>
  </si>
  <si>
    <t>Trabajos en Revestimientos</t>
  </si>
  <si>
    <t>4.06</t>
  </si>
  <si>
    <t>Reposición de Vidrios 3+3</t>
  </si>
  <si>
    <t>4.07</t>
  </si>
  <si>
    <t>Reposición de Vidrios 4+4</t>
  </si>
  <si>
    <t>4.08</t>
  </si>
  <si>
    <t>Reposición de Vidrios 5+5</t>
  </si>
  <si>
    <t>4.09</t>
  </si>
  <si>
    <t>Reposición de Vidrio Reforzado</t>
  </si>
  <si>
    <t>4.10</t>
  </si>
  <si>
    <t>Reemplazo de Alfombras</t>
  </si>
  <si>
    <t>4.11</t>
  </si>
  <si>
    <t xml:space="preserve">Mantenimiento y Recarga de los sistemas de FM200 </t>
  </si>
  <si>
    <t>kg</t>
  </si>
  <si>
    <t>4.12</t>
  </si>
  <si>
    <t>Provisión y Colocación de Refrigerantes</t>
  </si>
  <si>
    <t>4.13</t>
  </si>
  <si>
    <t>Provisión e Instalación de motores y compresores</t>
  </si>
  <si>
    <t>4.14</t>
  </si>
  <si>
    <t>Reemplazo de Baterías y Pilas</t>
  </si>
  <si>
    <t>4.15</t>
  </si>
  <si>
    <t>Operativo de Izaje de personal y equipos para mantenimiento de tendidos y equipamiento multimedia</t>
  </si>
  <si>
    <t>4.16</t>
  </si>
  <si>
    <t>Operativo nocturnos de Limpieza en altura (techos de halles, patio de carruaje)</t>
  </si>
  <si>
    <t>4.17</t>
  </si>
  <si>
    <t>Traslado de puesto de trabajo (mobiliario)</t>
  </si>
  <si>
    <t>4.18</t>
  </si>
  <si>
    <t>Traslado de puesto de trabajo (Instalación eléctrica)</t>
  </si>
  <si>
    <t>4.19</t>
  </si>
  <si>
    <t>Tareas sobre demanda – Mano de Obra Especializada para tareas de limpieza en oficinas nuevas, a requerirse ampliación de servicio.</t>
  </si>
  <si>
    <t>hs</t>
  </si>
  <si>
    <t>4.20</t>
  </si>
  <si>
    <t>Tareas sobre demanda – Mano de Obra Especializada para tareas de mantenimiento en oficinas nuevas, a requerirse ampliación de servicio.</t>
  </si>
  <si>
    <t>4.21</t>
  </si>
  <si>
    <t>Tareas de mantenimiento preventivo y correctivo sobre equipo adicional de termo mecánicos, limpieza de filtros de aire.</t>
  </si>
  <si>
    <t>4.22</t>
  </si>
  <si>
    <t>Tareas de mantenimiento preventivo y correctivo sobre equipo adicional termo mecánicos, cambio de correa de ventilador.</t>
  </si>
  <si>
    <t>4.23</t>
  </si>
  <si>
    <t>Relevamiento y dibujo de actualizaciones en planos CAO</t>
  </si>
  <si>
    <t>4.24</t>
  </si>
  <si>
    <t>Asesor especializado, a designar por Sofse</t>
  </si>
  <si>
    <t>4.25</t>
  </si>
  <si>
    <t>Suministro instalación y puesta en marcha, totalmente probado y funcionando de, Bomba de Grupo Hydro MPC-E 2 CRIE 5-4</t>
  </si>
  <si>
    <t>4.26</t>
  </si>
  <si>
    <t>Suministro instalación y puesta en marcha, totalmente probado y funcionando de, Bomba de Grupo Hydro MPC-E 3 CRIE 15-2</t>
  </si>
  <si>
    <t>4.27</t>
  </si>
  <si>
    <t>Suministro instalación y puesta en marcha, totalmente probado y funcionando de, Bombas de grupo AP 50B . 50 . 11 3. V</t>
  </si>
  <si>
    <t>4.28</t>
  </si>
  <si>
    <t>Suministro instalación y puesta en marcha, totalmente probado y funcionando de, Boca de iluminaciòn, compuesta por Caja octogonal, Cañerías 3/4", Cableado de 3x1,5mm2 LS0H. Parte proporcional de adecuación de Tablero seccional, protección diferencial y termomagnética.</t>
  </si>
  <si>
    <t>4.29</t>
  </si>
  <si>
    <t>Suministro instalación y puesta en marcha, totalmente probado y funcionando de, Boca de tomacorriente, compuesta por Caja 10x5cm, Cañerías 3/4", Cableado de 3x2,5mm2 LS0H, bastidor toma doble 2x16 A. Parte proporcional de adecuación de Tablero seccional, protección diferencial y termomagnética.</t>
  </si>
  <si>
    <t>4.30</t>
  </si>
  <si>
    <t>Suministro instalación y puesta en marcha, totalmente probado y funcionando de, Puesto de trabajo doble circuito, compuesta por Cajas 10x5cm, Cañerías 3/4", Cableado de 3x2,5mm2 LS0H, bastidor toma doble 2x16 A. Parte proporcional de adecuación de Tablero seccional, protección diferencial y termomagnética.</t>
  </si>
  <si>
    <t>4.31</t>
  </si>
  <si>
    <t>Suministro instalación y puesta en marcha, totalmente probado y funcionando de, Unidad Evaporadora Según Lista de Activos, compuesta por UE, cañería de refrigerante aislada, cableado de Fuerza Motriz 3x2,5mm2 LS0H parte proporcional de adecuación de Tablero seccional, protección diferencial y termomagnética, conexión a comando de sistema de Unidad condensadora existente.</t>
  </si>
  <si>
    <t>4.32</t>
  </si>
  <si>
    <t>Suministro de materiales y mano de obra para ejecucion de mantenimiento integral de equipo AA tipo Split de hasta 3000 fr.</t>
  </si>
  <si>
    <t>4.33</t>
  </si>
  <si>
    <t>Suministro de materiales y mano de obra para ejecucion de mantenimiento integral de equipo AA tipo Split de hasta 6000 fr.</t>
  </si>
  <si>
    <t>4.34</t>
  </si>
  <si>
    <t>Suministro de materiales y mano de obra para ejecucion de mantenimiento integral de equipo AA tipo Split de hasta 12000 fr.</t>
  </si>
  <si>
    <t>4.35</t>
  </si>
  <si>
    <t>Suministro de materiales y mano de obra para ejecucion de mantenimiento integral de equipo AA tipo partido Enidad Exterior, UTA y conductos de hasta 25 Tn de refrigeracion.</t>
  </si>
  <si>
    <t>4.36</t>
  </si>
  <si>
    <t>Suministro de materiales y mano de obra para ejecucion de mantenimiento integral de puerta automatica Dorma.</t>
  </si>
  <si>
    <t>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</si>
</sst>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Gill Sans MT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44" fontId="0" fillId="0" borderId="0" xfId="1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4" fontId="6" fillId="0" borderId="0" xfId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44" fontId="7" fillId="0" borderId="0" xfId="1" applyFo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/>
    </xf>
    <xf numFmtId="44" fontId="7" fillId="2" borderId="0" xfId="1" applyFont="1" applyFill="1" applyBorder="1"/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vertical="top"/>
    </xf>
    <xf numFmtId="44" fontId="10" fillId="2" borderId="0" xfId="1" applyFont="1" applyFill="1" applyBorder="1" applyAlignment="1">
      <alignment vertical="top"/>
    </xf>
    <xf numFmtId="165" fontId="10" fillId="2" borderId="0" xfId="1" applyNumberFormat="1" applyFont="1" applyFill="1" applyBorder="1" applyAlignment="1">
      <alignment vertical="top"/>
    </xf>
    <xf numFmtId="0" fontId="11" fillId="2" borderId="2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vertical="center" wrapText="1"/>
    </xf>
    <xf numFmtId="166" fontId="12" fillId="2" borderId="3" xfId="0" applyNumberFormat="1" applyFont="1" applyFill="1" applyBorder="1" applyAlignment="1">
      <alignment vertical="center"/>
    </xf>
    <xf numFmtId="0" fontId="12" fillId="2" borderId="3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left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44" fontId="14" fillId="0" borderId="1" xfId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44" fontId="0" fillId="0" borderId="0" xfId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44" fontId="0" fillId="0" borderId="7" xfId="1" applyFont="1" applyBorder="1" applyAlignment="1">
      <alignment vertical="center" wrapText="1"/>
    </xf>
    <xf numFmtId="44" fontId="0" fillId="0" borderId="8" xfId="1" applyFont="1" applyBorder="1" applyAlignment="1">
      <alignment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4" fontId="2" fillId="0" borderId="1" xfId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44" fontId="2" fillId="5" borderId="1" xfId="1" applyFont="1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44" fontId="0" fillId="5" borderId="1" xfId="1" applyFont="1" applyFill="1" applyBorder="1" applyAlignment="1">
      <alignment vertical="center" wrapText="1"/>
    </xf>
    <xf numFmtId="164" fontId="10" fillId="2" borderId="1" xfId="1" applyNumberFormat="1" applyFont="1" applyFill="1" applyBorder="1" applyAlignment="1">
      <alignment vertical="center"/>
    </xf>
    <xf numFmtId="44" fontId="2" fillId="4" borderId="1" xfId="1" applyFont="1" applyFill="1" applyBorder="1" applyAlignment="1" applyProtection="1">
      <alignment vertical="center" wrapText="1"/>
      <protection locked="0"/>
    </xf>
    <xf numFmtId="44" fontId="0" fillId="4" borderId="1" xfId="1" applyFont="1" applyFill="1" applyBorder="1" applyAlignment="1" applyProtection="1">
      <alignment vertical="center" wrapText="1"/>
      <protection locked="0"/>
    </xf>
    <xf numFmtId="44" fontId="0" fillId="4" borderId="1" xfId="1" applyFont="1" applyFill="1" applyBorder="1" applyAlignment="1" applyProtection="1">
      <alignment wrapText="1"/>
      <protection locked="0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7" fillId="4" borderId="0" xfId="0" applyFont="1" applyFill="1" applyAlignment="1" applyProtection="1">
      <alignment horizontal="left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"/>
  <sheetViews>
    <sheetView showGridLines="0" tabSelected="1" view="pageBreakPreview" topLeftCell="A124" zoomScaleNormal="100" zoomScaleSheetLayoutView="100" workbookViewId="0">
      <selection activeCell="J10" sqref="J10"/>
    </sheetView>
  </sheetViews>
  <sheetFormatPr baseColWidth="10" defaultRowHeight="15" x14ac:dyDescent="0.25"/>
  <cols>
    <col min="1" max="1" width="4.42578125" customWidth="1"/>
    <col min="3" max="3" width="40.85546875" customWidth="1"/>
    <col min="7" max="7" width="18.5703125" customWidth="1"/>
  </cols>
  <sheetData>
    <row r="1" spans="1:7" x14ac:dyDescent="0.25">
      <c r="F1" s="1"/>
      <c r="G1" s="1"/>
    </row>
    <row r="2" spans="1:7" ht="15.75" x14ac:dyDescent="0.25">
      <c r="B2" s="2" t="s">
        <v>0</v>
      </c>
      <c r="C2" s="74" t="s">
        <v>1</v>
      </c>
      <c r="D2" s="74"/>
      <c r="E2" s="74"/>
      <c r="F2" s="74"/>
      <c r="G2" s="74"/>
    </row>
    <row r="3" spans="1:7" ht="19.5" x14ac:dyDescent="0.35">
      <c r="B3" s="3" t="s">
        <v>2</v>
      </c>
      <c r="C3" s="4"/>
      <c r="D3" s="5"/>
      <c r="E3" s="6"/>
      <c r="F3" s="7"/>
      <c r="G3" s="7"/>
    </row>
    <row r="4" spans="1:7" x14ac:dyDescent="0.25">
      <c r="B4" s="8"/>
      <c r="E4" s="8"/>
      <c r="F4" s="1"/>
      <c r="G4" s="1"/>
    </row>
    <row r="5" spans="1:7" x14ac:dyDescent="0.25">
      <c r="B5" s="9" t="s">
        <v>3</v>
      </c>
      <c r="E5" s="8"/>
      <c r="F5" s="1"/>
      <c r="G5" s="1"/>
    </row>
    <row r="6" spans="1:7" x14ac:dyDescent="0.25">
      <c r="B6" s="9"/>
      <c r="E6" s="8"/>
      <c r="F6" s="1"/>
      <c r="G6" s="1"/>
    </row>
    <row r="7" spans="1:7" ht="18.75" x14ac:dyDescent="0.3">
      <c r="A7" s="10"/>
      <c r="B7" s="11" t="s">
        <v>322</v>
      </c>
      <c r="C7" s="79"/>
      <c r="D7" s="79"/>
      <c r="E7" s="79"/>
      <c r="F7" s="79"/>
      <c r="G7" s="14"/>
    </row>
    <row r="8" spans="1:7" ht="32.1" customHeight="1" x14ac:dyDescent="0.3">
      <c r="A8" s="10"/>
      <c r="B8" s="15" t="s">
        <v>4</v>
      </c>
      <c r="C8" s="16"/>
      <c r="D8" s="16"/>
      <c r="E8" s="17"/>
      <c r="F8" s="18"/>
      <c r="G8" s="18"/>
    </row>
    <row r="9" spans="1:7" ht="32.1" customHeight="1" x14ac:dyDescent="0.25">
      <c r="A9" s="10"/>
      <c r="B9" s="75" t="s">
        <v>5</v>
      </c>
      <c r="C9" s="75"/>
      <c r="D9" s="75"/>
      <c r="E9" s="75"/>
      <c r="F9" s="75"/>
      <c r="G9" s="75"/>
    </row>
    <row r="10" spans="1:7" ht="32.1" customHeight="1" x14ac:dyDescent="0.25">
      <c r="A10" s="10"/>
      <c r="B10" s="19">
        <v>1</v>
      </c>
      <c r="C10" s="69" t="s">
        <v>6</v>
      </c>
      <c r="D10" s="70"/>
      <c r="E10" s="70"/>
      <c r="F10" s="71"/>
      <c r="G10" s="65">
        <f>G25</f>
        <v>0</v>
      </c>
    </row>
    <row r="11" spans="1:7" ht="32.1" customHeight="1" x14ac:dyDescent="0.25">
      <c r="A11" s="10"/>
      <c r="B11" s="76" t="s">
        <v>7</v>
      </c>
      <c r="C11" s="77"/>
      <c r="D11" s="77"/>
      <c r="E11" s="77"/>
      <c r="F11" s="77"/>
      <c r="G11" s="78"/>
    </row>
    <row r="12" spans="1:7" ht="32.1" customHeight="1" x14ac:dyDescent="0.25">
      <c r="A12" s="10"/>
      <c r="B12" s="19">
        <v>2</v>
      </c>
      <c r="C12" s="69" t="s">
        <v>8</v>
      </c>
      <c r="D12" s="70"/>
      <c r="E12" s="70"/>
      <c r="F12" s="71"/>
      <c r="G12" s="65">
        <f>G69</f>
        <v>0</v>
      </c>
    </row>
    <row r="13" spans="1:7" ht="32.1" customHeight="1" x14ac:dyDescent="0.25">
      <c r="A13" s="10"/>
      <c r="B13" s="19">
        <v>3</v>
      </c>
      <c r="C13" s="69" t="s">
        <v>9</v>
      </c>
      <c r="D13" s="70"/>
      <c r="E13" s="70"/>
      <c r="F13" s="71"/>
      <c r="G13" s="65">
        <f>G107</f>
        <v>0</v>
      </c>
    </row>
    <row r="14" spans="1:7" ht="32.1" customHeight="1" x14ac:dyDescent="0.25">
      <c r="A14" s="10"/>
      <c r="B14" s="19">
        <v>4</v>
      </c>
      <c r="C14" s="69" t="s">
        <v>10</v>
      </c>
      <c r="D14" s="70"/>
      <c r="E14" s="70"/>
      <c r="F14" s="71"/>
      <c r="G14" s="65">
        <f>G149</f>
        <v>0</v>
      </c>
    </row>
    <row r="15" spans="1:7" ht="32.1" customHeight="1" x14ac:dyDescent="0.25">
      <c r="A15" s="10"/>
      <c r="B15" s="20"/>
      <c r="C15" s="21"/>
      <c r="D15" s="22"/>
      <c r="E15" s="20"/>
      <c r="F15" s="23"/>
      <c r="G15" s="24"/>
    </row>
    <row r="16" spans="1:7" ht="32.1" customHeight="1" x14ac:dyDescent="0.25">
      <c r="A16" s="10"/>
      <c r="B16" s="25" t="s">
        <v>11</v>
      </c>
      <c r="C16" s="26"/>
      <c r="D16" s="27"/>
      <c r="E16" s="27"/>
      <c r="F16" s="28"/>
      <c r="G16" s="65">
        <f>SUM(G10+G12+G13+G14)</f>
        <v>0</v>
      </c>
    </row>
    <row r="17" spans="1:7" ht="32.1" customHeight="1" x14ac:dyDescent="0.25">
      <c r="A17" s="10"/>
      <c r="B17" s="25" t="s">
        <v>12</v>
      </c>
      <c r="C17" s="26"/>
      <c r="D17" s="27"/>
      <c r="E17" s="27"/>
      <c r="F17" s="28"/>
      <c r="G17" s="65">
        <f>G16*21%</f>
        <v>0</v>
      </c>
    </row>
    <row r="18" spans="1:7" ht="32.1" customHeight="1" x14ac:dyDescent="0.25">
      <c r="A18" s="10"/>
      <c r="B18" s="25" t="s">
        <v>13</v>
      </c>
      <c r="C18" s="26"/>
      <c r="D18" s="29"/>
      <c r="E18" s="30"/>
      <c r="F18" s="28"/>
      <c r="G18" s="65">
        <f>G16+G17</f>
        <v>0</v>
      </c>
    </row>
    <row r="19" spans="1:7" x14ac:dyDescent="0.25">
      <c r="A19" s="10"/>
      <c r="B19" s="31"/>
      <c r="C19" s="16"/>
      <c r="D19" s="16"/>
      <c r="E19" s="17"/>
      <c r="F19" s="18"/>
      <c r="G19" s="18"/>
    </row>
    <row r="20" spans="1:7" x14ac:dyDescent="0.25">
      <c r="A20" s="10"/>
      <c r="B20" s="13"/>
      <c r="C20" s="12"/>
      <c r="D20" s="12"/>
      <c r="E20" s="13"/>
      <c r="F20" s="14"/>
      <c r="G20" s="14"/>
    </row>
    <row r="21" spans="1:7" x14ac:dyDescent="0.25">
      <c r="A21" s="32"/>
      <c r="F21" s="1"/>
      <c r="G21" s="1"/>
    </row>
    <row r="22" spans="1:7" ht="15.75" x14ac:dyDescent="0.25">
      <c r="A22" s="32"/>
      <c r="B22" s="72" t="s">
        <v>14</v>
      </c>
      <c r="C22" s="72"/>
      <c r="D22" s="72"/>
      <c r="E22" s="72"/>
      <c r="F22" s="72"/>
      <c r="G22" s="72"/>
    </row>
    <row r="23" spans="1:7" ht="15.75" x14ac:dyDescent="0.25">
      <c r="A23" s="32"/>
      <c r="B23" s="33"/>
      <c r="C23" s="34" t="s">
        <v>15</v>
      </c>
      <c r="D23" s="34"/>
      <c r="E23" s="33"/>
      <c r="F23" s="35"/>
      <c r="G23" s="35"/>
    </row>
    <row r="24" spans="1:7" x14ac:dyDescent="0.25">
      <c r="A24" s="32"/>
      <c r="B24" s="36" t="s">
        <v>16</v>
      </c>
      <c r="C24" s="36" t="s">
        <v>17</v>
      </c>
      <c r="D24" s="36" t="s">
        <v>18</v>
      </c>
      <c r="E24" s="36" t="s">
        <v>19</v>
      </c>
      <c r="F24" s="37" t="s">
        <v>20</v>
      </c>
      <c r="G24" s="37" t="s">
        <v>21</v>
      </c>
    </row>
    <row r="25" spans="1:7" s="32" customFormat="1" ht="30" x14ac:dyDescent="0.25">
      <c r="B25" s="36">
        <v>1</v>
      </c>
      <c r="C25" s="38" t="s">
        <v>15</v>
      </c>
      <c r="D25" s="36" t="s">
        <v>22</v>
      </c>
      <c r="E25" s="39">
        <v>12</v>
      </c>
      <c r="F25" s="59">
        <f>F27+F28+F29</f>
        <v>0</v>
      </c>
      <c r="G25" s="43">
        <f t="shared" ref="G25:G29" si="0">E25*F25</f>
        <v>0</v>
      </c>
    </row>
    <row r="26" spans="1:7" s="32" customFormat="1" x14ac:dyDescent="0.25">
      <c r="B26" s="60"/>
      <c r="C26" s="61"/>
      <c r="D26" s="60"/>
      <c r="E26" s="60"/>
      <c r="F26" s="62"/>
      <c r="G26" s="62"/>
    </row>
    <row r="27" spans="1:7" s="32" customFormat="1" ht="30" x14ac:dyDescent="0.25">
      <c r="B27" s="36" t="s">
        <v>23</v>
      </c>
      <c r="C27" s="38" t="s">
        <v>24</v>
      </c>
      <c r="D27" s="36" t="s">
        <v>22</v>
      </c>
      <c r="E27" s="39">
        <v>12</v>
      </c>
      <c r="F27" s="66">
        <v>0</v>
      </c>
      <c r="G27" s="43">
        <f t="shared" si="0"/>
        <v>0</v>
      </c>
    </row>
    <row r="28" spans="1:7" s="32" customFormat="1" ht="45" x14ac:dyDescent="0.25">
      <c r="B28" s="36" t="s">
        <v>25</v>
      </c>
      <c r="C28" s="38" t="s">
        <v>26</v>
      </c>
      <c r="D28" s="36" t="s">
        <v>22</v>
      </c>
      <c r="E28" s="39">
        <v>12</v>
      </c>
      <c r="F28" s="66">
        <v>0</v>
      </c>
      <c r="G28" s="43">
        <f t="shared" si="0"/>
        <v>0</v>
      </c>
    </row>
    <row r="29" spans="1:7" s="32" customFormat="1" ht="27.6" customHeight="1" x14ac:dyDescent="0.25">
      <c r="B29" s="36" t="s">
        <v>27</v>
      </c>
      <c r="C29" s="38" t="s">
        <v>28</v>
      </c>
      <c r="D29" s="36" t="s">
        <v>22</v>
      </c>
      <c r="E29" s="39">
        <v>12</v>
      </c>
      <c r="F29" s="59">
        <f>SUM(G31:G64)/12</f>
        <v>0</v>
      </c>
      <c r="G29" s="43">
        <f t="shared" si="0"/>
        <v>0</v>
      </c>
    </row>
    <row r="30" spans="1:7" s="32" customFormat="1" ht="15.6" customHeight="1" x14ac:dyDescent="0.25">
      <c r="B30" s="60"/>
      <c r="C30" s="61"/>
      <c r="D30" s="60"/>
      <c r="E30" s="60"/>
      <c r="F30" s="62"/>
      <c r="G30" s="64"/>
    </row>
    <row r="31" spans="1:7" s="32" customFormat="1" x14ac:dyDescent="0.25">
      <c r="B31" s="41" t="s">
        <v>29</v>
      </c>
      <c r="C31" s="42" t="s">
        <v>30</v>
      </c>
      <c r="D31" s="41" t="s">
        <v>31</v>
      </c>
      <c r="E31" s="41">
        <v>12</v>
      </c>
      <c r="F31" s="67">
        <v>0</v>
      </c>
      <c r="G31" s="43">
        <f>E31*F31</f>
        <v>0</v>
      </c>
    </row>
    <row r="32" spans="1:7" s="32" customFormat="1" ht="30" x14ac:dyDescent="0.25">
      <c r="B32" s="41" t="s">
        <v>32</v>
      </c>
      <c r="C32" s="42" t="s">
        <v>33</v>
      </c>
      <c r="D32" s="41" t="s">
        <v>31</v>
      </c>
      <c r="E32" s="41">
        <v>2</v>
      </c>
      <c r="F32" s="67">
        <v>0</v>
      </c>
      <c r="G32" s="43">
        <f t="shared" ref="G32:G64" si="1">E32*F32</f>
        <v>0</v>
      </c>
    </row>
    <row r="33" spans="2:7" s="32" customFormat="1" ht="30" x14ac:dyDescent="0.25">
      <c r="B33" s="41" t="s">
        <v>34</v>
      </c>
      <c r="C33" s="42" t="s">
        <v>35</v>
      </c>
      <c r="D33" s="41" t="s">
        <v>31</v>
      </c>
      <c r="E33" s="41">
        <v>2</v>
      </c>
      <c r="F33" s="67">
        <v>0</v>
      </c>
      <c r="G33" s="43">
        <f t="shared" si="1"/>
        <v>0</v>
      </c>
    </row>
    <row r="34" spans="2:7" s="32" customFormat="1" ht="30" x14ac:dyDescent="0.25">
      <c r="B34" s="41" t="s">
        <v>36</v>
      </c>
      <c r="C34" s="42" t="s">
        <v>37</v>
      </c>
      <c r="D34" s="41" t="s">
        <v>31</v>
      </c>
      <c r="E34" s="41">
        <v>2</v>
      </c>
      <c r="F34" s="67">
        <v>0</v>
      </c>
      <c r="G34" s="43">
        <f t="shared" si="1"/>
        <v>0</v>
      </c>
    </row>
    <row r="35" spans="2:7" s="32" customFormat="1" x14ac:dyDescent="0.25">
      <c r="B35" s="41" t="s">
        <v>38</v>
      </c>
      <c r="C35" s="42" t="s">
        <v>39</v>
      </c>
      <c r="D35" s="41" t="s">
        <v>31</v>
      </c>
      <c r="E35" s="41">
        <v>3</v>
      </c>
      <c r="F35" s="67">
        <v>0</v>
      </c>
      <c r="G35" s="43">
        <f t="shared" si="1"/>
        <v>0</v>
      </c>
    </row>
    <row r="36" spans="2:7" s="32" customFormat="1" x14ac:dyDescent="0.25">
      <c r="B36" s="41" t="s">
        <v>40</v>
      </c>
      <c r="C36" s="42" t="s">
        <v>41</v>
      </c>
      <c r="D36" s="41" t="s">
        <v>31</v>
      </c>
      <c r="E36" s="41">
        <v>5</v>
      </c>
      <c r="F36" s="67">
        <v>0</v>
      </c>
      <c r="G36" s="43">
        <f t="shared" si="1"/>
        <v>0</v>
      </c>
    </row>
    <row r="37" spans="2:7" s="32" customFormat="1" x14ac:dyDescent="0.25">
      <c r="B37" s="41" t="s">
        <v>42</v>
      </c>
      <c r="C37" s="42" t="s">
        <v>43</v>
      </c>
      <c r="D37" s="41" t="s">
        <v>31</v>
      </c>
      <c r="E37" s="41">
        <v>5</v>
      </c>
      <c r="F37" s="67">
        <v>0</v>
      </c>
      <c r="G37" s="43">
        <f t="shared" si="1"/>
        <v>0</v>
      </c>
    </row>
    <row r="38" spans="2:7" s="32" customFormat="1" x14ac:dyDescent="0.25">
      <c r="B38" s="41" t="s">
        <v>44</v>
      </c>
      <c r="C38" s="42" t="s">
        <v>45</v>
      </c>
      <c r="D38" s="41" t="s">
        <v>31</v>
      </c>
      <c r="E38" s="41">
        <v>1</v>
      </c>
      <c r="F38" s="67">
        <v>0</v>
      </c>
      <c r="G38" s="43">
        <f t="shared" si="1"/>
        <v>0</v>
      </c>
    </row>
    <row r="39" spans="2:7" s="32" customFormat="1" x14ac:dyDescent="0.25">
      <c r="B39" s="41" t="s">
        <v>46</v>
      </c>
      <c r="C39" s="42" t="s">
        <v>47</v>
      </c>
      <c r="D39" s="41" t="s">
        <v>31</v>
      </c>
      <c r="E39" s="41">
        <v>2</v>
      </c>
      <c r="F39" s="67">
        <v>0</v>
      </c>
      <c r="G39" s="43">
        <f t="shared" si="1"/>
        <v>0</v>
      </c>
    </row>
    <row r="40" spans="2:7" s="32" customFormat="1" x14ac:dyDescent="0.25">
      <c r="B40" s="41" t="s">
        <v>48</v>
      </c>
      <c r="C40" s="42" t="s">
        <v>49</v>
      </c>
      <c r="D40" s="41" t="s">
        <v>31</v>
      </c>
      <c r="E40" s="41">
        <v>2</v>
      </c>
      <c r="F40" s="67">
        <v>0</v>
      </c>
      <c r="G40" s="43">
        <f t="shared" si="1"/>
        <v>0</v>
      </c>
    </row>
    <row r="41" spans="2:7" s="32" customFormat="1" ht="30" x14ac:dyDescent="0.25">
      <c r="B41" s="41" t="s">
        <v>50</v>
      </c>
      <c r="C41" s="42" t="s">
        <v>51</v>
      </c>
      <c r="D41" s="41" t="s">
        <v>31</v>
      </c>
      <c r="E41" s="41">
        <v>5</v>
      </c>
      <c r="F41" s="67">
        <v>0</v>
      </c>
      <c r="G41" s="43">
        <f t="shared" si="1"/>
        <v>0</v>
      </c>
    </row>
    <row r="42" spans="2:7" s="32" customFormat="1" ht="30" x14ac:dyDescent="0.25">
      <c r="B42" s="41" t="s">
        <v>52</v>
      </c>
      <c r="C42" s="42" t="s">
        <v>53</v>
      </c>
      <c r="D42" s="41" t="s">
        <v>31</v>
      </c>
      <c r="E42" s="41">
        <v>2</v>
      </c>
      <c r="F42" s="67">
        <v>0</v>
      </c>
      <c r="G42" s="43">
        <f t="shared" si="1"/>
        <v>0</v>
      </c>
    </row>
    <row r="43" spans="2:7" s="32" customFormat="1" ht="30" x14ac:dyDescent="0.25">
      <c r="B43" s="41" t="s">
        <v>54</v>
      </c>
      <c r="C43" s="42" t="s">
        <v>55</v>
      </c>
      <c r="D43" s="41" t="s">
        <v>31</v>
      </c>
      <c r="E43" s="41">
        <v>1</v>
      </c>
      <c r="F43" s="67">
        <v>0</v>
      </c>
      <c r="G43" s="43">
        <f t="shared" si="1"/>
        <v>0</v>
      </c>
    </row>
    <row r="44" spans="2:7" s="32" customFormat="1" ht="30" x14ac:dyDescent="0.25">
      <c r="B44" s="41" t="s">
        <v>56</v>
      </c>
      <c r="C44" s="42" t="s">
        <v>57</v>
      </c>
      <c r="D44" s="41" t="s">
        <v>31</v>
      </c>
      <c r="E44" s="41">
        <v>3</v>
      </c>
      <c r="F44" s="67">
        <v>0</v>
      </c>
      <c r="G44" s="43">
        <f t="shared" si="1"/>
        <v>0</v>
      </c>
    </row>
    <row r="45" spans="2:7" s="32" customFormat="1" ht="30" x14ac:dyDescent="0.25">
      <c r="B45" s="41" t="s">
        <v>58</v>
      </c>
      <c r="C45" s="42" t="s">
        <v>59</v>
      </c>
      <c r="D45" s="41" t="s">
        <v>31</v>
      </c>
      <c r="E45" s="41">
        <v>3</v>
      </c>
      <c r="F45" s="67">
        <v>0</v>
      </c>
      <c r="G45" s="43">
        <f t="shared" si="1"/>
        <v>0</v>
      </c>
    </row>
    <row r="46" spans="2:7" s="32" customFormat="1" x14ac:dyDescent="0.25">
      <c r="B46" s="41" t="s">
        <v>60</v>
      </c>
      <c r="C46" s="42" t="s">
        <v>61</v>
      </c>
      <c r="D46" s="41" t="s">
        <v>31</v>
      </c>
      <c r="E46" s="41">
        <v>3</v>
      </c>
      <c r="F46" s="67">
        <v>0</v>
      </c>
      <c r="G46" s="43">
        <f t="shared" si="1"/>
        <v>0</v>
      </c>
    </row>
    <row r="47" spans="2:7" s="32" customFormat="1" x14ac:dyDescent="0.25">
      <c r="B47" s="41" t="s">
        <v>62</v>
      </c>
      <c r="C47" s="42" t="s">
        <v>63</v>
      </c>
      <c r="D47" s="41" t="s">
        <v>31</v>
      </c>
      <c r="E47" s="41">
        <v>2</v>
      </c>
      <c r="F47" s="67">
        <v>0</v>
      </c>
      <c r="G47" s="43">
        <f t="shared" si="1"/>
        <v>0</v>
      </c>
    </row>
    <row r="48" spans="2:7" s="32" customFormat="1" ht="30" x14ac:dyDescent="0.25">
      <c r="B48" s="41" t="s">
        <v>64</v>
      </c>
      <c r="C48" s="42" t="s">
        <v>65</v>
      </c>
      <c r="D48" s="41" t="s">
        <v>31</v>
      </c>
      <c r="E48" s="41">
        <v>2</v>
      </c>
      <c r="F48" s="67">
        <v>0</v>
      </c>
      <c r="G48" s="43">
        <f t="shared" si="1"/>
        <v>0</v>
      </c>
    </row>
    <row r="49" spans="2:7" s="32" customFormat="1" ht="30" x14ac:dyDescent="0.25">
      <c r="B49" s="41" t="s">
        <v>66</v>
      </c>
      <c r="C49" s="42" t="s">
        <v>67</v>
      </c>
      <c r="D49" s="41" t="s">
        <v>31</v>
      </c>
      <c r="E49" s="41">
        <v>10</v>
      </c>
      <c r="F49" s="67">
        <v>0</v>
      </c>
      <c r="G49" s="43">
        <f t="shared" si="1"/>
        <v>0</v>
      </c>
    </row>
    <row r="50" spans="2:7" s="32" customFormat="1" ht="45" x14ac:dyDescent="0.25">
      <c r="B50" s="41" t="s">
        <v>68</v>
      </c>
      <c r="C50" s="42" t="s">
        <v>69</v>
      </c>
      <c r="D50" s="41" t="s">
        <v>31</v>
      </c>
      <c r="E50" s="41">
        <v>10</v>
      </c>
      <c r="F50" s="67">
        <v>0</v>
      </c>
      <c r="G50" s="43">
        <f t="shared" si="1"/>
        <v>0</v>
      </c>
    </row>
    <row r="51" spans="2:7" s="32" customFormat="1" ht="30" x14ac:dyDescent="0.25">
      <c r="B51" s="41" t="s">
        <v>70</v>
      </c>
      <c r="C51" s="42" t="s">
        <v>71</v>
      </c>
      <c r="D51" s="41" t="s">
        <v>31</v>
      </c>
      <c r="E51" s="41">
        <v>20</v>
      </c>
      <c r="F51" s="67">
        <v>0</v>
      </c>
      <c r="G51" s="43">
        <f t="shared" si="1"/>
        <v>0</v>
      </c>
    </row>
    <row r="52" spans="2:7" s="32" customFormat="1" ht="30" x14ac:dyDescent="0.25">
      <c r="B52" s="41" t="s">
        <v>72</v>
      </c>
      <c r="C52" s="42" t="s">
        <v>73</v>
      </c>
      <c r="D52" s="41" t="s">
        <v>31</v>
      </c>
      <c r="E52" s="41">
        <v>4</v>
      </c>
      <c r="F52" s="67">
        <v>0</v>
      </c>
      <c r="G52" s="43">
        <f t="shared" si="1"/>
        <v>0</v>
      </c>
    </row>
    <row r="53" spans="2:7" s="32" customFormat="1" ht="30" x14ac:dyDescent="0.25">
      <c r="B53" s="41" t="s">
        <v>74</v>
      </c>
      <c r="C53" s="42" t="s">
        <v>75</v>
      </c>
      <c r="D53" s="41" t="s">
        <v>31</v>
      </c>
      <c r="E53" s="41">
        <v>4</v>
      </c>
      <c r="F53" s="67">
        <v>0</v>
      </c>
      <c r="G53" s="43">
        <f t="shared" si="1"/>
        <v>0</v>
      </c>
    </row>
    <row r="54" spans="2:7" s="32" customFormat="1" ht="45" x14ac:dyDescent="0.25">
      <c r="B54" s="41" t="s">
        <v>76</v>
      </c>
      <c r="C54" s="42" t="s">
        <v>77</v>
      </c>
      <c r="D54" s="41" t="s">
        <v>31</v>
      </c>
      <c r="E54" s="41">
        <v>3</v>
      </c>
      <c r="F54" s="67">
        <v>0</v>
      </c>
      <c r="G54" s="43">
        <f t="shared" si="1"/>
        <v>0</v>
      </c>
    </row>
    <row r="55" spans="2:7" s="32" customFormat="1" ht="45" x14ac:dyDescent="0.25">
      <c r="B55" s="41" t="s">
        <v>78</v>
      </c>
      <c r="C55" s="42" t="s">
        <v>79</v>
      </c>
      <c r="D55" s="41" t="s">
        <v>31</v>
      </c>
      <c r="E55" s="41">
        <v>3</v>
      </c>
      <c r="F55" s="67">
        <v>0</v>
      </c>
      <c r="G55" s="43">
        <f t="shared" si="1"/>
        <v>0</v>
      </c>
    </row>
    <row r="56" spans="2:7" s="32" customFormat="1" ht="30" x14ac:dyDescent="0.25">
      <c r="B56" s="41" t="s">
        <v>80</v>
      </c>
      <c r="C56" s="42" t="s">
        <v>81</v>
      </c>
      <c r="D56" s="41" t="s">
        <v>31</v>
      </c>
      <c r="E56" s="41">
        <v>10</v>
      </c>
      <c r="F56" s="67">
        <v>0</v>
      </c>
      <c r="G56" s="43">
        <f t="shared" si="1"/>
        <v>0</v>
      </c>
    </row>
    <row r="57" spans="2:7" s="32" customFormat="1" x14ac:dyDescent="0.25">
      <c r="B57" s="41" t="s">
        <v>82</v>
      </c>
      <c r="C57" s="42" t="s">
        <v>83</v>
      </c>
      <c r="D57" s="41" t="s">
        <v>31</v>
      </c>
      <c r="E57" s="41">
        <v>4</v>
      </c>
      <c r="F57" s="67">
        <v>0</v>
      </c>
      <c r="G57" s="43">
        <f t="shared" si="1"/>
        <v>0</v>
      </c>
    </row>
    <row r="58" spans="2:7" s="32" customFormat="1" ht="30" x14ac:dyDescent="0.25">
      <c r="B58" s="41" t="s">
        <v>84</v>
      </c>
      <c r="C58" s="42" t="s">
        <v>85</v>
      </c>
      <c r="D58" s="41" t="s">
        <v>86</v>
      </c>
      <c r="E58" s="41">
        <v>2</v>
      </c>
      <c r="F58" s="67">
        <v>0</v>
      </c>
      <c r="G58" s="43">
        <f t="shared" si="1"/>
        <v>0</v>
      </c>
    </row>
    <row r="59" spans="2:7" s="32" customFormat="1" ht="30" x14ac:dyDescent="0.25">
      <c r="B59" s="41" t="s">
        <v>87</v>
      </c>
      <c r="C59" s="42" t="s">
        <v>88</v>
      </c>
      <c r="D59" s="41" t="s">
        <v>86</v>
      </c>
      <c r="E59" s="41">
        <v>4</v>
      </c>
      <c r="F59" s="67">
        <v>0</v>
      </c>
      <c r="G59" s="43">
        <f t="shared" si="1"/>
        <v>0</v>
      </c>
    </row>
    <row r="60" spans="2:7" s="32" customFormat="1" x14ac:dyDescent="0.25">
      <c r="B60" s="41" t="s">
        <v>89</v>
      </c>
      <c r="C60" s="42" t="s">
        <v>90</v>
      </c>
      <c r="D60" s="41" t="s">
        <v>86</v>
      </c>
      <c r="E60" s="41">
        <v>10</v>
      </c>
      <c r="F60" s="67">
        <v>0</v>
      </c>
      <c r="G60" s="43">
        <f t="shared" si="1"/>
        <v>0</v>
      </c>
    </row>
    <row r="61" spans="2:7" s="32" customFormat="1" ht="30" x14ac:dyDescent="0.25">
      <c r="B61" s="41" t="s">
        <v>91</v>
      </c>
      <c r="C61" s="42" t="s">
        <v>92</v>
      </c>
      <c r="D61" s="41" t="s">
        <v>86</v>
      </c>
      <c r="E61" s="41">
        <v>3</v>
      </c>
      <c r="F61" s="67">
        <v>0</v>
      </c>
      <c r="G61" s="43">
        <f t="shared" si="1"/>
        <v>0</v>
      </c>
    </row>
    <row r="62" spans="2:7" s="32" customFormat="1" ht="30" x14ac:dyDescent="0.25">
      <c r="B62" s="41" t="s">
        <v>93</v>
      </c>
      <c r="C62" s="42" t="s">
        <v>94</v>
      </c>
      <c r="D62" s="41" t="s">
        <v>86</v>
      </c>
      <c r="E62" s="41">
        <v>2</v>
      </c>
      <c r="F62" s="67">
        <v>0</v>
      </c>
      <c r="G62" s="43">
        <f t="shared" si="1"/>
        <v>0</v>
      </c>
    </row>
    <row r="63" spans="2:7" s="32" customFormat="1" x14ac:dyDescent="0.25">
      <c r="B63" s="41" t="s">
        <v>95</v>
      </c>
      <c r="C63" s="42" t="s">
        <v>96</v>
      </c>
      <c r="D63" s="41" t="s">
        <v>86</v>
      </c>
      <c r="E63" s="41">
        <v>2</v>
      </c>
      <c r="F63" s="67">
        <v>0</v>
      </c>
      <c r="G63" s="43">
        <f t="shared" si="1"/>
        <v>0</v>
      </c>
    </row>
    <row r="64" spans="2:7" s="32" customFormat="1" ht="30" x14ac:dyDescent="0.25">
      <c r="B64" s="41" t="s">
        <v>97</v>
      </c>
      <c r="C64" s="42" t="s">
        <v>98</v>
      </c>
      <c r="D64" s="41" t="s">
        <v>86</v>
      </c>
      <c r="E64" s="41">
        <v>3</v>
      </c>
      <c r="F64" s="67">
        <v>0</v>
      </c>
      <c r="G64" s="43">
        <f t="shared" si="1"/>
        <v>0</v>
      </c>
    </row>
    <row r="65" spans="2:7" s="32" customFormat="1" x14ac:dyDescent="0.25">
      <c r="B65" s="44"/>
      <c r="C65" s="45"/>
      <c r="D65" s="46"/>
      <c r="E65" s="47"/>
      <c r="F65" s="47"/>
      <c r="G65" s="47"/>
    </row>
    <row r="66" spans="2:7" s="32" customFormat="1" ht="15.75" x14ac:dyDescent="0.25">
      <c r="B66" s="72" t="s">
        <v>99</v>
      </c>
      <c r="C66" s="72"/>
      <c r="D66" s="72"/>
      <c r="E66" s="72"/>
      <c r="F66" s="72"/>
      <c r="G66" s="72"/>
    </row>
    <row r="67" spans="2:7" s="32" customFormat="1" ht="15.75" x14ac:dyDescent="0.25">
      <c r="B67" s="58"/>
      <c r="C67" s="73" t="s">
        <v>100</v>
      </c>
      <c r="D67" s="73"/>
      <c r="E67" s="73"/>
      <c r="F67" s="73"/>
      <c r="G67" s="73"/>
    </row>
    <row r="68" spans="2:7" s="32" customFormat="1" x14ac:dyDescent="0.25">
      <c r="B68" s="36" t="s">
        <v>16</v>
      </c>
      <c r="C68" s="36" t="s">
        <v>17</v>
      </c>
      <c r="D68" s="36" t="s">
        <v>18</v>
      </c>
      <c r="E68" s="36" t="s">
        <v>19</v>
      </c>
      <c r="F68" s="37" t="s">
        <v>20</v>
      </c>
      <c r="G68" s="37" t="s">
        <v>21</v>
      </c>
    </row>
    <row r="69" spans="2:7" s="32" customFormat="1" ht="45" x14ac:dyDescent="0.25">
      <c r="B69" s="36">
        <v>2</v>
      </c>
      <c r="C69" s="38" t="s">
        <v>8</v>
      </c>
      <c r="D69" s="48" t="s">
        <v>31</v>
      </c>
      <c r="E69" s="41">
        <v>1</v>
      </c>
      <c r="F69" s="59">
        <f>SUM(G71:G104)</f>
        <v>0</v>
      </c>
      <c r="G69" s="43">
        <f t="shared" ref="G69:G104" si="2">E69*F69</f>
        <v>0</v>
      </c>
    </row>
    <row r="70" spans="2:7" s="32" customFormat="1" x14ac:dyDescent="0.25">
      <c r="B70" s="60"/>
      <c r="C70" s="61"/>
      <c r="D70" s="63"/>
      <c r="E70" s="63"/>
      <c r="F70" s="62"/>
      <c r="G70" s="64"/>
    </row>
    <row r="71" spans="2:7" s="32" customFormat="1" ht="45" x14ac:dyDescent="0.25">
      <c r="B71" s="48" t="s">
        <v>101</v>
      </c>
      <c r="C71" s="49" t="s">
        <v>102</v>
      </c>
      <c r="D71" s="48" t="s">
        <v>31</v>
      </c>
      <c r="E71" s="41">
        <v>12</v>
      </c>
      <c r="F71" s="67">
        <v>0</v>
      </c>
      <c r="G71" s="43">
        <f t="shared" si="2"/>
        <v>0</v>
      </c>
    </row>
    <row r="72" spans="2:7" s="32" customFormat="1" ht="60" x14ac:dyDescent="0.25">
      <c r="B72" s="48" t="s">
        <v>103</v>
      </c>
      <c r="C72" s="49" t="s">
        <v>104</v>
      </c>
      <c r="D72" s="48" t="s">
        <v>31</v>
      </c>
      <c r="E72" s="41">
        <v>2</v>
      </c>
      <c r="F72" s="67">
        <v>0</v>
      </c>
      <c r="G72" s="43">
        <f t="shared" si="2"/>
        <v>0</v>
      </c>
    </row>
    <row r="73" spans="2:7" s="32" customFormat="1" ht="60" x14ac:dyDescent="0.25">
      <c r="B73" s="48" t="s">
        <v>105</v>
      </c>
      <c r="C73" s="49" t="s">
        <v>106</v>
      </c>
      <c r="D73" s="48" t="s">
        <v>31</v>
      </c>
      <c r="E73" s="41">
        <v>2</v>
      </c>
      <c r="F73" s="67">
        <v>0</v>
      </c>
      <c r="G73" s="43">
        <f t="shared" si="2"/>
        <v>0</v>
      </c>
    </row>
    <row r="74" spans="2:7" s="32" customFormat="1" ht="60" x14ac:dyDescent="0.25">
      <c r="B74" s="48" t="s">
        <v>107</v>
      </c>
      <c r="C74" s="49" t="s">
        <v>108</v>
      </c>
      <c r="D74" s="48" t="s">
        <v>31</v>
      </c>
      <c r="E74" s="41">
        <v>2</v>
      </c>
      <c r="F74" s="67">
        <v>0</v>
      </c>
      <c r="G74" s="43">
        <f t="shared" si="2"/>
        <v>0</v>
      </c>
    </row>
    <row r="75" spans="2:7" s="32" customFormat="1" ht="45" x14ac:dyDescent="0.25">
      <c r="B75" s="48" t="s">
        <v>109</v>
      </c>
      <c r="C75" s="49" t="s">
        <v>110</v>
      </c>
      <c r="D75" s="48" t="s">
        <v>31</v>
      </c>
      <c r="E75" s="41">
        <v>3</v>
      </c>
      <c r="F75" s="67">
        <v>0</v>
      </c>
      <c r="G75" s="43">
        <f t="shared" si="2"/>
        <v>0</v>
      </c>
    </row>
    <row r="76" spans="2:7" s="32" customFormat="1" ht="45" x14ac:dyDescent="0.25">
      <c r="B76" s="48" t="s">
        <v>111</v>
      </c>
      <c r="C76" s="49" t="s">
        <v>112</v>
      </c>
      <c r="D76" s="48" t="s">
        <v>31</v>
      </c>
      <c r="E76" s="41">
        <v>5</v>
      </c>
      <c r="F76" s="67">
        <v>0</v>
      </c>
      <c r="G76" s="43">
        <f t="shared" si="2"/>
        <v>0</v>
      </c>
    </row>
    <row r="77" spans="2:7" s="32" customFormat="1" ht="45" x14ac:dyDescent="0.25">
      <c r="B77" s="48" t="s">
        <v>113</v>
      </c>
      <c r="C77" s="49" t="s">
        <v>114</v>
      </c>
      <c r="D77" s="48" t="s">
        <v>31</v>
      </c>
      <c r="E77" s="41">
        <v>5</v>
      </c>
      <c r="F77" s="67">
        <v>0</v>
      </c>
      <c r="G77" s="43">
        <f t="shared" si="2"/>
        <v>0</v>
      </c>
    </row>
    <row r="78" spans="2:7" s="32" customFormat="1" ht="45" x14ac:dyDescent="0.25">
      <c r="B78" s="48" t="s">
        <v>115</v>
      </c>
      <c r="C78" s="49" t="s">
        <v>116</v>
      </c>
      <c r="D78" s="48" t="s">
        <v>31</v>
      </c>
      <c r="E78" s="41">
        <v>1</v>
      </c>
      <c r="F78" s="67">
        <v>0</v>
      </c>
      <c r="G78" s="43">
        <f t="shared" si="2"/>
        <v>0</v>
      </c>
    </row>
    <row r="79" spans="2:7" s="32" customFormat="1" ht="45" x14ac:dyDescent="0.25">
      <c r="B79" s="48" t="s">
        <v>117</v>
      </c>
      <c r="C79" s="49" t="s">
        <v>118</v>
      </c>
      <c r="D79" s="48" t="s">
        <v>31</v>
      </c>
      <c r="E79" s="41">
        <v>2</v>
      </c>
      <c r="F79" s="67">
        <v>0</v>
      </c>
      <c r="G79" s="43">
        <f t="shared" si="2"/>
        <v>0</v>
      </c>
    </row>
    <row r="80" spans="2:7" s="32" customFormat="1" ht="45" x14ac:dyDescent="0.25">
      <c r="B80" s="48" t="s">
        <v>119</v>
      </c>
      <c r="C80" s="49" t="s">
        <v>120</v>
      </c>
      <c r="D80" s="48" t="s">
        <v>31</v>
      </c>
      <c r="E80" s="41">
        <v>2</v>
      </c>
      <c r="F80" s="67">
        <v>0</v>
      </c>
      <c r="G80" s="43">
        <f t="shared" si="2"/>
        <v>0</v>
      </c>
    </row>
    <row r="81" spans="2:7" s="32" customFormat="1" ht="45" x14ac:dyDescent="0.25">
      <c r="B81" s="48" t="s">
        <v>121</v>
      </c>
      <c r="C81" s="49" t="s">
        <v>122</v>
      </c>
      <c r="D81" s="48" t="s">
        <v>31</v>
      </c>
      <c r="E81" s="41">
        <v>5</v>
      </c>
      <c r="F81" s="67">
        <v>0</v>
      </c>
      <c r="G81" s="43">
        <f t="shared" si="2"/>
        <v>0</v>
      </c>
    </row>
    <row r="82" spans="2:7" s="32" customFormat="1" ht="60" x14ac:dyDescent="0.25">
      <c r="B82" s="48" t="s">
        <v>123</v>
      </c>
      <c r="C82" s="49" t="s">
        <v>124</v>
      </c>
      <c r="D82" s="48" t="s">
        <v>31</v>
      </c>
      <c r="E82" s="41">
        <v>2</v>
      </c>
      <c r="F82" s="67">
        <v>0</v>
      </c>
      <c r="G82" s="43">
        <f t="shared" si="2"/>
        <v>0</v>
      </c>
    </row>
    <row r="83" spans="2:7" s="32" customFormat="1" ht="45" x14ac:dyDescent="0.25">
      <c r="B83" s="48" t="s">
        <v>125</v>
      </c>
      <c r="C83" s="49" t="s">
        <v>126</v>
      </c>
      <c r="D83" s="48" t="s">
        <v>31</v>
      </c>
      <c r="E83" s="41">
        <v>1</v>
      </c>
      <c r="F83" s="67">
        <v>0</v>
      </c>
      <c r="G83" s="43">
        <f t="shared" si="2"/>
        <v>0</v>
      </c>
    </row>
    <row r="84" spans="2:7" s="32" customFormat="1" ht="45" x14ac:dyDescent="0.25">
      <c r="B84" s="48" t="s">
        <v>127</v>
      </c>
      <c r="C84" s="49" t="s">
        <v>128</v>
      </c>
      <c r="D84" s="48" t="s">
        <v>31</v>
      </c>
      <c r="E84" s="41">
        <v>3</v>
      </c>
      <c r="F84" s="67">
        <v>0</v>
      </c>
      <c r="G84" s="43">
        <f t="shared" si="2"/>
        <v>0</v>
      </c>
    </row>
    <row r="85" spans="2:7" s="32" customFormat="1" ht="60" x14ac:dyDescent="0.25">
      <c r="B85" s="48" t="s">
        <v>129</v>
      </c>
      <c r="C85" s="49" t="s">
        <v>130</v>
      </c>
      <c r="D85" s="48" t="s">
        <v>31</v>
      </c>
      <c r="E85" s="41">
        <v>3</v>
      </c>
      <c r="F85" s="67">
        <v>0</v>
      </c>
      <c r="G85" s="43">
        <f t="shared" si="2"/>
        <v>0</v>
      </c>
    </row>
    <row r="86" spans="2:7" s="32" customFormat="1" ht="45" x14ac:dyDescent="0.25">
      <c r="B86" s="48" t="s">
        <v>131</v>
      </c>
      <c r="C86" s="49" t="s">
        <v>132</v>
      </c>
      <c r="D86" s="48" t="s">
        <v>31</v>
      </c>
      <c r="E86" s="41">
        <v>3</v>
      </c>
      <c r="F86" s="67">
        <v>0</v>
      </c>
      <c r="G86" s="43">
        <f t="shared" si="2"/>
        <v>0</v>
      </c>
    </row>
    <row r="87" spans="2:7" s="32" customFormat="1" ht="45" x14ac:dyDescent="0.25">
      <c r="B87" s="48" t="s">
        <v>133</v>
      </c>
      <c r="C87" s="49" t="s">
        <v>134</v>
      </c>
      <c r="D87" s="48" t="s">
        <v>31</v>
      </c>
      <c r="E87" s="41">
        <v>2</v>
      </c>
      <c r="F87" s="67">
        <v>0</v>
      </c>
      <c r="G87" s="43">
        <f t="shared" si="2"/>
        <v>0</v>
      </c>
    </row>
    <row r="88" spans="2:7" s="32" customFormat="1" ht="60" x14ac:dyDescent="0.25">
      <c r="B88" s="48" t="s">
        <v>135</v>
      </c>
      <c r="C88" s="49" t="s">
        <v>136</v>
      </c>
      <c r="D88" s="48" t="s">
        <v>31</v>
      </c>
      <c r="E88" s="41">
        <v>2</v>
      </c>
      <c r="F88" s="67">
        <v>0</v>
      </c>
      <c r="G88" s="43">
        <f t="shared" si="2"/>
        <v>0</v>
      </c>
    </row>
    <row r="89" spans="2:7" s="32" customFormat="1" ht="45" x14ac:dyDescent="0.25">
      <c r="B89" s="48" t="s">
        <v>137</v>
      </c>
      <c r="C89" s="49" t="s">
        <v>138</v>
      </c>
      <c r="D89" s="48" t="s">
        <v>31</v>
      </c>
      <c r="E89" s="41">
        <v>10</v>
      </c>
      <c r="F89" s="67">
        <v>0</v>
      </c>
      <c r="G89" s="43">
        <f t="shared" si="2"/>
        <v>0</v>
      </c>
    </row>
    <row r="90" spans="2:7" s="32" customFormat="1" ht="75" x14ac:dyDescent="0.25">
      <c r="B90" s="48" t="s">
        <v>139</v>
      </c>
      <c r="C90" s="49" t="s">
        <v>140</v>
      </c>
      <c r="D90" s="48" t="s">
        <v>31</v>
      </c>
      <c r="E90" s="41">
        <v>10</v>
      </c>
      <c r="F90" s="67">
        <v>0</v>
      </c>
      <c r="G90" s="43">
        <f t="shared" si="2"/>
        <v>0</v>
      </c>
    </row>
    <row r="91" spans="2:7" s="32" customFormat="1" ht="60" x14ac:dyDescent="0.25">
      <c r="B91" s="48" t="s">
        <v>141</v>
      </c>
      <c r="C91" s="49" t="s">
        <v>142</v>
      </c>
      <c r="D91" s="48" t="s">
        <v>31</v>
      </c>
      <c r="E91" s="41">
        <v>20</v>
      </c>
      <c r="F91" s="67">
        <v>0</v>
      </c>
      <c r="G91" s="43">
        <f t="shared" si="2"/>
        <v>0</v>
      </c>
    </row>
    <row r="92" spans="2:7" s="32" customFormat="1" ht="60" x14ac:dyDescent="0.25">
      <c r="B92" s="48" t="s">
        <v>143</v>
      </c>
      <c r="C92" s="49" t="s">
        <v>144</v>
      </c>
      <c r="D92" s="48" t="s">
        <v>31</v>
      </c>
      <c r="E92" s="41">
        <v>4</v>
      </c>
      <c r="F92" s="67">
        <v>0</v>
      </c>
      <c r="G92" s="43">
        <f t="shared" si="2"/>
        <v>0</v>
      </c>
    </row>
    <row r="93" spans="2:7" s="32" customFormat="1" ht="60" x14ac:dyDescent="0.25">
      <c r="B93" s="48" t="s">
        <v>145</v>
      </c>
      <c r="C93" s="49" t="s">
        <v>146</v>
      </c>
      <c r="D93" s="48" t="s">
        <v>31</v>
      </c>
      <c r="E93" s="41">
        <v>4</v>
      </c>
      <c r="F93" s="67">
        <v>0</v>
      </c>
      <c r="G93" s="43">
        <f t="shared" si="2"/>
        <v>0</v>
      </c>
    </row>
    <row r="94" spans="2:7" s="32" customFormat="1" ht="75" x14ac:dyDescent="0.25">
      <c r="B94" s="48" t="s">
        <v>147</v>
      </c>
      <c r="C94" s="49" t="s">
        <v>148</v>
      </c>
      <c r="D94" s="48" t="s">
        <v>31</v>
      </c>
      <c r="E94" s="41">
        <v>3</v>
      </c>
      <c r="F94" s="67">
        <v>0</v>
      </c>
      <c r="G94" s="43">
        <f t="shared" si="2"/>
        <v>0</v>
      </c>
    </row>
    <row r="95" spans="2:7" s="32" customFormat="1" ht="75" x14ac:dyDescent="0.25">
      <c r="B95" s="48" t="s">
        <v>149</v>
      </c>
      <c r="C95" s="49" t="s">
        <v>150</v>
      </c>
      <c r="D95" s="48" t="s">
        <v>31</v>
      </c>
      <c r="E95" s="41">
        <v>3</v>
      </c>
      <c r="F95" s="67">
        <v>0</v>
      </c>
      <c r="G95" s="43">
        <f t="shared" si="2"/>
        <v>0</v>
      </c>
    </row>
    <row r="96" spans="2:7" s="32" customFormat="1" ht="60" x14ac:dyDescent="0.25">
      <c r="B96" s="48" t="s">
        <v>151</v>
      </c>
      <c r="C96" s="49" t="s">
        <v>152</v>
      </c>
      <c r="D96" s="48" t="s">
        <v>31</v>
      </c>
      <c r="E96" s="41">
        <v>10</v>
      </c>
      <c r="F96" s="67">
        <v>0</v>
      </c>
      <c r="G96" s="43">
        <f t="shared" si="2"/>
        <v>0</v>
      </c>
    </row>
    <row r="97" spans="2:7" s="32" customFormat="1" ht="45" x14ac:dyDescent="0.25">
      <c r="B97" s="48" t="s">
        <v>153</v>
      </c>
      <c r="C97" s="49" t="s">
        <v>154</v>
      </c>
      <c r="D97" s="48" t="s">
        <v>31</v>
      </c>
      <c r="E97" s="41">
        <v>4</v>
      </c>
      <c r="F97" s="67">
        <v>0</v>
      </c>
      <c r="G97" s="43">
        <f t="shared" si="2"/>
        <v>0</v>
      </c>
    </row>
    <row r="98" spans="2:7" s="32" customFormat="1" ht="45" x14ac:dyDescent="0.25">
      <c r="B98" s="48" t="s">
        <v>155</v>
      </c>
      <c r="C98" s="49" t="s">
        <v>156</v>
      </c>
      <c r="D98" s="48" t="s">
        <v>86</v>
      </c>
      <c r="E98" s="41">
        <v>2</v>
      </c>
      <c r="F98" s="67">
        <v>0</v>
      </c>
      <c r="G98" s="43">
        <f t="shared" si="2"/>
        <v>0</v>
      </c>
    </row>
    <row r="99" spans="2:7" s="32" customFormat="1" ht="60" x14ac:dyDescent="0.25">
      <c r="B99" s="48" t="s">
        <v>157</v>
      </c>
      <c r="C99" s="49" t="s">
        <v>158</v>
      </c>
      <c r="D99" s="48" t="s">
        <v>86</v>
      </c>
      <c r="E99" s="41">
        <v>4</v>
      </c>
      <c r="F99" s="67">
        <v>0</v>
      </c>
      <c r="G99" s="43">
        <f t="shared" si="2"/>
        <v>0</v>
      </c>
    </row>
    <row r="100" spans="2:7" s="32" customFormat="1" ht="45" x14ac:dyDescent="0.25">
      <c r="B100" s="48" t="s">
        <v>159</v>
      </c>
      <c r="C100" s="49" t="s">
        <v>160</v>
      </c>
      <c r="D100" s="48" t="s">
        <v>86</v>
      </c>
      <c r="E100" s="41">
        <v>10</v>
      </c>
      <c r="F100" s="67">
        <v>0</v>
      </c>
      <c r="G100" s="43">
        <f t="shared" si="2"/>
        <v>0</v>
      </c>
    </row>
    <row r="101" spans="2:7" s="32" customFormat="1" ht="60" x14ac:dyDescent="0.25">
      <c r="B101" s="48" t="s">
        <v>161</v>
      </c>
      <c r="C101" s="49" t="s">
        <v>162</v>
      </c>
      <c r="D101" s="48" t="s">
        <v>86</v>
      </c>
      <c r="E101" s="41">
        <v>3</v>
      </c>
      <c r="F101" s="67">
        <v>0</v>
      </c>
      <c r="G101" s="43">
        <f t="shared" si="2"/>
        <v>0</v>
      </c>
    </row>
    <row r="102" spans="2:7" s="32" customFormat="1" ht="60" x14ac:dyDescent="0.25">
      <c r="B102" s="48" t="s">
        <v>163</v>
      </c>
      <c r="C102" s="49" t="s">
        <v>164</v>
      </c>
      <c r="D102" s="48" t="s">
        <v>86</v>
      </c>
      <c r="E102" s="41">
        <v>2</v>
      </c>
      <c r="F102" s="67">
        <v>0</v>
      </c>
      <c r="G102" s="43">
        <f t="shared" si="2"/>
        <v>0</v>
      </c>
    </row>
    <row r="103" spans="2:7" s="32" customFormat="1" ht="45" x14ac:dyDescent="0.25">
      <c r="B103" s="48" t="s">
        <v>165</v>
      </c>
      <c r="C103" s="49" t="s">
        <v>166</v>
      </c>
      <c r="D103" s="48" t="s">
        <v>86</v>
      </c>
      <c r="E103" s="41">
        <v>2</v>
      </c>
      <c r="F103" s="67">
        <v>0</v>
      </c>
      <c r="G103" s="43">
        <f t="shared" si="2"/>
        <v>0</v>
      </c>
    </row>
    <row r="104" spans="2:7" s="32" customFormat="1" ht="60" x14ac:dyDescent="0.25">
      <c r="B104" s="48" t="s">
        <v>167</v>
      </c>
      <c r="C104" s="49" t="s">
        <v>168</v>
      </c>
      <c r="D104" s="48" t="s">
        <v>86</v>
      </c>
      <c r="E104" s="41">
        <v>3</v>
      </c>
      <c r="F104" s="67">
        <v>0</v>
      </c>
      <c r="G104" s="43">
        <f t="shared" si="2"/>
        <v>0</v>
      </c>
    </row>
    <row r="105" spans="2:7" s="32" customFormat="1" x14ac:dyDescent="0.25">
      <c r="B105" s="50"/>
      <c r="C105" s="51"/>
      <c r="D105" s="50"/>
      <c r="E105" s="46"/>
      <c r="F105" s="47"/>
      <c r="G105" s="47"/>
    </row>
    <row r="106" spans="2:7" s="32" customFormat="1" x14ac:dyDescent="0.25">
      <c r="B106" s="36" t="s">
        <v>16</v>
      </c>
      <c r="C106" s="36" t="s">
        <v>17</v>
      </c>
      <c r="D106" s="36" t="s">
        <v>169</v>
      </c>
      <c r="E106" s="36" t="s">
        <v>19</v>
      </c>
      <c r="F106" s="37" t="s">
        <v>20</v>
      </c>
      <c r="G106" s="37" t="s">
        <v>21</v>
      </c>
    </row>
    <row r="107" spans="2:7" s="32" customFormat="1" ht="30" x14ac:dyDescent="0.25">
      <c r="B107" s="36">
        <v>3</v>
      </c>
      <c r="C107" s="38" t="s">
        <v>9</v>
      </c>
      <c r="D107" s="48" t="s">
        <v>31</v>
      </c>
      <c r="E107" s="41">
        <v>1</v>
      </c>
      <c r="F107" s="40">
        <f>SUM(G109:G146)</f>
        <v>0</v>
      </c>
      <c r="G107" s="40">
        <f>E107*F107</f>
        <v>0</v>
      </c>
    </row>
    <row r="108" spans="2:7" s="32" customFormat="1" x14ac:dyDescent="0.25">
      <c r="B108" s="60"/>
      <c r="C108" s="61"/>
      <c r="D108" s="63"/>
      <c r="E108" s="63"/>
      <c r="F108" s="62"/>
      <c r="G108" s="64"/>
    </row>
    <row r="109" spans="2:7" s="32" customFormat="1" ht="60" x14ac:dyDescent="0.25">
      <c r="B109" s="48" t="s">
        <v>170</v>
      </c>
      <c r="C109" s="49" t="s">
        <v>171</v>
      </c>
      <c r="D109" s="48" t="s">
        <v>31</v>
      </c>
      <c r="E109" s="48">
        <v>26</v>
      </c>
      <c r="F109" s="67">
        <v>0</v>
      </c>
      <c r="G109" s="43">
        <f t="shared" ref="G109:G146" si="3">E109*F109</f>
        <v>0</v>
      </c>
    </row>
    <row r="110" spans="2:7" s="32" customFormat="1" ht="45" x14ac:dyDescent="0.25">
      <c r="B110" s="48" t="s">
        <v>172</v>
      </c>
      <c r="C110" s="49" t="s">
        <v>173</v>
      </c>
      <c r="D110" s="48" t="s">
        <v>31</v>
      </c>
      <c r="E110" s="48">
        <v>13</v>
      </c>
      <c r="F110" s="67">
        <v>0</v>
      </c>
      <c r="G110" s="43">
        <f t="shared" si="3"/>
        <v>0</v>
      </c>
    </row>
    <row r="111" spans="2:7" s="32" customFormat="1" ht="60" x14ac:dyDescent="0.25">
      <c r="B111" s="48" t="s">
        <v>174</v>
      </c>
      <c r="C111" s="49" t="s">
        <v>175</v>
      </c>
      <c r="D111" s="48" t="s">
        <v>31</v>
      </c>
      <c r="E111" s="48">
        <v>5</v>
      </c>
      <c r="F111" s="67">
        <v>0</v>
      </c>
      <c r="G111" s="43">
        <f t="shared" si="3"/>
        <v>0</v>
      </c>
    </row>
    <row r="112" spans="2:7" s="32" customFormat="1" ht="45" x14ac:dyDescent="0.25">
      <c r="B112" s="48" t="s">
        <v>176</v>
      </c>
      <c r="C112" s="49" t="s">
        <v>177</v>
      </c>
      <c r="D112" s="48" t="s">
        <v>31</v>
      </c>
      <c r="E112" s="48">
        <v>63</v>
      </c>
      <c r="F112" s="67">
        <v>0</v>
      </c>
      <c r="G112" s="43">
        <f t="shared" si="3"/>
        <v>0</v>
      </c>
    </row>
    <row r="113" spans="2:7" s="32" customFormat="1" ht="60" x14ac:dyDescent="0.25">
      <c r="B113" s="48" t="s">
        <v>178</v>
      </c>
      <c r="C113" s="49" t="s">
        <v>179</v>
      </c>
      <c r="D113" s="48" t="s">
        <v>31</v>
      </c>
      <c r="E113" s="48">
        <v>10</v>
      </c>
      <c r="F113" s="67">
        <v>0</v>
      </c>
      <c r="G113" s="43">
        <f t="shared" si="3"/>
        <v>0</v>
      </c>
    </row>
    <row r="114" spans="2:7" s="32" customFormat="1" ht="45" x14ac:dyDescent="0.25">
      <c r="B114" s="48" t="s">
        <v>180</v>
      </c>
      <c r="C114" s="49" t="s">
        <v>181</v>
      </c>
      <c r="D114" s="48" t="s">
        <v>31</v>
      </c>
      <c r="E114" s="48">
        <v>9</v>
      </c>
      <c r="F114" s="67">
        <v>0</v>
      </c>
      <c r="G114" s="43">
        <f t="shared" si="3"/>
        <v>0</v>
      </c>
    </row>
    <row r="115" spans="2:7" s="32" customFormat="1" ht="45" x14ac:dyDescent="0.25">
      <c r="B115" s="48" t="s">
        <v>182</v>
      </c>
      <c r="C115" s="49" t="s">
        <v>183</v>
      </c>
      <c r="D115" s="48" t="s">
        <v>31</v>
      </c>
      <c r="E115" s="48">
        <v>13</v>
      </c>
      <c r="F115" s="67">
        <v>0</v>
      </c>
      <c r="G115" s="43">
        <f t="shared" si="3"/>
        <v>0</v>
      </c>
    </row>
    <row r="116" spans="2:7" s="32" customFormat="1" ht="45" x14ac:dyDescent="0.25">
      <c r="B116" s="48" t="s">
        <v>184</v>
      </c>
      <c r="C116" s="49" t="s">
        <v>185</v>
      </c>
      <c r="D116" s="48" t="s">
        <v>31</v>
      </c>
      <c r="E116" s="48">
        <v>165</v>
      </c>
      <c r="F116" s="67">
        <v>0</v>
      </c>
      <c r="G116" s="43">
        <f t="shared" si="3"/>
        <v>0</v>
      </c>
    </row>
    <row r="117" spans="2:7" s="32" customFormat="1" ht="45" x14ac:dyDescent="0.25">
      <c r="B117" s="48" t="s">
        <v>186</v>
      </c>
      <c r="C117" s="49" t="s">
        <v>187</v>
      </c>
      <c r="D117" s="48" t="s">
        <v>31</v>
      </c>
      <c r="E117" s="48">
        <v>165</v>
      </c>
      <c r="F117" s="67">
        <v>0</v>
      </c>
      <c r="G117" s="43">
        <f t="shared" si="3"/>
        <v>0</v>
      </c>
    </row>
    <row r="118" spans="2:7" s="32" customFormat="1" ht="45" x14ac:dyDescent="0.25">
      <c r="B118" s="48" t="s">
        <v>188</v>
      </c>
      <c r="C118" s="49" t="s">
        <v>189</v>
      </c>
      <c r="D118" s="48" t="s">
        <v>31</v>
      </c>
      <c r="E118" s="48">
        <v>5</v>
      </c>
      <c r="F118" s="67">
        <v>0</v>
      </c>
      <c r="G118" s="43">
        <f t="shared" si="3"/>
        <v>0</v>
      </c>
    </row>
    <row r="119" spans="2:7" s="32" customFormat="1" ht="45" x14ac:dyDescent="0.25">
      <c r="B119" s="48" t="s">
        <v>190</v>
      </c>
      <c r="C119" s="49" t="s">
        <v>191</v>
      </c>
      <c r="D119" s="48" t="s">
        <v>31</v>
      </c>
      <c r="E119" s="48">
        <v>189</v>
      </c>
      <c r="F119" s="67">
        <v>0</v>
      </c>
      <c r="G119" s="43">
        <f t="shared" si="3"/>
        <v>0</v>
      </c>
    </row>
    <row r="120" spans="2:7" s="32" customFormat="1" ht="45" x14ac:dyDescent="0.25">
      <c r="B120" s="48" t="s">
        <v>192</v>
      </c>
      <c r="C120" s="49" t="s">
        <v>193</v>
      </c>
      <c r="D120" s="48" t="s">
        <v>31</v>
      </c>
      <c r="E120" s="48">
        <v>5</v>
      </c>
      <c r="F120" s="67">
        <v>0</v>
      </c>
      <c r="G120" s="43">
        <f t="shared" si="3"/>
        <v>0</v>
      </c>
    </row>
    <row r="121" spans="2:7" s="32" customFormat="1" ht="45" x14ac:dyDescent="0.25">
      <c r="B121" s="48" t="s">
        <v>194</v>
      </c>
      <c r="C121" s="49" t="s">
        <v>195</v>
      </c>
      <c r="D121" s="48" t="s">
        <v>31</v>
      </c>
      <c r="E121" s="48">
        <v>9</v>
      </c>
      <c r="F121" s="67">
        <v>0</v>
      </c>
      <c r="G121" s="43">
        <f t="shared" si="3"/>
        <v>0</v>
      </c>
    </row>
    <row r="122" spans="2:7" s="32" customFormat="1" ht="45" x14ac:dyDescent="0.25">
      <c r="B122" s="48" t="s">
        <v>196</v>
      </c>
      <c r="C122" s="49" t="s">
        <v>197</v>
      </c>
      <c r="D122" s="48" t="s">
        <v>31</v>
      </c>
      <c r="E122" s="48">
        <v>9</v>
      </c>
      <c r="F122" s="67">
        <v>0</v>
      </c>
      <c r="G122" s="43">
        <f t="shared" si="3"/>
        <v>0</v>
      </c>
    </row>
    <row r="123" spans="2:7" s="32" customFormat="1" ht="45" x14ac:dyDescent="0.25">
      <c r="B123" s="48" t="s">
        <v>198</v>
      </c>
      <c r="C123" s="49" t="s">
        <v>199</v>
      </c>
      <c r="D123" s="48" t="s">
        <v>31</v>
      </c>
      <c r="E123" s="48">
        <v>24</v>
      </c>
      <c r="F123" s="67">
        <v>0</v>
      </c>
      <c r="G123" s="43">
        <f t="shared" si="3"/>
        <v>0</v>
      </c>
    </row>
    <row r="124" spans="2:7" s="32" customFormat="1" ht="45" x14ac:dyDescent="0.25">
      <c r="B124" s="48" t="s">
        <v>200</v>
      </c>
      <c r="C124" s="49" t="s">
        <v>201</v>
      </c>
      <c r="D124" s="48" t="s">
        <v>31</v>
      </c>
      <c r="E124" s="48">
        <v>54</v>
      </c>
      <c r="F124" s="67">
        <v>0</v>
      </c>
      <c r="G124" s="43">
        <f t="shared" si="3"/>
        <v>0</v>
      </c>
    </row>
    <row r="125" spans="2:7" s="32" customFormat="1" ht="45" x14ac:dyDescent="0.25">
      <c r="B125" s="48" t="s">
        <v>202</v>
      </c>
      <c r="C125" s="49" t="s">
        <v>203</v>
      </c>
      <c r="D125" s="48" t="s">
        <v>31</v>
      </c>
      <c r="E125" s="48">
        <v>26</v>
      </c>
      <c r="F125" s="67">
        <v>0</v>
      </c>
      <c r="G125" s="43">
        <f t="shared" si="3"/>
        <v>0</v>
      </c>
    </row>
    <row r="126" spans="2:7" s="32" customFormat="1" ht="90" x14ac:dyDescent="0.25">
      <c r="B126" s="48" t="s">
        <v>204</v>
      </c>
      <c r="C126" s="49" t="s">
        <v>205</v>
      </c>
      <c r="D126" s="48" t="s">
        <v>31</v>
      </c>
      <c r="E126" s="48">
        <v>91</v>
      </c>
      <c r="F126" s="67">
        <v>0</v>
      </c>
      <c r="G126" s="43">
        <f t="shared" si="3"/>
        <v>0</v>
      </c>
    </row>
    <row r="127" spans="2:7" s="32" customFormat="1" ht="90" x14ac:dyDescent="0.25">
      <c r="B127" s="48" t="s">
        <v>206</v>
      </c>
      <c r="C127" s="49" t="s">
        <v>207</v>
      </c>
      <c r="D127" s="48" t="s">
        <v>31</v>
      </c>
      <c r="E127" s="48">
        <v>34</v>
      </c>
      <c r="F127" s="67">
        <v>0</v>
      </c>
      <c r="G127" s="43">
        <f t="shared" si="3"/>
        <v>0</v>
      </c>
    </row>
    <row r="128" spans="2:7" s="32" customFormat="1" ht="105" x14ac:dyDescent="0.25">
      <c r="B128" s="48" t="s">
        <v>208</v>
      </c>
      <c r="C128" s="49" t="s">
        <v>209</v>
      </c>
      <c r="D128" s="48" t="s">
        <v>31</v>
      </c>
      <c r="E128" s="48">
        <v>14</v>
      </c>
      <c r="F128" s="67">
        <v>0</v>
      </c>
      <c r="G128" s="43">
        <f t="shared" si="3"/>
        <v>0</v>
      </c>
    </row>
    <row r="129" spans="2:7" s="32" customFormat="1" ht="90" x14ac:dyDescent="0.25">
      <c r="B129" s="48" t="s">
        <v>210</v>
      </c>
      <c r="C129" s="49" t="s">
        <v>211</v>
      </c>
      <c r="D129" s="48" t="s">
        <v>31</v>
      </c>
      <c r="E129" s="48">
        <v>39</v>
      </c>
      <c r="F129" s="67">
        <v>0</v>
      </c>
      <c r="G129" s="43">
        <f t="shared" si="3"/>
        <v>0</v>
      </c>
    </row>
    <row r="130" spans="2:7" s="32" customFormat="1" ht="90" x14ac:dyDescent="0.25">
      <c r="B130" s="48" t="s">
        <v>212</v>
      </c>
      <c r="C130" s="49" t="s">
        <v>213</v>
      </c>
      <c r="D130" s="48" t="s">
        <v>31</v>
      </c>
      <c r="E130" s="48">
        <v>22</v>
      </c>
      <c r="F130" s="67">
        <v>0</v>
      </c>
      <c r="G130" s="43">
        <f t="shared" si="3"/>
        <v>0</v>
      </c>
    </row>
    <row r="131" spans="2:7" s="32" customFormat="1" ht="105" x14ac:dyDescent="0.25">
      <c r="B131" s="48" t="s">
        <v>214</v>
      </c>
      <c r="C131" s="49" t="s">
        <v>215</v>
      </c>
      <c r="D131" s="48" t="s">
        <v>31</v>
      </c>
      <c r="E131" s="48">
        <v>7</v>
      </c>
      <c r="F131" s="67">
        <v>0</v>
      </c>
      <c r="G131" s="43">
        <f t="shared" si="3"/>
        <v>0</v>
      </c>
    </row>
    <row r="132" spans="2:7" s="32" customFormat="1" ht="105" x14ac:dyDescent="0.25">
      <c r="B132" s="48" t="s">
        <v>216</v>
      </c>
      <c r="C132" s="49" t="s">
        <v>217</v>
      </c>
      <c r="D132" s="48" t="s">
        <v>31</v>
      </c>
      <c r="E132" s="48">
        <v>4</v>
      </c>
      <c r="F132" s="67">
        <v>0</v>
      </c>
      <c r="G132" s="43">
        <f t="shared" si="3"/>
        <v>0</v>
      </c>
    </row>
    <row r="133" spans="2:7" s="32" customFormat="1" ht="90" x14ac:dyDescent="0.25">
      <c r="B133" s="48" t="s">
        <v>218</v>
      </c>
      <c r="C133" s="49" t="s">
        <v>219</v>
      </c>
      <c r="D133" s="48" t="s">
        <v>31</v>
      </c>
      <c r="E133" s="48">
        <v>32</v>
      </c>
      <c r="F133" s="67">
        <v>0</v>
      </c>
      <c r="G133" s="43">
        <f t="shared" si="3"/>
        <v>0</v>
      </c>
    </row>
    <row r="134" spans="2:7" s="32" customFormat="1" ht="75" x14ac:dyDescent="0.25">
      <c r="B134" s="48" t="s">
        <v>220</v>
      </c>
      <c r="C134" s="49" t="s">
        <v>221</v>
      </c>
      <c r="D134" s="48" t="s">
        <v>31</v>
      </c>
      <c r="E134" s="48">
        <v>5</v>
      </c>
      <c r="F134" s="67">
        <v>0</v>
      </c>
      <c r="G134" s="43">
        <f t="shared" si="3"/>
        <v>0</v>
      </c>
    </row>
    <row r="135" spans="2:7" s="32" customFormat="1" ht="90" x14ac:dyDescent="0.25">
      <c r="B135" s="48" t="s">
        <v>222</v>
      </c>
      <c r="C135" s="49" t="s">
        <v>223</v>
      </c>
      <c r="D135" s="48" t="s">
        <v>31</v>
      </c>
      <c r="E135" s="48">
        <v>2</v>
      </c>
      <c r="F135" s="67">
        <v>0</v>
      </c>
      <c r="G135" s="43">
        <f t="shared" si="3"/>
        <v>0</v>
      </c>
    </row>
    <row r="136" spans="2:7" s="32" customFormat="1" ht="105" x14ac:dyDescent="0.25">
      <c r="B136" s="48" t="s">
        <v>224</v>
      </c>
      <c r="C136" s="49" t="s">
        <v>225</v>
      </c>
      <c r="D136" s="48" t="s">
        <v>31</v>
      </c>
      <c r="E136" s="48">
        <v>25</v>
      </c>
      <c r="F136" s="67">
        <v>0</v>
      </c>
      <c r="G136" s="43">
        <f t="shared" si="3"/>
        <v>0</v>
      </c>
    </row>
    <row r="137" spans="2:7" s="32" customFormat="1" ht="105" x14ac:dyDescent="0.25">
      <c r="B137" s="48" t="s">
        <v>226</v>
      </c>
      <c r="C137" s="49" t="s">
        <v>227</v>
      </c>
      <c r="D137" s="48" t="s">
        <v>31</v>
      </c>
      <c r="E137" s="48">
        <v>50</v>
      </c>
      <c r="F137" s="67">
        <v>0</v>
      </c>
      <c r="G137" s="43">
        <f t="shared" si="3"/>
        <v>0</v>
      </c>
    </row>
    <row r="138" spans="2:7" s="32" customFormat="1" ht="105" x14ac:dyDescent="0.25">
      <c r="B138" s="48" t="s">
        <v>228</v>
      </c>
      <c r="C138" s="49" t="s">
        <v>229</v>
      </c>
      <c r="D138" s="48" t="s">
        <v>31</v>
      </c>
      <c r="E138" s="48">
        <v>17</v>
      </c>
      <c r="F138" s="67">
        <v>0</v>
      </c>
      <c r="G138" s="43">
        <f t="shared" si="3"/>
        <v>0</v>
      </c>
    </row>
    <row r="139" spans="2:7" s="32" customFormat="1" ht="75" x14ac:dyDescent="0.25">
      <c r="B139" s="48" t="s">
        <v>230</v>
      </c>
      <c r="C139" s="49" t="s">
        <v>231</v>
      </c>
      <c r="D139" s="48" t="s">
        <v>31</v>
      </c>
      <c r="E139" s="48">
        <v>48</v>
      </c>
      <c r="F139" s="67">
        <v>0</v>
      </c>
      <c r="G139" s="43">
        <f t="shared" si="3"/>
        <v>0</v>
      </c>
    </row>
    <row r="140" spans="2:7" s="32" customFormat="1" ht="90" x14ac:dyDescent="0.25">
      <c r="B140" s="48" t="s">
        <v>232</v>
      </c>
      <c r="C140" s="49" t="s">
        <v>233</v>
      </c>
      <c r="D140" s="48" t="s">
        <v>31</v>
      </c>
      <c r="E140" s="48">
        <v>24</v>
      </c>
      <c r="F140" s="67">
        <v>0</v>
      </c>
      <c r="G140" s="43">
        <f t="shared" si="3"/>
        <v>0</v>
      </c>
    </row>
    <row r="141" spans="2:7" s="32" customFormat="1" ht="75" x14ac:dyDescent="0.25">
      <c r="B141" s="48" t="s">
        <v>234</v>
      </c>
      <c r="C141" s="49" t="s">
        <v>235</v>
      </c>
      <c r="D141" s="48" t="s">
        <v>31</v>
      </c>
      <c r="E141" s="48">
        <v>157</v>
      </c>
      <c r="F141" s="67">
        <v>0</v>
      </c>
      <c r="G141" s="43">
        <f t="shared" si="3"/>
        <v>0</v>
      </c>
    </row>
    <row r="142" spans="2:7" s="32" customFormat="1" ht="90" x14ac:dyDescent="0.25">
      <c r="B142" s="48" t="s">
        <v>236</v>
      </c>
      <c r="C142" s="49" t="s">
        <v>237</v>
      </c>
      <c r="D142" s="48" t="s">
        <v>31</v>
      </c>
      <c r="E142" s="48">
        <v>41</v>
      </c>
      <c r="F142" s="67">
        <v>0</v>
      </c>
      <c r="G142" s="43">
        <f t="shared" si="3"/>
        <v>0</v>
      </c>
    </row>
    <row r="143" spans="2:7" s="32" customFormat="1" ht="75" x14ac:dyDescent="0.25">
      <c r="B143" s="48" t="s">
        <v>238</v>
      </c>
      <c r="C143" s="49" t="s">
        <v>239</v>
      </c>
      <c r="D143" s="48" t="s">
        <v>31</v>
      </c>
      <c r="E143" s="48">
        <v>36</v>
      </c>
      <c r="F143" s="67">
        <v>0</v>
      </c>
      <c r="G143" s="43">
        <f t="shared" si="3"/>
        <v>0</v>
      </c>
    </row>
    <row r="144" spans="2:7" s="32" customFormat="1" ht="90" x14ac:dyDescent="0.25">
      <c r="B144" s="48" t="s">
        <v>240</v>
      </c>
      <c r="C144" s="49" t="s">
        <v>241</v>
      </c>
      <c r="D144" s="48" t="s">
        <v>31</v>
      </c>
      <c r="E144" s="48">
        <v>18</v>
      </c>
      <c r="F144" s="67">
        <v>0</v>
      </c>
      <c r="G144" s="43">
        <f t="shared" si="3"/>
        <v>0</v>
      </c>
    </row>
    <row r="145" spans="2:7" s="32" customFormat="1" ht="75" x14ac:dyDescent="0.25">
      <c r="B145" s="48" t="s">
        <v>242</v>
      </c>
      <c r="C145" s="49" t="s">
        <v>243</v>
      </c>
      <c r="D145" s="48" t="s">
        <v>31</v>
      </c>
      <c r="E145" s="48">
        <v>61</v>
      </c>
      <c r="F145" s="67">
        <v>0</v>
      </c>
      <c r="G145" s="43">
        <f t="shared" si="3"/>
        <v>0</v>
      </c>
    </row>
    <row r="146" spans="2:7" s="32" customFormat="1" ht="90" x14ac:dyDescent="0.25">
      <c r="B146" s="48" t="s">
        <v>244</v>
      </c>
      <c r="C146" s="49" t="s">
        <v>245</v>
      </c>
      <c r="D146" s="48" t="s">
        <v>31</v>
      </c>
      <c r="E146" s="48">
        <v>25</v>
      </c>
      <c r="F146" s="67">
        <v>0</v>
      </c>
      <c r="G146" s="43">
        <f t="shared" si="3"/>
        <v>0</v>
      </c>
    </row>
    <row r="147" spans="2:7" s="32" customFormat="1" x14ac:dyDescent="0.25">
      <c r="B147" s="52"/>
      <c r="C147" s="53"/>
      <c r="D147" s="54"/>
      <c r="E147" s="54"/>
      <c r="F147" s="55"/>
      <c r="G147" s="56"/>
    </row>
    <row r="148" spans="2:7" s="32" customFormat="1" ht="45" x14ac:dyDescent="0.25">
      <c r="B148" s="36" t="s">
        <v>16</v>
      </c>
      <c r="C148" s="36" t="s">
        <v>17</v>
      </c>
      <c r="D148" s="36" t="s">
        <v>18</v>
      </c>
      <c r="E148" s="36" t="s">
        <v>19</v>
      </c>
      <c r="F148" s="37" t="s">
        <v>246</v>
      </c>
      <c r="G148" s="37" t="s">
        <v>21</v>
      </c>
    </row>
    <row r="149" spans="2:7" s="32" customFormat="1" ht="30" x14ac:dyDescent="0.25">
      <c r="B149" s="36">
        <v>4</v>
      </c>
      <c r="C149" s="38" t="s">
        <v>10</v>
      </c>
      <c r="D149" s="48" t="s">
        <v>31</v>
      </c>
      <c r="E149" s="41">
        <v>1</v>
      </c>
      <c r="F149" s="40">
        <f>SUM(G151:G186)</f>
        <v>0</v>
      </c>
      <c r="G149" s="40">
        <f>E149*F149</f>
        <v>0</v>
      </c>
    </row>
    <row r="150" spans="2:7" s="32" customFormat="1" x14ac:dyDescent="0.25">
      <c r="B150" s="60"/>
      <c r="C150" s="61"/>
      <c r="D150" s="63"/>
      <c r="E150" s="63"/>
      <c r="F150" s="62"/>
      <c r="G150" s="64"/>
    </row>
    <row r="151" spans="2:7" s="32" customFormat="1" x14ac:dyDescent="0.25">
      <c r="B151" s="48" t="s">
        <v>247</v>
      </c>
      <c r="C151" s="49" t="s">
        <v>248</v>
      </c>
      <c r="D151" s="48" t="s">
        <v>249</v>
      </c>
      <c r="E151" s="57">
        <v>800</v>
      </c>
      <c r="F151" s="68">
        <v>0</v>
      </c>
      <c r="G151" s="43">
        <f t="shared" ref="G151:G186" si="4">E151*F151</f>
        <v>0</v>
      </c>
    </row>
    <row r="152" spans="2:7" s="32" customFormat="1" x14ac:dyDescent="0.25">
      <c r="B152" s="48" t="s">
        <v>250</v>
      </c>
      <c r="C152" s="49" t="s">
        <v>251</v>
      </c>
      <c r="D152" s="48" t="s">
        <v>249</v>
      </c>
      <c r="E152" s="57">
        <v>60</v>
      </c>
      <c r="F152" s="67">
        <v>0</v>
      </c>
      <c r="G152" s="43">
        <f t="shared" si="4"/>
        <v>0</v>
      </c>
    </row>
    <row r="153" spans="2:7" s="32" customFormat="1" x14ac:dyDescent="0.25">
      <c r="B153" s="48" t="s">
        <v>252</v>
      </c>
      <c r="C153" s="49" t="s">
        <v>253</v>
      </c>
      <c r="D153" s="48" t="s">
        <v>22</v>
      </c>
      <c r="E153" s="57">
        <v>10</v>
      </c>
      <c r="F153" s="67">
        <v>0</v>
      </c>
      <c r="G153" s="43">
        <f t="shared" si="4"/>
        <v>0</v>
      </c>
    </row>
    <row r="154" spans="2:7" s="32" customFormat="1" x14ac:dyDescent="0.25">
      <c r="B154" s="48" t="s">
        <v>254</v>
      </c>
      <c r="C154" s="49" t="s">
        <v>255</v>
      </c>
      <c r="D154" s="48" t="s">
        <v>249</v>
      </c>
      <c r="E154" s="57">
        <v>60</v>
      </c>
      <c r="F154" s="67">
        <v>0</v>
      </c>
      <c r="G154" s="43">
        <f t="shared" si="4"/>
        <v>0</v>
      </c>
    </row>
    <row r="155" spans="2:7" s="32" customFormat="1" x14ac:dyDescent="0.25">
      <c r="B155" s="48" t="s">
        <v>256</v>
      </c>
      <c r="C155" s="49" t="s">
        <v>257</v>
      </c>
      <c r="D155" s="48" t="s">
        <v>249</v>
      </c>
      <c r="E155" s="57">
        <v>60</v>
      </c>
      <c r="F155" s="67">
        <v>0</v>
      </c>
      <c r="G155" s="43">
        <f t="shared" si="4"/>
        <v>0</v>
      </c>
    </row>
    <row r="156" spans="2:7" s="32" customFormat="1" x14ac:dyDescent="0.25">
      <c r="B156" s="48" t="s">
        <v>258</v>
      </c>
      <c r="C156" s="49" t="s">
        <v>259</v>
      </c>
      <c r="D156" s="48" t="s">
        <v>249</v>
      </c>
      <c r="E156" s="57">
        <v>30</v>
      </c>
      <c r="F156" s="67">
        <v>0</v>
      </c>
      <c r="G156" s="43">
        <f t="shared" si="4"/>
        <v>0</v>
      </c>
    </row>
    <row r="157" spans="2:7" s="32" customFormat="1" x14ac:dyDescent="0.25">
      <c r="B157" s="48" t="s">
        <v>260</v>
      </c>
      <c r="C157" s="49" t="s">
        <v>261</v>
      </c>
      <c r="D157" s="48" t="s">
        <v>249</v>
      </c>
      <c r="E157" s="57">
        <v>30</v>
      </c>
      <c r="F157" s="67">
        <v>0</v>
      </c>
      <c r="G157" s="43">
        <f t="shared" si="4"/>
        <v>0</v>
      </c>
    </row>
    <row r="158" spans="2:7" s="32" customFormat="1" x14ac:dyDescent="0.25">
      <c r="B158" s="48" t="s">
        <v>262</v>
      </c>
      <c r="C158" s="49" t="s">
        <v>263</v>
      </c>
      <c r="D158" s="48" t="s">
        <v>249</v>
      </c>
      <c r="E158" s="57">
        <v>30</v>
      </c>
      <c r="F158" s="67">
        <v>0</v>
      </c>
      <c r="G158" s="43">
        <f t="shared" si="4"/>
        <v>0</v>
      </c>
    </row>
    <row r="159" spans="2:7" s="32" customFormat="1" x14ac:dyDescent="0.25">
      <c r="B159" s="48" t="s">
        <v>264</v>
      </c>
      <c r="C159" s="49" t="s">
        <v>265</v>
      </c>
      <c r="D159" s="48" t="s">
        <v>249</v>
      </c>
      <c r="E159" s="57">
        <v>30</v>
      </c>
      <c r="F159" s="67">
        <v>0</v>
      </c>
      <c r="G159" s="43">
        <f t="shared" si="4"/>
        <v>0</v>
      </c>
    </row>
    <row r="160" spans="2:7" s="32" customFormat="1" x14ac:dyDescent="0.25">
      <c r="B160" s="48" t="s">
        <v>266</v>
      </c>
      <c r="C160" s="49" t="s">
        <v>267</v>
      </c>
      <c r="D160" s="48" t="s">
        <v>249</v>
      </c>
      <c r="E160" s="57">
        <v>300</v>
      </c>
      <c r="F160" s="67">
        <v>0</v>
      </c>
      <c r="G160" s="43">
        <f t="shared" si="4"/>
        <v>0</v>
      </c>
    </row>
    <row r="161" spans="2:7" s="32" customFormat="1" ht="30" x14ac:dyDescent="0.25">
      <c r="B161" s="48" t="s">
        <v>268</v>
      </c>
      <c r="C161" s="49" t="s">
        <v>269</v>
      </c>
      <c r="D161" s="48" t="s">
        <v>270</v>
      </c>
      <c r="E161" s="57">
        <v>8</v>
      </c>
      <c r="F161" s="67">
        <v>0</v>
      </c>
      <c r="G161" s="43">
        <f t="shared" si="4"/>
        <v>0</v>
      </c>
    </row>
    <row r="162" spans="2:7" s="32" customFormat="1" x14ac:dyDescent="0.25">
      <c r="B162" s="48" t="s">
        <v>271</v>
      </c>
      <c r="C162" s="49" t="s">
        <v>272</v>
      </c>
      <c r="D162" s="48" t="s">
        <v>270</v>
      </c>
      <c r="E162" s="57">
        <v>100</v>
      </c>
      <c r="F162" s="67">
        <v>0</v>
      </c>
      <c r="G162" s="43">
        <f t="shared" si="4"/>
        <v>0</v>
      </c>
    </row>
    <row r="163" spans="2:7" s="32" customFormat="1" ht="30" x14ac:dyDescent="0.25">
      <c r="B163" s="48" t="s">
        <v>273</v>
      </c>
      <c r="C163" s="49" t="s">
        <v>274</v>
      </c>
      <c r="D163" s="48" t="s">
        <v>31</v>
      </c>
      <c r="E163" s="57">
        <v>4</v>
      </c>
      <c r="F163" s="67">
        <v>0</v>
      </c>
      <c r="G163" s="43">
        <f t="shared" si="4"/>
        <v>0</v>
      </c>
    </row>
    <row r="164" spans="2:7" s="32" customFormat="1" x14ac:dyDescent="0.25">
      <c r="B164" s="48" t="s">
        <v>275</v>
      </c>
      <c r="C164" s="49" t="s">
        <v>276</v>
      </c>
      <c r="D164" s="48" t="s">
        <v>31</v>
      </c>
      <c r="E164" s="57">
        <v>180</v>
      </c>
      <c r="F164" s="67">
        <v>0</v>
      </c>
      <c r="G164" s="43">
        <f t="shared" si="4"/>
        <v>0</v>
      </c>
    </row>
    <row r="165" spans="2:7" s="32" customFormat="1" ht="45" x14ac:dyDescent="0.25">
      <c r="B165" s="48" t="s">
        <v>277</v>
      </c>
      <c r="C165" s="49" t="s">
        <v>278</v>
      </c>
      <c r="D165" s="48" t="s">
        <v>31</v>
      </c>
      <c r="E165" s="57">
        <v>10</v>
      </c>
      <c r="F165" s="67">
        <v>0</v>
      </c>
      <c r="G165" s="43">
        <f t="shared" si="4"/>
        <v>0</v>
      </c>
    </row>
    <row r="166" spans="2:7" s="32" customFormat="1" ht="30" x14ac:dyDescent="0.25">
      <c r="B166" s="48" t="s">
        <v>279</v>
      </c>
      <c r="C166" s="49" t="s">
        <v>280</v>
      </c>
      <c r="D166" s="48" t="s">
        <v>31</v>
      </c>
      <c r="E166" s="57">
        <v>10</v>
      </c>
      <c r="F166" s="67">
        <v>0</v>
      </c>
      <c r="G166" s="43">
        <f t="shared" si="4"/>
        <v>0</v>
      </c>
    </row>
    <row r="167" spans="2:7" s="32" customFormat="1" x14ac:dyDescent="0.25">
      <c r="B167" s="48" t="s">
        <v>281</v>
      </c>
      <c r="C167" s="49" t="s">
        <v>282</v>
      </c>
      <c r="D167" s="48" t="s">
        <v>31</v>
      </c>
      <c r="E167" s="57">
        <v>10</v>
      </c>
      <c r="F167" s="67">
        <v>0</v>
      </c>
      <c r="G167" s="43">
        <f t="shared" si="4"/>
        <v>0</v>
      </c>
    </row>
    <row r="168" spans="2:7" s="32" customFormat="1" ht="30" x14ac:dyDescent="0.25">
      <c r="B168" s="48" t="s">
        <v>283</v>
      </c>
      <c r="C168" s="49" t="s">
        <v>284</v>
      </c>
      <c r="D168" s="48" t="s">
        <v>31</v>
      </c>
      <c r="E168" s="57">
        <v>10</v>
      </c>
      <c r="F168" s="67">
        <v>0</v>
      </c>
      <c r="G168" s="43">
        <f t="shared" si="4"/>
        <v>0</v>
      </c>
    </row>
    <row r="169" spans="2:7" s="32" customFormat="1" ht="60" x14ac:dyDescent="0.25">
      <c r="B169" s="48" t="s">
        <v>285</v>
      </c>
      <c r="C169" s="49" t="s">
        <v>286</v>
      </c>
      <c r="D169" s="48" t="s">
        <v>287</v>
      </c>
      <c r="E169" s="57">
        <v>2400</v>
      </c>
      <c r="F169" s="67">
        <v>0</v>
      </c>
      <c r="G169" s="43">
        <f t="shared" si="4"/>
        <v>0</v>
      </c>
    </row>
    <row r="170" spans="2:7" s="32" customFormat="1" ht="60" x14ac:dyDescent="0.25">
      <c r="B170" s="48" t="s">
        <v>288</v>
      </c>
      <c r="C170" s="49" t="s">
        <v>289</v>
      </c>
      <c r="D170" s="48" t="s">
        <v>287</v>
      </c>
      <c r="E170" s="57">
        <v>2400</v>
      </c>
      <c r="F170" s="67">
        <v>0</v>
      </c>
      <c r="G170" s="43">
        <f t="shared" si="4"/>
        <v>0</v>
      </c>
    </row>
    <row r="171" spans="2:7" s="32" customFormat="1" ht="45" x14ac:dyDescent="0.25">
      <c r="B171" s="48" t="s">
        <v>290</v>
      </c>
      <c r="C171" s="49" t="s">
        <v>291</v>
      </c>
      <c r="D171" s="48" t="s">
        <v>31</v>
      </c>
      <c r="E171" s="57">
        <v>10</v>
      </c>
      <c r="F171" s="67">
        <v>0</v>
      </c>
      <c r="G171" s="43">
        <f t="shared" si="4"/>
        <v>0</v>
      </c>
    </row>
    <row r="172" spans="2:7" s="32" customFormat="1" ht="45" x14ac:dyDescent="0.25">
      <c r="B172" s="48" t="s">
        <v>292</v>
      </c>
      <c r="C172" s="49" t="s">
        <v>293</v>
      </c>
      <c r="D172" s="48" t="s">
        <v>31</v>
      </c>
      <c r="E172" s="57">
        <v>5</v>
      </c>
      <c r="F172" s="67">
        <v>0</v>
      </c>
      <c r="G172" s="43">
        <f t="shared" si="4"/>
        <v>0</v>
      </c>
    </row>
    <row r="173" spans="2:7" s="32" customFormat="1" ht="30" x14ac:dyDescent="0.25">
      <c r="B173" s="48" t="s">
        <v>294</v>
      </c>
      <c r="C173" s="49" t="s">
        <v>295</v>
      </c>
      <c r="D173" s="48" t="s">
        <v>287</v>
      </c>
      <c r="E173" s="57">
        <v>250</v>
      </c>
      <c r="F173" s="67">
        <v>0</v>
      </c>
      <c r="G173" s="43">
        <f t="shared" si="4"/>
        <v>0</v>
      </c>
    </row>
    <row r="174" spans="2:7" s="32" customFormat="1" x14ac:dyDescent="0.25">
      <c r="B174" s="48" t="s">
        <v>296</v>
      </c>
      <c r="C174" s="49" t="s">
        <v>297</v>
      </c>
      <c r="D174" s="48" t="s">
        <v>287</v>
      </c>
      <c r="E174" s="57">
        <v>200</v>
      </c>
      <c r="F174" s="67">
        <v>0</v>
      </c>
      <c r="G174" s="43">
        <f t="shared" si="4"/>
        <v>0</v>
      </c>
    </row>
    <row r="175" spans="2:7" s="32" customFormat="1" ht="45" x14ac:dyDescent="0.25">
      <c r="B175" s="48" t="s">
        <v>298</v>
      </c>
      <c r="C175" s="49" t="s">
        <v>299</v>
      </c>
      <c r="D175" s="48" t="s">
        <v>31</v>
      </c>
      <c r="E175" s="41">
        <v>1</v>
      </c>
      <c r="F175" s="67">
        <v>0</v>
      </c>
      <c r="G175" s="43">
        <f t="shared" si="4"/>
        <v>0</v>
      </c>
    </row>
    <row r="176" spans="2:7" s="32" customFormat="1" ht="45" x14ac:dyDescent="0.25">
      <c r="B176" s="48" t="s">
        <v>300</v>
      </c>
      <c r="C176" s="49" t="s">
        <v>301</v>
      </c>
      <c r="D176" s="48" t="s">
        <v>31</v>
      </c>
      <c r="E176" s="41">
        <v>1</v>
      </c>
      <c r="F176" s="67">
        <v>0</v>
      </c>
      <c r="G176" s="43">
        <f t="shared" si="4"/>
        <v>0</v>
      </c>
    </row>
    <row r="177" spans="2:7" s="32" customFormat="1" ht="45" x14ac:dyDescent="0.25">
      <c r="B177" s="48" t="s">
        <v>302</v>
      </c>
      <c r="C177" s="42" t="s">
        <v>303</v>
      </c>
      <c r="D177" s="48" t="s">
        <v>31</v>
      </c>
      <c r="E177" s="41">
        <v>1</v>
      </c>
      <c r="F177" s="67">
        <v>0</v>
      </c>
      <c r="G177" s="43">
        <f t="shared" si="4"/>
        <v>0</v>
      </c>
    </row>
    <row r="178" spans="2:7" s="32" customFormat="1" ht="105" x14ac:dyDescent="0.25">
      <c r="B178" s="48" t="s">
        <v>304</v>
      </c>
      <c r="C178" s="49" t="s">
        <v>305</v>
      </c>
      <c r="D178" s="48" t="s">
        <v>31</v>
      </c>
      <c r="E178" s="41">
        <v>15</v>
      </c>
      <c r="F178" s="67">
        <v>0</v>
      </c>
      <c r="G178" s="43">
        <f t="shared" si="4"/>
        <v>0</v>
      </c>
    </row>
    <row r="179" spans="2:7" s="32" customFormat="1" ht="120" x14ac:dyDescent="0.25">
      <c r="B179" s="48" t="s">
        <v>306</v>
      </c>
      <c r="C179" s="49" t="s">
        <v>307</v>
      </c>
      <c r="D179" s="48" t="s">
        <v>31</v>
      </c>
      <c r="E179" s="41">
        <v>15</v>
      </c>
      <c r="F179" s="67">
        <v>0</v>
      </c>
      <c r="G179" s="43">
        <f t="shared" si="4"/>
        <v>0</v>
      </c>
    </row>
    <row r="180" spans="2:7" s="32" customFormat="1" ht="120" x14ac:dyDescent="0.25">
      <c r="B180" s="48" t="s">
        <v>308</v>
      </c>
      <c r="C180" s="49" t="s">
        <v>309</v>
      </c>
      <c r="D180" s="48" t="s">
        <v>31</v>
      </c>
      <c r="E180" s="41">
        <v>8</v>
      </c>
      <c r="F180" s="67">
        <v>0</v>
      </c>
      <c r="G180" s="43">
        <f t="shared" si="4"/>
        <v>0</v>
      </c>
    </row>
    <row r="181" spans="2:7" s="32" customFormat="1" ht="150" x14ac:dyDescent="0.25">
      <c r="B181" s="48" t="s">
        <v>310</v>
      </c>
      <c r="C181" s="49" t="s">
        <v>311</v>
      </c>
      <c r="D181" s="48" t="s">
        <v>31</v>
      </c>
      <c r="E181" s="41">
        <v>5</v>
      </c>
      <c r="F181" s="67">
        <v>0</v>
      </c>
      <c r="G181" s="43">
        <f t="shared" si="4"/>
        <v>0</v>
      </c>
    </row>
    <row r="182" spans="2:7" s="32" customFormat="1" ht="45" x14ac:dyDescent="0.25">
      <c r="B182" s="48" t="s">
        <v>312</v>
      </c>
      <c r="C182" s="49" t="s">
        <v>313</v>
      </c>
      <c r="D182" s="48" t="s">
        <v>31</v>
      </c>
      <c r="E182" s="41">
        <v>2</v>
      </c>
      <c r="F182" s="67">
        <v>0</v>
      </c>
      <c r="G182" s="43">
        <f t="shared" si="4"/>
        <v>0</v>
      </c>
    </row>
    <row r="183" spans="2:7" s="32" customFormat="1" ht="45" x14ac:dyDescent="0.25">
      <c r="B183" s="48" t="s">
        <v>314</v>
      </c>
      <c r="C183" s="49" t="s">
        <v>315</v>
      </c>
      <c r="D183" s="48" t="s">
        <v>31</v>
      </c>
      <c r="E183" s="41">
        <v>2</v>
      </c>
      <c r="F183" s="67">
        <v>0</v>
      </c>
      <c r="G183" s="43">
        <f t="shared" si="4"/>
        <v>0</v>
      </c>
    </row>
    <row r="184" spans="2:7" s="32" customFormat="1" ht="45" x14ac:dyDescent="0.25">
      <c r="B184" s="48" t="s">
        <v>316</v>
      </c>
      <c r="C184" s="49" t="s">
        <v>317</v>
      </c>
      <c r="D184" s="48" t="s">
        <v>31</v>
      </c>
      <c r="E184" s="41">
        <v>2</v>
      </c>
      <c r="F184" s="67">
        <v>0</v>
      </c>
      <c r="G184" s="43">
        <f t="shared" si="4"/>
        <v>0</v>
      </c>
    </row>
    <row r="185" spans="2:7" s="32" customFormat="1" ht="75" x14ac:dyDescent="0.25">
      <c r="B185" s="48" t="s">
        <v>318</v>
      </c>
      <c r="C185" s="49" t="s">
        <v>319</v>
      </c>
      <c r="D185" s="48" t="s">
        <v>31</v>
      </c>
      <c r="E185" s="41">
        <v>5</v>
      </c>
      <c r="F185" s="67">
        <v>0</v>
      </c>
      <c r="G185" s="43">
        <f t="shared" si="4"/>
        <v>0</v>
      </c>
    </row>
    <row r="186" spans="2:7" s="32" customFormat="1" ht="45" x14ac:dyDescent="0.25">
      <c r="B186" s="48" t="s">
        <v>320</v>
      </c>
      <c r="C186" s="49" t="s">
        <v>321</v>
      </c>
      <c r="D186" s="48" t="s">
        <v>31</v>
      </c>
      <c r="E186" s="41">
        <v>2</v>
      </c>
      <c r="F186" s="67">
        <v>0</v>
      </c>
      <c r="G186" s="43">
        <f t="shared" si="4"/>
        <v>0</v>
      </c>
    </row>
    <row r="187" spans="2:7" s="32" customFormat="1" x14ac:dyDescent="0.25"/>
    <row r="188" spans="2:7" s="32" customFormat="1" x14ac:dyDescent="0.25"/>
    <row r="189" spans="2:7" s="32" customFormat="1" x14ac:dyDescent="0.25"/>
    <row r="190" spans="2:7" s="32" customFormat="1" x14ac:dyDescent="0.25"/>
    <row r="191" spans="2:7" s="32" customFormat="1" x14ac:dyDescent="0.25"/>
    <row r="192" spans="2:7" s="32" customFormat="1" x14ac:dyDescent="0.25"/>
  </sheetData>
  <sheetProtection algorithmName="SHA-512" hashValue="bmeKclENMx6pAN93oYAb0fQ1zhMXmqkGNzYqGiq1ey7y7ojVqig3m31z6dpG8VCHfz4qrjbFIkQblNq1O9peGg==" saltValue="Hy/8SSO1zIiJWyGm/OlP6Q==" spinCount="100000" sheet="1" objects="1" scenarios="1"/>
  <mergeCells count="11">
    <mergeCell ref="C14:F14"/>
    <mergeCell ref="B22:G22"/>
    <mergeCell ref="B66:G66"/>
    <mergeCell ref="C67:G67"/>
    <mergeCell ref="C2:G2"/>
    <mergeCell ref="B9:G9"/>
    <mergeCell ref="C10:F10"/>
    <mergeCell ref="B11:G11"/>
    <mergeCell ref="C12:F12"/>
    <mergeCell ref="C13:F13"/>
    <mergeCell ref="C7:F7"/>
  </mergeCells>
  <pageMargins left="0.7" right="0.7" top="0.75" bottom="0.75" header="0.3" footer="0.3"/>
  <pageSetup scale="87" orientation="portrait" r:id="rId1"/>
  <rowBreaks count="4" manualBreakCount="4">
    <brk id="21" min="1" max="6" man="1"/>
    <brk id="65" min="1" max="6" man="1"/>
    <brk id="105" min="1" max="6" man="1"/>
    <brk id="147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Trend</dc:creator>
  <cp:lastModifiedBy>Ali, Leila</cp:lastModifiedBy>
  <dcterms:created xsi:type="dcterms:W3CDTF">2018-03-12T21:56:47Z</dcterms:created>
  <dcterms:modified xsi:type="dcterms:W3CDTF">2018-03-16T19:02:36Z</dcterms:modified>
</cp:coreProperties>
</file>