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J:\SCFS_GSP\SCFS_GSP_ADMYCTRL\Ap_ERP\MANUALES\0_ANEXO_B\"/>
    </mc:Choice>
  </mc:AlternateContent>
  <workbookProtection workbookAlgorithmName="SHA-512" workbookHashValue="ZNpskgWJE0JpTyaAuP5w+DSiA7qn1TScREhrNdcKmxVctyvxRqb1Kx4azMlSndiKIJ5jb5os4/ztKnHikmOFJw==" workbookSaltValue="zBGdnJgUwqC+wPa5XDaSDQ==" workbookSpinCount="100000" lockStructure="1"/>
  <bookViews>
    <workbookView xWindow="0" yWindow="0" windowWidth="20490" windowHeight="5955"/>
  </bookViews>
  <sheets>
    <sheet name="A1.9 Interfaces" sheetId="1" r:id="rId1"/>
  </sheets>
  <definedNames>
    <definedName name="_xlnm._FilterDatabase" localSheetId="0" hidden="1">'A1.9 Interfaces'!$A$17:$I$32</definedName>
    <definedName name="_Toc395083008" localSheetId="0">'A1.9 Interfaces'!$A$1</definedName>
    <definedName name="_xlnm.Print_Titles" localSheetId="0">'A1.9 Interfaces'!$17:$17</definedName>
    <definedName name="Valores">'A1.9 Interfaces'!$F$18:$G$18</definedName>
  </definedNames>
  <calcPr calcId="152511"/>
</workbook>
</file>

<file path=xl/calcChain.xml><?xml version="1.0" encoding="utf-8"?>
<calcChain xmlns="http://schemas.openxmlformats.org/spreadsheetml/2006/main">
  <c r="C37" i="1" l="1"/>
  <c r="I35" i="1"/>
  <c r="H34" i="1"/>
  <c r="H32" i="1"/>
  <c r="H31" i="1"/>
  <c r="H29" i="1"/>
  <c r="H28" i="1"/>
  <c r="H27" i="1"/>
  <c r="H26" i="1"/>
  <c r="H25" i="1"/>
  <c r="H24" i="1"/>
  <c r="H23" i="1"/>
  <c r="H21" i="1"/>
  <c r="H20" i="1"/>
  <c r="H19" i="1"/>
  <c r="H35" i="1" l="1"/>
  <c r="C38" i="1" s="1"/>
  <c r="C39" i="1" s="1"/>
  <c r="E31" i="1"/>
  <c r="E29" i="1"/>
  <c r="E28" i="1"/>
  <c r="E26" i="1"/>
  <c r="E25" i="1"/>
  <c r="E24" i="1"/>
  <c r="E23" i="1"/>
  <c r="E21" i="1"/>
  <c r="E20" i="1"/>
  <c r="E19" i="1" l="1"/>
</calcChain>
</file>

<file path=xl/sharedStrings.xml><?xml version="1.0" encoding="utf-8"?>
<sst xmlns="http://schemas.openxmlformats.org/spreadsheetml/2006/main" count="57" uniqueCount="56">
  <si>
    <t>A continuación clasificamos los requerimientos según nuestro entendimiento y experiencia del mercado:</t>
  </si>
  <si>
    <t>T</t>
  </si>
  <si>
    <t>P</t>
  </si>
  <si>
    <t>N</t>
  </si>
  <si>
    <t>Puntaje Asignado</t>
  </si>
  <si>
    <t>Solicitamos al Oferente completar en la tabla a continuación, columna C, con el mejor entendimiento y experiencia del Oferente el Grado de Adherencia (T, P ó N) de la solución que propone, en función a su entendimiento y experiencia en la industria:</t>
  </si>
  <si>
    <t>&lt;OFERENTE&gt;</t>
  </si>
  <si>
    <t>Nro. de Requerimiento</t>
  </si>
  <si>
    <t>Requerimiento Crítico ó Importante
(Pasa/No Pasa)</t>
  </si>
  <si>
    <t>Descripción del grado de cumplimiento del requerimiento de negocio TAO</t>
  </si>
  <si>
    <t>El puntaje del Oferente surgirá de la sumatoria de respuestas al Grado de Adherencia asignado a cada requerimiento de negocio de TAO. TAO asignará el puntaje en Columna D.</t>
  </si>
  <si>
    <t>Los Requerimientos Críticos serán definitorios al momento de evaluar una solución ERP; estos son clave para la operación de TAO.</t>
  </si>
  <si>
    <t>Puntaje Asignado por TAO</t>
  </si>
  <si>
    <t>Grado de Cumplimiento Requerimientos Funcionales de TAO</t>
  </si>
  <si>
    <t>Grado de Cumplimiento</t>
  </si>
  <si>
    <t>Funcionalidad Requerida por Trenes Argentinas Operacones (TAO)</t>
  </si>
  <si>
    <t xml:space="preserve"> </t>
  </si>
  <si>
    <t>Recursos Humanos</t>
  </si>
  <si>
    <t>Generación de una Interfaz con el actual sistema de Gestión de Desempeño, para la alimentación de los datos de la estructura organizativa y el maestro de empleados generados en este sistema.</t>
  </si>
  <si>
    <t>Generación de una Interfaz con el actual sistema de recepcion automatica de aviso de ausencia por enfermedad,  para la alimentación de los datos de la estructura organizativa,  el maestro de empleado generados en el sistema y la transferencia del aviso de ausencia desde el IVR.</t>
  </si>
  <si>
    <t>Generación de una Interfaz con el actual sistema de capacitación,  para la alimentación de los datos de la estructura organizativa y el maestro de empleado generados en el sistema.</t>
  </si>
  <si>
    <t>1.1</t>
  </si>
  <si>
    <t>1.2</t>
  </si>
  <si>
    <t>1.3</t>
  </si>
  <si>
    <t>Planeamiento y Comercial Corporativo</t>
  </si>
  <si>
    <t>Administracion y Finanzas</t>
  </si>
  <si>
    <t>Integración con tablero de indicadores de Operaciones: envío de datos de gestión administrativa/ financiera y recepción de datos de gestión operativa (como por ejemplo km recorridos, trenes corridos, puntualidad, butacas ofrecidas) que permitan generar indicadores compuestos que expresen ambas dimensiones (ejemplo: costo por tren km)</t>
  </si>
  <si>
    <t>Integración con Nación Servicios</t>
  </si>
  <si>
    <t>Integración con AFIP</t>
  </si>
  <si>
    <t>Intregación con sistema de gestión de contratos de alquileres (actualmente desarrollo interno de TAO)</t>
  </si>
  <si>
    <t>2.1</t>
  </si>
  <si>
    <t>2.2</t>
  </si>
  <si>
    <t>2.3</t>
  </si>
  <si>
    <t>2.4</t>
  </si>
  <si>
    <t>2.5</t>
  </si>
  <si>
    <t>2.6</t>
  </si>
  <si>
    <t>Permitir el pago automático a través de interfaces con los bancos. Interfaz con Interbanking para la realización automática de los pagos.  Aviso de transferencia automática a los proveedores junto con los comprobantes de retención o la creación de una plataforma y/o aplicativo para que los proveedores con un usuario y contraseña puedan descargar por su cuenta los comprobantes de retención que se les practica.</t>
  </si>
  <si>
    <t xml:space="preserve">Ingresar automáticamente las cobranzas (depósitos) mediante interfaz con banco, identificando cliente y vinculación con la facturación que da origen al cobro. </t>
  </si>
  <si>
    <t>2.7</t>
  </si>
  <si>
    <t>3.1</t>
  </si>
  <si>
    <t xml:space="preserve">Permitir la integración electrónica con beneficiarios (proveedores, trabajadores, etc,)  y bancos,  para la generación y transferencia de nóminas electrónicas de pagos, informes de avisos de pagos a correos electrónicos de proveedores, avisos cuando las ODP de las cajas/ anticipos se encuentran disponibles, envío de retenciones impositivas. 
Esta funcionalidad se cubre a través de una plataforma web a la que puedan acceder los proveedores, para entre otras acciones, ingresar sus facturas sólo si poseen una orden de compra emitida y aprobada,  consultar los pagos y las retenciones impositivas. </t>
  </si>
  <si>
    <t>4.1</t>
  </si>
  <si>
    <t>Contemplar la emisión de documentos legales para traspaso de mercadería (Guías de despacho electrónica). Se soportan tanto los despachos a proveedores como los traslados entre almacenes. Contempla la emisión de GD artículos de existencia y de insumos.</t>
  </si>
  <si>
    <t>3.2</t>
  </si>
  <si>
    <t>General</t>
  </si>
  <si>
    <t>Puntaje</t>
  </si>
  <si>
    <t>Maximo</t>
  </si>
  <si>
    <t>PUNTAJE MÁXIMO</t>
  </si>
  <si>
    <t>PUNTAJE OBTENIDO</t>
  </si>
  <si>
    <t>% DE CUMPLIMIENTO</t>
  </si>
  <si>
    <r>
      <rPr>
        <b/>
        <u/>
        <sz val="10"/>
        <color theme="1"/>
        <rFont val="Arial"/>
        <family val="2"/>
      </rPr>
      <t>Cumple Totalmente y es Provista</t>
    </r>
    <r>
      <rPr>
        <b/>
        <sz val="10"/>
        <color theme="1"/>
        <rFont val="Arial"/>
        <family val="2"/>
      </rPr>
      <t>:</t>
    </r>
    <r>
      <rPr>
        <sz val="10"/>
        <color theme="1"/>
        <rFont val="Arial"/>
        <family val="2"/>
      </rPr>
      <t xml:space="preserve"> La funcionalidad solicitada es provista por el software en forma estándar a través de configuración "básica" del aplicativo</t>
    </r>
  </si>
  <si>
    <r>
      <rPr>
        <b/>
        <u/>
        <sz val="10"/>
        <color theme="1"/>
        <rFont val="Arial"/>
        <family val="2"/>
      </rPr>
      <t>Cumple Parcialmente (Requiere Desarrollo)</t>
    </r>
    <r>
      <rPr>
        <sz val="10"/>
        <color theme="1"/>
        <rFont val="Arial"/>
        <family val="2"/>
      </rPr>
      <t>: La funcionalidad solicitada es provista parcialmente en forma standard y requiere cierto grado de desarrollo para su cumplimiento total. En Anexo B7 – Listado de Desarrollos - indicar complejidad (Alta, Media, Baja) en función de las horas estimadas para su desarrollo (Especificación, programación, prueba), Además Identificar el/los desarrollos y estimar dentro de las horas de desarrollo,</t>
    </r>
  </si>
  <si>
    <r>
      <rPr>
        <b/>
        <u/>
        <sz val="10"/>
        <color theme="1"/>
        <rFont val="Arial"/>
        <family val="2"/>
      </rPr>
      <t>No Cubre</t>
    </r>
    <r>
      <rPr>
        <sz val="10"/>
        <color theme="1"/>
        <rFont val="Arial"/>
        <family val="2"/>
      </rPr>
      <t>: el software propuesto no cumple con dicho requerimiento, y no está cubierto por la propuesta</t>
    </r>
  </si>
  <si>
    <t>En la actualidad existe lo que se conoce como INTERFAZ WEB de Proveedores, donde los mismos proveedores cargan sus datos y luego se actualizan en el ERP actual. Se pretende que esta interfaz y actualizacion siga existendo en el nuevo ERP.</t>
  </si>
  <si>
    <t>Mantener actualizado nuestro sistema de documentos oficiales digitalizados (GDE) en cuanto a los documentos digitales que se adjunten o generen en el ERP.  Esto abarca cualquier circuito donde se digitalicen documentos.</t>
  </si>
  <si>
    <t>Se consideran requerimientos estándar aquellos que son configurables a través de tablas de configuración para poder atender variantes de negocio; tanto el usuario experto ó analista puedan configurar libremente estas tablas sin conocimiento de codificación ni generación ni mantenimiento futuro de código. La tabla de configuración envía parámetros a los programas existentes que identifican el caso o variante de negocio. El OFERENTE que tenga herramientas para generación de código automáticamente deberá considerar estas adaptaciones fuera de la solución estándar, y declarar las mismas como Desarrollos en Anexo A.2.2 Listado de Desarrollos.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</si>
</sst>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4" x14ac:knownFonts="1">
    <font>
      <sz val="11"/>
      <color theme="1"/>
      <name val="Calibri"/>
      <family val="2"/>
      <scheme val="minor"/>
    </font>
    <font>
      <sz val="10"/>
      <name val="Arial"/>
      <family val="2"/>
    </font>
    <font>
      <sz val="10"/>
      <name val="Calibri"/>
      <family val="2"/>
      <scheme val="minor"/>
    </font>
    <font>
      <b/>
      <sz val="10"/>
      <name val="Trebuchet MS"/>
      <family val="2"/>
    </font>
    <font>
      <sz val="10"/>
      <color theme="1"/>
      <name val="Calibri"/>
      <family val="2"/>
      <scheme val="minor"/>
    </font>
    <font>
      <b/>
      <u/>
      <sz val="14"/>
      <name val="Arial"/>
      <family val="2"/>
    </font>
    <font>
      <sz val="14"/>
      <name val="Arial"/>
      <family val="2"/>
    </font>
    <font>
      <b/>
      <sz val="14"/>
      <name val="Arial"/>
      <family val="2"/>
    </font>
    <font>
      <b/>
      <sz val="10"/>
      <color rgb="FFFF0000"/>
      <name val="Calibri"/>
      <family val="2"/>
      <scheme val="minor"/>
    </font>
    <font>
      <b/>
      <sz val="10"/>
      <color theme="1"/>
      <name val="Calibri"/>
      <family val="2"/>
      <scheme val="minor"/>
    </font>
    <font>
      <sz val="10"/>
      <color theme="1"/>
      <name val="Arial"/>
      <family val="2"/>
    </font>
    <font>
      <b/>
      <sz val="10"/>
      <name val="Arial"/>
      <family val="2"/>
    </font>
    <font>
      <b/>
      <u/>
      <sz val="10"/>
      <color theme="1"/>
      <name val="Arial"/>
      <family val="2"/>
    </font>
    <font>
      <b/>
      <sz val="10"/>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3" fillId="3" borderId="1" xfId="0" applyFont="1" applyFill="1" applyBorder="1" applyAlignment="1">
      <alignment horizontal="center" vertical="center" wrapText="1"/>
    </xf>
    <xf numFmtId="0" fontId="3" fillId="3" borderId="0" xfId="0" applyFont="1" applyFill="1" applyBorder="1" applyAlignment="1">
      <alignment horizontal="center" vertical="center" wrapText="1"/>
    </xf>
    <xf numFmtId="49" fontId="2" fillId="0" borderId="0" xfId="0" applyNumberFormat="1" applyFont="1"/>
    <xf numFmtId="49" fontId="6" fillId="0" borderId="0" xfId="0" applyNumberFormat="1" applyFont="1"/>
    <xf numFmtId="0" fontId="7" fillId="5" borderId="1" xfId="0" applyFont="1" applyFill="1" applyBorder="1" applyAlignment="1" applyProtection="1">
      <alignment vertical="center"/>
      <protection locked="0"/>
    </xf>
    <xf numFmtId="0" fontId="4" fillId="0" borderId="0" xfId="0" applyFont="1" applyAlignment="1">
      <alignment horizontal="center"/>
    </xf>
    <xf numFmtId="0" fontId="8" fillId="0" borderId="0" xfId="0" applyFont="1"/>
    <xf numFmtId="0" fontId="4" fillId="0" borderId="0" xfId="0" applyFont="1" applyAlignment="1">
      <alignment vertical="center"/>
    </xf>
    <xf numFmtId="0" fontId="4" fillId="0" borderId="0" xfId="0" applyFont="1"/>
    <xf numFmtId="0" fontId="9" fillId="2" borderId="1" xfId="0" applyFont="1" applyFill="1" applyBorder="1" applyAlignment="1"/>
    <xf numFmtId="0" fontId="4" fillId="0" borderId="0" xfId="0" applyFont="1" applyAlignment="1">
      <alignment horizontal="center" vertical="center"/>
    </xf>
    <xf numFmtId="2" fontId="4" fillId="0" borderId="0" xfId="0" applyNumberFormat="1" applyFont="1"/>
    <xf numFmtId="0" fontId="4" fillId="0" borderId="1" xfId="0" applyFont="1" applyBorder="1"/>
    <xf numFmtId="0" fontId="4" fillId="0" borderId="0" xfId="0" applyFont="1" applyAlignment="1" applyProtection="1">
      <alignment horizontal="center" vertical="center"/>
    </xf>
    <xf numFmtId="0" fontId="4" fillId="4" borderId="1" xfId="0" applyFont="1" applyFill="1" applyBorder="1"/>
    <xf numFmtId="0" fontId="4" fillId="4" borderId="0" xfId="0" applyFont="1" applyFill="1" applyAlignment="1">
      <alignment horizontal="center" vertical="center"/>
    </xf>
    <xf numFmtId="0" fontId="4" fillId="4" borderId="0" xfId="0" applyFont="1" applyFill="1"/>
    <xf numFmtId="0" fontId="9" fillId="0" borderId="0" xfId="0" applyFont="1" applyAlignment="1">
      <alignment horizontal="center"/>
    </xf>
    <xf numFmtId="0" fontId="5" fillId="0" borderId="0" xfId="0" applyFont="1" applyAlignment="1">
      <alignment horizontal="left" vertical="center"/>
    </xf>
    <xf numFmtId="49" fontId="1" fillId="0" borderId="0" xfId="0" applyNumberFormat="1" applyFont="1" applyAlignment="1">
      <alignment horizontal="left" vertical="center"/>
    </xf>
    <xf numFmtId="0" fontId="10" fillId="0" borderId="0" xfId="0" applyFont="1"/>
    <xf numFmtId="0" fontId="10" fillId="0" borderId="0" xfId="0" applyFont="1" applyAlignment="1">
      <alignment horizontal="center"/>
    </xf>
    <xf numFmtId="49" fontId="1" fillId="0" borderId="0" xfId="0" applyNumberFormat="1" applyFont="1"/>
    <xf numFmtId="49" fontId="11" fillId="3"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49" fontId="11" fillId="0" borderId="1" xfId="0" applyNumberFormat="1" applyFont="1" applyBorder="1" applyAlignment="1">
      <alignment horizontal="center" vertical="center"/>
    </xf>
    <xf numFmtId="0" fontId="10" fillId="0" borderId="1" xfId="0" applyFont="1" applyBorder="1" applyAlignment="1">
      <alignment wrapText="1"/>
    </xf>
    <xf numFmtId="0" fontId="10" fillId="0" borderId="1" xfId="0" applyFont="1" applyBorder="1" applyAlignment="1">
      <alignment horizontal="center" vertical="center"/>
    </xf>
    <xf numFmtId="49" fontId="1" fillId="0" borderId="0" xfId="0" applyNumberFormat="1" applyFont="1" applyBorder="1" applyAlignment="1">
      <alignment horizontal="center"/>
    </xf>
    <xf numFmtId="0" fontId="10" fillId="0" borderId="0" xfId="0" applyFont="1" applyBorder="1" applyAlignment="1">
      <alignment wrapText="1"/>
    </xf>
    <xf numFmtId="0" fontId="11" fillId="2" borderId="2" xfId="0" applyFont="1" applyFill="1" applyBorder="1" applyAlignment="1">
      <alignment horizontal="center"/>
    </xf>
    <xf numFmtId="0" fontId="13" fillId="2" borderId="1" xfId="0" quotePrefix="1" applyFont="1" applyFill="1" applyBorder="1" applyAlignment="1">
      <alignment horizontal="left"/>
    </xf>
    <xf numFmtId="0" fontId="11" fillId="0" borderId="1" xfId="0" applyNumberFormat="1" applyFont="1" applyBorder="1" applyAlignment="1">
      <alignment horizontal="center" vertical="center"/>
    </xf>
    <xf numFmtId="0" fontId="10" fillId="0" borderId="1" xfId="0" quotePrefix="1" applyFont="1" applyBorder="1" applyAlignment="1">
      <alignment wrapText="1"/>
    </xf>
    <xf numFmtId="0" fontId="13" fillId="5" borderId="1" xfId="0" applyFont="1" applyFill="1" applyBorder="1" applyAlignment="1" applyProtection="1">
      <alignment horizontal="center" vertical="center"/>
      <protection locked="0"/>
    </xf>
    <xf numFmtId="0" fontId="10" fillId="0" borderId="1" xfId="0" applyFont="1" applyBorder="1"/>
    <xf numFmtId="0" fontId="13" fillId="2" borderId="1" xfId="0" quotePrefix="1" applyFont="1" applyFill="1" applyBorder="1" applyAlignment="1">
      <alignment horizontal="left" vertical="center"/>
    </xf>
    <xf numFmtId="0" fontId="10" fillId="0" borderId="1" xfId="0" applyFont="1" applyBorder="1" applyAlignment="1">
      <alignment vertical="center" wrapText="1"/>
    </xf>
    <xf numFmtId="0" fontId="1" fillId="0" borderId="1" xfId="0" applyFont="1" applyBorder="1" applyAlignment="1">
      <alignment vertical="center" wrapText="1"/>
    </xf>
    <xf numFmtId="49" fontId="11" fillId="4" borderId="1" xfId="0" applyNumberFormat="1" applyFont="1" applyFill="1" applyBorder="1" applyAlignment="1">
      <alignment horizontal="center" vertical="center"/>
    </xf>
    <xf numFmtId="0" fontId="1" fillId="4" borderId="1" xfId="0" applyFont="1" applyFill="1" applyBorder="1" applyAlignment="1">
      <alignment vertical="top" wrapText="1"/>
    </xf>
    <xf numFmtId="0" fontId="10" fillId="4" borderId="1" xfId="0" applyFont="1" applyFill="1" applyBorder="1"/>
    <xf numFmtId="0" fontId="11" fillId="4" borderId="1" xfId="0" applyNumberFormat="1" applyFont="1" applyFill="1" applyBorder="1" applyAlignment="1">
      <alignment horizontal="center" vertical="center"/>
    </xf>
    <xf numFmtId="0" fontId="10" fillId="4" borderId="1" xfId="0" applyFont="1" applyFill="1" applyBorder="1" applyAlignment="1">
      <alignment vertical="center" wrapText="1"/>
    </xf>
    <xf numFmtId="0" fontId="13" fillId="2" borderId="1" xfId="0" applyFont="1" applyFill="1" applyBorder="1" applyAlignment="1">
      <alignment horizontal="right" vertical="center" wrapText="1"/>
    </xf>
    <xf numFmtId="164" fontId="13" fillId="2" borderId="1" xfId="0" applyNumberFormat="1" applyFont="1" applyFill="1" applyBorder="1" applyAlignment="1">
      <alignment horizontal="center" vertical="center"/>
    </xf>
    <xf numFmtId="0" fontId="13" fillId="2" borderId="1" xfId="0" applyFont="1" applyFill="1" applyBorder="1" applyAlignment="1">
      <alignment horizontal="right" vertical="center"/>
    </xf>
    <xf numFmtId="10" fontId="11" fillId="2" borderId="1" xfId="0" applyNumberFormat="1" applyFont="1" applyFill="1" applyBorder="1" applyAlignment="1">
      <alignment horizontal="center" vertical="center"/>
    </xf>
    <xf numFmtId="0" fontId="7" fillId="0" borderId="0" xfId="0" applyFont="1" applyFill="1" applyBorder="1" applyAlignment="1" applyProtection="1">
      <alignment vertical="center"/>
      <protection locked="0"/>
    </xf>
    <xf numFmtId="0" fontId="10" fillId="0" borderId="0" xfId="0" applyFont="1" applyAlignment="1">
      <alignment horizontal="left" vertical="center" wrapText="1"/>
    </xf>
    <xf numFmtId="0" fontId="5" fillId="0" borderId="0" xfId="0" applyFont="1" applyAlignment="1">
      <alignment horizontal="lef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showGridLines="0" tabSelected="1" topLeftCell="A27" zoomScaleNormal="100" workbookViewId="0">
      <selection activeCell="C27" sqref="C27"/>
    </sheetView>
  </sheetViews>
  <sheetFormatPr baseColWidth="10" defaultColWidth="10.875" defaultRowHeight="12.75" x14ac:dyDescent="0.2"/>
  <cols>
    <col min="1" max="1" width="18.375" style="3" customWidth="1"/>
    <col min="2" max="2" width="86" style="9" customWidth="1"/>
    <col min="3" max="3" width="13" style="6" customWidth="1"/>
    <col min="4" max="4" width="12.625" style="9" customWidth="1"/>
    <col min="5" max="5" width="14.375" style="9" hidden="1" customWidth="1"/>
    <col min="6" max="6" width="1.125" style="8" customWidth="1"/>
    <col min="7" max="7" width="7.375" style="9" customWidth="1"/>
    <col min="8" max="8" width="11.375" style="9" hidden="1" customWidth="1"/>
    <col min="9" max="9" width="10.875" style="9" hidden="1" customWidth="1"/>
    <col min="10" max="16384" width="10.875" style="9"/>
  </cols>
  <sheetData>
    <row r="1" spans="1:5" ht="18" x14ac:dyDescent="0.2">
      <c r="A1" s="51" t="s">
        <v>13</v>
      </c>
      <c r="B1" s="51"/>
      <c r="D1" s="7"/>
      <c r="E1" s="7"/>
    </row>
    <row r="2" spans="1:5" ht="11.25" customHeight="1" x14ac:dyDescent="0.2">
      <c r="A2" s="19"/>
      <c r="B2" s="19"/>
      <c r="D2" s="7"/>
      <c r="E2" s="7"/>
    </row>
    <row r="3" spans="1:5" ht="18" x14ac:dyDescent="0.25">
      <c r="A3" s="4"/>
      <c r="B3" s="5" t="s">
        <v>6</v>
      </c>
    </row>
    <row r="4" spans="1:5" ht="9.75" customHeight="1" x14ac:dyDescent="0.25">
      <c r="A4" s="4"/>
      <c r="B4" s="49"/>
    </row>
    <row r="5" spans="1:5" x14ac:dyDescent="0.2">
      <c r="A5" s="20" t="s">
        <v>0</v>
      </c>
      <c r="B5" s="21"/>
      <c r="C5" s="22"/>
      <c r="D5" s="21"/>
    </row>
    <row r="6" spans="1:5" x14ac:dyDescent="0.2">
      <c r="A6" s="23"/>
      <c r="B6" s="21"/>
      <c r="C6" s="22"/>
      <c r="D6" s="21"/>
    </row>
    <row r="7" spans="1:5" ht="41.25" customHeight="1" x14ac:dyDescent="0.2">
      <c r="A7" s="24" t="s">
        <v>14</v>
      </c>
      <c r="B7" s="25" t="s">
        <v>9</v>
      </c>
      <c r="C7" s="25" t="s">
        <v>4</v>
      </c>
      <c r="D7" s="21"/>
    </row>
    <row r="8" spans="1:5" ht="25.5" x14ac:dyDescent="0.2">
      <c r="A8" s="26" t="s">
        <v>1</v>
      </c>
      <c r="B8" s="27" t="s">
        <v>50</v>
      </c>
      <c r="C8" s="28">
        <v>5</v>
      </c>
      <c r="D8" s="21"/>
    </row>
    <row r="9" spans="1:5" ht="51" x14ac:dyDescent="0.2">
      <c r="A9" s="26" t="s">
        <v>2</v>
      </c>
      <c r="B9" s="27" t="s">
        <v>51</v>
      </c>
      <c r="C9" s="28">
        <v>2</v>
      </c>
      <c r="D9" s="21"/>
    </row>
    <row r="10" spans="1:5" x14ac:dyDescent="0.2">
      <c r="A10" s="26" t="s">
        <v>3</v>
      </c>
      <c r="B10" s="27" t="s">
        <v>52</v>
      </c>
      <c r="C10" s="28">
        <v>0</v>
      </c>
      <c r="D10" s="21"/>
    </row>
    <row r="11" spans="1:5" x14ac:dyDescent="0.2">
      <c r="A11" s="29"/>
      <c r="B11" s="30"/>
      <c r="C11" s="22"/>
      <c r="D11" s="21"/>
    </row>
    <row r="12" spans="1:5" ht="32.25" customHeight="1" x14ac:dyDescent="0.2">
      <c r="A12" s="50" t="s">
        <v>5</v>
      </c>
      <c r="B12" s="50"/>
      <c r="C12" s="50"/>
      <c r="D12" s="21"/>
    </row>
    <row r="13" spans="1:5" ht="32.25" customHeight="1" x14ac:dyDescent="0.2">
      <c r="A13" s="50" t="s">
        <v>10</v>
      </c>
      <c r="B13" s="50"/>
      <c r="C13" s="50"/>
      <c r="D13" s="21"/>
    </row>
    <row r="14" spans="1:5" ht="78" customHeight="1" x14ac:dyDescent="0.2">
      <c r="A14" s="50" t="s">
        <v>55</v>
      </c>
      <c r="B14" s="50"/>
      <c r="C14" s="50"/>
      <c r="D14" s="21"/>
    </row>
    <row r="15" spans="1:5" ht="32.25" hidden="1" customHeight="1" x14ac:dyDescent="0.2">
      <c r="A15" s="50" t="s">
        <v>11</v>
      </c>
      <c r="B15" s="50"/>
      <c r="C15" s="50"/>
      <c r="D15" s="21"/>
    </row>
    <row r="16" spans="1:5" x14ac:dyDescent="0.2">
      <c r="A16" s="23"/>
      <c r="B16" s="21"/>
      <c r="C16" s="22"/>
      <c r="D16" s="21"/>
    </row>
    <row r="17" spans="1:9" ht="45.75" customHeight="1" x14ac:dyDescent="0.2">
      <c r="A17" s="24" t="s">
        <v>7</v>
      </c>
      <c r="B17" s="25" t="s">
        <v>15</v>
      </c>
      <c r="C17" s="25" t="s">
        <v>14</v>
      </c>
      <c r="D17" s="25" t="s">
        <v>12</v>
      </c>
      <c r="E17" s="1" t="s">
        <v>8</v>
      </c>
      <c r="H17" s="2" t="s">
        <v>45</v>
      </c>
      <c r="I17" s="2" t="s">
        <v>46</v>
      </c>
    </row>
    <row r="18" spans="1:9" x14ac:dyDescent="0.2">
      <c r="A18" s="31">
        <v>1</v>
      </c>
      <c r="B18" s="32" t="s">
        <v>17</v>
      </c>
      <c r="C18" s="32"/>
      <c r="D18" s="32"/>
      <c r="E18" s="10"/>
      <c r="F18" s="11" t="s">
        <v>16</v>
      </c>
      <c r="G18" s="6"/>
      <c r="I18" s="12"/>
    </row>
    <row r="19" spans="1:9" ht="25.5" x14ac:dyDescent="0.2">
      <c r="A19" s="33" t="s">
        <v>21</v>
      </c>
      <c r="B19" s="34" t="s">
        <v>18</v>
      </c>
      <c r="C19" s="35"/>
      <c r="D19" s="36"/>
      <c r="E19" s="13">
        <f>F19</f>
        <v>1</v>
      </c>
      <c r="F19" s="11">
        <v>1</v>
      </c>
      <c r="H19" s="14">
        <f t="shared" ref="H19" si="0">IF(ISERROR(VLOOKUP(C19,$A$8:$C$10,3,FALSE))=TRUE,0,VLOOKUP(C19,$A$8:$C$10,3,FALSE))</f>
        <v>0</v>
      </c>
      <c r="I19" s="14">
        <v>5</v>
      </c>
    </row>
    <row r="20" spans="1:9" ht="38.25" x14ac:dyDescent="0.2">
      <c r="A20" s="33" t="s">
        <v>22</v>
      </c>
      <c r="B20" s="34" t="s">
        <v>19</v>
      </c>
      <c r="C20" s="35"/>
      <c r="D20" s="36"/>
      <c r="E20" s="13">
        <f t="shared" ref="E20:E31" si="1">F20</f>
        <v>1</v>
      </c>
      <c r="F20" s="11">
        <v>1</v>
      </c>
      <c r="H20" s="14">
        <f t="shared" ref="H20:H21" si="2">IF(ISERROR(VLOOKUP(C20,$A$8:$C$10,3,FALSE))=TRUE,0,VLOOKUP(C20,$A$8:$C$10,3,FALSE))</f>
        <v>0</v>
      </c>
      <c r="I20" s="14">
        <v>5</v>
      </c>
    </row>
    <row r="21" spans="1:9" ht="25.5" x14ac:dyDescent="0.2">
      <c r="A21" s="33" t="s">
        <v>23</v>
      </c>
      <c r="B21" s="34" t="s">
        <v>20</v>
      </c>
      <c r="C21" s="35"/>
      <c r="D21" s="36"/>
      <c r="E21" s="13">
        <f t="shared" si="1"/>
        <v>1</v>
      </c>
      <c r="F21" s="11">
        <v>1</v>
      </c>
      <c r="H21" s="14">
        <f t="shared" si="2"/>
        <v>0</v>
      </c>
      <c r="I21" s="14">
        <v>5</v>
      </c>
    </row>
    <row r="22" spans="1:9" x14ac:dyDescent="0.2">
      <c r="A22" s="31">
        <v>2</v>
      </c>
      <c r="B22" s="32" t="s">
        <v>25</v>
      </c>
      <c r="C22" s="37"/>
      <c r="D22" s="32"/>
      <c r="E22" s="10"/>
      <c r="F22" s="11">
        <v>1</v>
      </c>
    </row>
    <row r="23" spans="1:9" ht="51" x14ac:dyDescent="0.2">
      <c r="A23" s="26" t="s">
        <v>30</v>
      </c>
      <c r="B23" s="38" t="s">
        <v>26</v>
      </c>
      <c r="C23" s="35"/>
      <c r="D23" s="36"/>
      <c r="E23" s="13">
        <f t="shared" si="1"/>
        <v>1</v>
      </c>
      <c r="F23" s="11">
        <v>1</v>
      </c>
      <c r="H23" s="14">
        <f t="shared" ref="H23:H29" si="3">IF(ISERROR(VLOOKUP(C23,$A$8:$C$10,3,FALSE))=TRUE,0,VLOOKUP(C23,$A$8:$C$10,3,FALSE))</f>
        <v>0</v>
      </c>
      <c r="I23" s="14">
        <v>5</v>
      </c>
    </row>
    <row r="24" spans="1:9" x14ac:dyDescent="0.2">
      <c r="A24" s="26" t="s">
        <v>31</v>
      </c>
      <c r="B24" s="38" t="s">
        <v>27</v>
      </c>
      <c r="C24" s="35"/>
      <c r="D24" s="36"/>
      <c r="E24" s="13">
        <f t="shared" si="1"/>
        <v>1</v>
      </c>
      <c r="F24" s="11">
        <v>1</v>
      </c>
      <c r="H24" s="14">
        <f t="shared" si="3"/>
        <v>0</v>
      </c>
      <c r="I24" s="14">
        <v>5</v>
      </c>
    </row>
    <row r="25" spans="1:9" x14ac:dyDescent="0.2">
      <c r="A25" s="26" t="s">
        <v>32</v>
      </c>
      <c r="B25" s="38" t="s">
        <v>28</v>
      </c>
      <c r="C25" s="35"/>
      <c r="D25" s="36"/>
      <c r="E25" s="13">
        <f t="shared" si="1"/>
        <v>1</v>
      </c>
      <c r="F25" s="11">
        <v>1</v>
      </c>
      <c r="H25" s="14">
        <f t="shared" si="3"/>
        <v>0</v>
      </c>
      <c r="I25" s="14">
        <v>5</v>
      </c>
    </row>
    <row r="26" spans="1:9" x14ac:dyDescent="0.2">
      <c r="A26" s="26" t="s">
        <v>33</v>
      </c>
      <c r="B26" s="38" t="s">
        <v>29</v>
      </c>
      <c r="C26" s="35"/>
      <c r="D26" s="36"/>
      <c r="E26" s="13">
        <f t="shared" si="1"/>
        <v>1</v>
      </c>
      <c r="F26" s="11">
        <v>1</v>
      </c>
      <c r="H26" s="14">
        <f t="shared" si="3"/>
        <v>0</v>
      </c>
      <c r="I26" s="14">
        <v>5</v>
      </c>
    </row>
    <row r="27" spans="1:9" ht="51" x14ac:dyDescent="0.2">
      <c r="A27" s="26" t="s">
        <v>34</v>
      </c>
      <c r="B27" s="39" t="s">
        <v>36</v>
      </c>
      <c r="C27" s="35"/>
      <c r="D27" s="36"/>
      <c r="E27" s="13"/>
      <c r="F27" s="11"/>
      <c r="H27" s="14">
        <f t="shared" si="3"/>
        <v>0</v>
      </c>
      <c r="I27" s="14">
        <v>5</v>
      </c>
    </row>
    <row r="28" spans="1:9" ht="25.5" x14ac:dyDescent="0.2">
      <c r="A28" s="26" t="s">
        <v>35</v>
      </c>
      <c r="B28" s="38" t="s">
        <v>37</v>
      </c>
      <c r="C28" s="35"/>
      <c r="D28" s="36"/>
      <c r="E28" s="13">
        <f t="shared" si="1"/>
        <v>1</v>
      </c>
      <c r="F28" s="11">
        <v>1</v>
      </c>
      <c r="H28" s="14">
        <f t="shared" si="3"/>
        <v>0</v>
      </c>
      <c r="I28" s="14">
        <v>5</v>
      </c>
    </row>
    <row r="29" spans="1:9" s="17" customFormat="1" ht="89.25" x14ac:dyDescent="0.2">
      <c r="A29" s="40" t="s">
        <v>38</v>
      </c>
      <c r="B29" s="41" t="s">
        <v>40</v>
      </c>
      <c r="C29" s="35"/>
      <c r="D29" s="42"/>
      <c r="E29" s="15">
        <f t="shared" si="1"/>
        <v>1</v>
      </c>
      <c r="F29" s="16">
        <v>1</v>
      </c>
      <c r="H29" s="14">
        <f t="shared" si="3"/>
        <v>0</v>
      </c>
      <c r="I29" s="14">
        <v>5</v>
      </c>
    </row>
    <row r="30" spans="1:9" x14ac:dyDescent="0.2">
      <c r="A30" s="31">
        <v>3</v>
      </c>
      <c r="B30" s="32" t="s">
        <v>24</v>
      </c>
      <c r="C30" s="37"/>
      <c r="D30" s="32"/>
      <c r="E30" s="10"/>
      <c r="F30" s="11">
        <v>1</v>
      </c>
    </row>
    <row r="31" spans="1:9" ht="38.25" x14ac:dyDescent="0.2">
      <c r="A31" s="33" t="s">
        <v>39</v>
      </c>
      <c r="B31" s="41" t="s">
        <v>53</v>
      </c>
      <c r="C31" s="35"/>
      <c r="D31" s="36"/>
      <c r="E31" s="13">
        <f t="shared" si="1"/>
        <v>1</v>
      </c>
      <c r="F31" s="11">
        <v>1</v>
      </c>
      <c r="H31" s="14">
        <f t="shared" ref="H31:H32" si="4">IF(ISERROR(VLOOKUP(C31,$A$8:$C$10,3,FALSE))=TRUE,0,VLOOKUP(C31,$A$8:$C$10,3,FALSE))</f>
        <v>0</v>
      </c>
      <c r="I31" s="14">
        <v>5</v>
      </c>
    </row>
    <row r="32" spans="1:9" ht="38.25" x14ac:dyDescent="0.2">
      <c r="A32" s="43" t="s">
        <v>43</v>
      </c>
      <c r="B32" s="44" t="s">
        <v>42</v>
      </c>
      <c r="C32" s="35"/>
      <c r="D32" s="42"/>
      <c r="E32" s="15">
        <v>1</v>
      </c>
      <c r="F32" s="11"/>
      <c r="H32" s="14">
        <f t="shared" si="4"/>
        <v>0</v>
      </c>
      <c r="I32" s="14">
        <v>5</v>
      </c>
    </row>
    <row r="33" spans="1:9" x14ac:dyDescent="0.2">
      <c r="A33" s="31">
        <v>4</v>
      </c>
      <c r="B33" s="32" t="s">
        <v>44</v>
      </c>
      <c r="C33" s="37"/>
      <c r="D33" s="32"/>
      <c r="E33" s="10"/>
      <c r="F33" s="11"/>
    </row>
    <row r="34" spans="1:9" ht="25.5" x14ac:dyDescent="0.2">
      <c r="A34" s="33" t="s">
        <v>41</v>
      </c>
      <c r="B34" s="41" t="s">
        <v>54</v>
      </c>
      <c r="C34" s="35"/>
      <c r="D34" s="36"/>
      <c r="E34" s="13"/>
      <c r="F34" s="11"/>
      <c r="H34" s="14">
        <f t="shared" ref="H34" si="5">IF(ISERROR(VLOOKUP(C34,$A$8:$C$10,3,FALSE))=TRUE,0,VLOOKUP(C34,$A$8:$C$10,3,FALSE))</f>
        <v>0</v>
      </c>
      <c r="I34" s="14">
        <v>5</v>
      </c>
    </row>
    <row r="35" spans="1:9" x14ac:dyDescent="0.2">
      <c r="A35" s="23"/>
      <c r="B35" s="21"/>
      <c r="C35" s="22"/>
      <c r="D35" s="21"/>
      <c r="H35" s="18">
        <f>+SUM(H19:H34)</f>
        <v>0</v>
      </c>
      <c r="I35" s="18">
        <f>+SUM(I19:I34)</f>
        <v>65</v>
      </c>
    </row>
    <row r="36" spans="1:9" x14ac:dyDescent="0.2">
      <c r="A36" s="23"/>
      <c r="B36" s="21"/>
      <c r="C36" s="22"/>
      <c r="D36" s="21"/>
    </row>
    <row r="37" spans="1:9" x14ac:dyDescent="0.2">
      <c r="A37" s="23"/>
      <c r="B37" s="45" t="s">
        <v>47</v>
      </c>
      <c r="C37" s="46">
        <f>+I35</f>
        <v>65</v>
      </c>
      <c r="D37" s="21"/>
    </row>
    <row r="38" spans="1:9" x14ac:dyDescent="0.2">
      <c r="A38" s="23"/>
      <c r="B38" s="45" t="s">
        <v>48</v>
      </c>
      <c r="C38" s="46">
        <f>+H35</f>
        <v>0</v>
      </c>
      <c r="D38" s="21"/>
    </row>
    <row r="39" spans="1:9" x14ac:dyDescent="0.2">
      <c r="A39" s="23"/>
      <c r="B39" s="47" t="s">
        <v>49</v>
      </c>
      <c r="C39" s="48">
        <f>+C38/C37</f>
        <v>0</v>
      </c>
      <c r="D39" s="21"/>
    </row>
  </sheetData>
  <sheetProtection algorithmName="SHA-512" hashValue="mzvth5csr3uxvOL86WhidSrshz1aDob4uKDlFElzNdZt/YQ4FQo0c4uVBYNlZKeiWruQH2biiKhSahXtgwIP2Q==" saltValue="/NUvsnfxiI4hJswp+vAVHg==" spinCount="100000" sheet="1" objects="1" scenarios="1"/>
  <mergeCells count="5">
    <mergeCell ref="A15:C15"/>
    <mergeCell ref="A1:B1"/>
    <mergeCell ref="A12:C12"/>
    <mergeCell ref="A13:C13"/>
    <mergeCell ref="A14:C14"/>
  </mergeCells>
  <dataValidations count="1">
    <dataValidation type="list" allowBlank="1" showInputMessage="1" showErrorMessage="1" sqref="C19:C21 C31:C32 C34 C23:C29">
      <formula1>$A$8:$A$10</formula1>
    </dataValidation>
  </dataValidations>
  <pageMargins left="0.70866141732283472" right="0.70866141732283472" top="0.74803149606299213" bottom="0.74803149606299213" header="0.31496062992125984" footer="0.31496062992125984"/>
  <pageSetup orientation="landscape" horizontalDpi="300" verticalDpi="300" r:id="rId1"/>
  <headerFooter>
    <oddFooter>&amp;R&amp;P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A1.9 Interfaces</vt:lpstr>
      <vt:lpstr>'A1.9 Interfaces'!_Toc395083008</vt:lpstr>
      <vt:lpstr>'A1.9 Interfaces'!Títulos_a_imprimir</vt:lpstr>
      <vt:lpstr>Valores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TAO</dc:creator>
  <cp:lastModifiedBy>Costa, Gabriel Sebastian</cp:lastModifiedBy>
  <cp:lastPrinted>2016-10-31T12:39:45Z</cp:lastPrinted>
  <dcterms:created xsi:type="dcterms:W3CDTF">2016-05-15T18:40:28Z</dcterms:created>
  <dcterms:modified xsi:type="dcterms:W3CDTF">2017-10-13T15:46:26Z</dcterms:modified>
</cp:coreProperties>
</file>