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avia.diaz\Desktop\modelos pcp\1455 2018 desmalezado TREN DE LASIERRA\"/>
    </mc:Choice>
  </mc:AlternateContent>
  <bookViews>
    <workbookView xWindow="0" yWindow="0" windowWidth="24000" windowHeight="9735"/>
  </bookViews>
  <sheets>
    <sheet name="RENGLON I" sheetId="1" r:id="rId1"/>
    <sheet name="Análisis de Precios" sheetId="2" r:id="rId2"/>
  </sheets>
  <externalReferences>
    <externalReference r:id="rId3"/>
    <externalReference r:id="rId4"/>
    <externalReference r:id="rId5"/>
  </externalReferences>
  <definedNames>
    <definedName name="_xlnm.Print_Area" localSheetId="1">'Análisis de Precios'!$A$4:$G$55</definedName>
    <definedName name="_xlnm.Print_Area" localSheetId="0">'RENGLON I'!$A$4:$H$42</definedName>
    <definedName name="asfalto" localSheetId="0">#REF!</definedName>
    <definedName name="asfalto">#REF!</definedName>
    <definedName name="_xlnm.Database" localSheetId="0">#REF!</definedName>
    <definedName name="_xlnm.Database">#REF!</definedName>
    <definedName name="CANT_COMIDA" localSheetId="0">#REF!</definedName>
    <definedName name="CANT_COMIDA">#REF!</definedName>
    <definedName name="CG_MANZONI" localSheetId="0">#REF!</definedName>
    <definedName name="CG_MANZONI">#REF!</definedName>
    <definedName name="CG_VELAZQUEZ" localSheetId="0">#REF!</definedName>
    <definedName name="CG_VELAZQUEZ">#REF!</definedName>
    <definedName name="COEF">'[1]Anexo K'!$F$41</definedName>
    <definedName name="COMIDA_BERTOGLIO" localSheetId="0">#REF!</definedName>
    <definedName name="COMIDA_BERTOGLIO">#REF!</definedName>
    <definedName name="COMIDA_DIEGO" localSheetId="0">#REF!</definedName>
    <definedName name="COMIDA_DIEGO">#REF!</definedName>
    <definedName name="COMIDA_GABRIEL" localSheetId="0">#REF!</definedName>
    <definedName name="COMIDA_GABRIEL">#REF!</definedName>
    <definedName name="COMIDA_MANZONI" localSheetId="0">#REF!</definedName>
    <definedName name="COMIDA_MANZONI">#REF!</definedName>
    <definedName name="COMIDA_SEBA" localSheetId="0">#REF!</definedName>
    <definedName name="COMIDA_SEBA">#REF!</definedName>
    <definedName name="COMIDA_SUAREZ" localSheetId="0">#REF!</definedName>
    <definedName name="COMIDA_SUAREZ">#REF!</definedName>
    <definedName name="COMIDA_TOTI" localSheetId="0">#REF!</definedName>
    <definedName name="COMIDA_TOTI">#REF!</definedName>
    <definedName name="COMITENTE" localSheetId="0">'[1]Anexo L'!#REF!</definedName>
    <definedName name="COMITENTE">'[1]Anexo L'!#REF!</definedName>
    <definedName name="COSTO_COMBUSTIBLE" localSheetId="0">#REF!</definedName>
    <definedName name="COSTO_COMBUSTIBLE">#REF!</definedName>
    <definedName name="COSTO_COMIDA" localSheetId="0">#REF!</definedName>
    <definedName name="COSTO_COMIDA">#REF!</definedName>
    <definedName name="GASOIL" localSheetId="0">#REF!</definedName>
    <definedName name="GASOIL">#REF!</definedName>
    <definedName name="GASOIL_VILLA" localSheetId="0">#REF!</definedName>
    <definedName name="GASOIL_VILLA">#REF!</definedName>
    <definedName name="LG_MANZONI" localSheetId="0">#REF!</definedName>
    <definedName name="LG_MANZONI">#REF!</definedName>
    <definedName name="LG_VELAZQUEZ" localSheetId="0">#REF!</definedName>
    <definedName name="LG_VELAZQUEZ">#REF!</definedName>
    <definedName name="OBRADOR_DOLORES" localSheetId="0">#REF!</definedName>
    <definedName name="OBRADOR_DOLORES">#REF!</definedName>
    <definedName name="PRECIO_GASOIL" localSheetId="0">#REF!</definedName>
    <definedName name="PRECIO_GASOIL">#REF!</definedName>
    <definedName name="PRECIO_GASOIL_VENTA" localSheetId="0">#REF!</definedName>
    <definedName name="PRECIO_GASOIL_VENTA">#REF!</definedName>
    <definedName name="PRECIOGASOIL" localSheetId="0">#REF!</definedName>
    <definedName name="PRECIOGASOIL">#REF!</definedName>
    <definedName name="Print_Area" localSheetId="0">#REF!</definedName>
    <definedName name="Print_Area">#REF!</definedName>
    <definedName name="_xlnm.Print_Titles" localSheetId="0">'RENGLON I'!$4:$11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2" l="1"/>
  <c r="F46" i="2"/>
  <c r="F45" i="2"/>
  <c r="G44" i="2" s="1"/>
  <c r="F41" i="2"/>
  <c r="F40" i="2"/>
  <c r="F39" i="2"/>
  <c r="F38" i="2"/>
  <c r="F37" i="2"/>
  <c r="G36" i="2"/>
  <c r="F33" i="2"/>
  <c r="G32" i="2" s="1"/>
  <c r="F30" i="2"/>
  <c r="F29" i="2"/>
  <c r="F28" i="2"/>
  <c r="F27" i="2"/>
  <c r="F26" i="2"/>
  <c r="F25" i="2"/>
  <c r="G24" i="2" s="1"/>
  <c r="F21" i="2"/>
  <c r="F20" i="2"/>
  <c r="F19" i="2"/>
  <c r="F18" i="2"/>
  <c r="G16" i="2" s="1"/>
  <c r="G50" i="2" s="1"/>
  <c r="F17" i="2"/>
  <c r="G51" i="2" l="1"/>
  <c r="G52" i="2" s="1"/>
  <c r="G54" i="2" l="1"/>
  <c r="G55" i="2" s="1"/>
  <c r="G53" i="2"/>
  <c r="H42" i="1" l="1"/>
  <c r="H41" i="1"/>
  <c r="D33" i="1"/>
  <c r="H32" i="1"/>
  <c r="D31" i="1"/>
  <c r="D38" i="1" s="1"/>
  <c r="D30" i="1"/>
  <c r="D37" i="1" s="1"/>
  <c r="D29" i="1"/>
  <c r="D36" i="1" s="1"/>
  <c r="D28" i="1"/>
  <c r="D35" i="1" s="1"/>
  <c r="D27" i="1"/>
  <c r="D34" i="1" s="1"/>
  <c r="D26" i="1"/>
  <c r="H25" i="1"/>
  <c r="D24" i="1"/>
  <c r="D23" i="1"/>
  <c r="D22" i="1"/>
  <c r="D21" i="1"/>
  <c r="H20" i="1"/>
  <c r="D19" i="1"/>
  <c r="D18" i="1"/>
  <c r="D17" i="1"/>
  <c r="D16" i="1"/>
  <c r="H15" i="1"/>
  <c r="H12" i="1"/>
</calcChain>
</file>

<file path=xl/sharedStrings.xml><?xml version="1.0" encoding="utf-8"?>
<sst xmlns="http://schemas.openxmlformats.org/spreadsheetml/2006/main" count="122" uniqueCount="86">
  <si>
    <t>OBRA:</t>
  </si>
  <si>
    <t xml:space="preserve">DESMALEZADO Y MANTENIMIENTO DE ZONA DE VIA 
TREN DE LAS SIERRAS
</t>
  </si>
  <si>
    <t>TRENES DEL INTERIOR</t>
  </si>
  <si>
    <t xml:space="preserve">      </t>
  </si>
  <si>
    <t>PLANILLA DE COTIZACION</t>
  </si>
  <si>
    <t>Ítem</t>
  </si>
  <si>
    <t>Rubro</t>
  </si>
  <si>
    <t>Unid.</t>
  </si>
  <si>
    <t>Cantidad</t>
  </si>
  <si>
    <t>Precio Unitario</t>
  </si>
  <si>
    <t>FC Act    PR base DIC 2016</t>
  </si>
  <si>
    <t>Precio Total</t>
  </si>
  <si>
    <t>Subtotal Ítem</t>
  </si>
  <si>
    <t>TAREAS PREVIAS</t>
  </si>
  <si>
    <t>1.1</t>
  </si>
  <si>
    <t>Obrador</t>
  </si>
  <si>
    <t>GL</t>
  </si>
  <si>
    <t>1.2</t>
  </si>
  <si>
    <t>Vallado y señalización</t>
  </si>
  <si>
    <t>DESMALEZADO DE VIA - PRIMER CORTE</t>
  </si>
  <si>
    <t>2.1</t>
  </si>
  <si>
    <t>Sector I</t>
  </si>
  <si>
    <t>m2</t>
  </si>
  <si>
    <t>2.2</t>
  </si>
  <si>
    <t>Sector II</t>
  </si>
  <si>
    <t>2.3</t>
  </si>
  <si>
    <t>Sector III</t>
  </si>
  <si>
    <t>2.4</t>
  </si>
  <si>
    <t>Sector IV</t>
  </si>
  <si>
    <t>DESMALEZADO DE VIA - MANTENIMIENTO</t>
  </si>
  <si>
    <t>DESMALEZADO DE ESTACIONES - PRIMER CORTE</t>
  </si>
  <si>
    <t>3.1</t>
  </si>
  <si>
    <t>COSQUIN</t>
  </si>
  <si>
    <t>3.2</t>
  </si>
  <si>
    <t>BIALET MASSE</t>
  </si>
  <si>
    <t>3.3</t>
  </si>
  <si>
    <t>SAN ROQUE</t>
  </si>
  <si>
    <t>3.4</t>
  </si>
  <si>
    <t>LA CALERA</t>
  </si>
  <si>
    <t>3.5</t>
  </si>
  <si>
    <t>ARGUELLO</t>
  </si>
  <si>
    <t>3.6</t>
  </si>
  <si>
    <t>RODRIGUEZ DEL BUSTO</t>
  </si>
  <si>
    <t>DESMALEZADO DE ESTACIONES - MANTENIMIENTO</t>
  </si>
  <si>
    <t>4.1</t>
  </si>
  <si>
    <t>4.2</t>
  </si>
  <si>
    <t>4.3</t>
  </si>
  <si>
    <t>4.4</t>
  </si>
  <si>
    <t>4.5</t>
  </si>
  <si>
    <t>4.6</t>
  </si>
  <si>
    <t>TOTAL SIN IVA</t>
  </si>
  <si>
    <t>IVA 21%</t>
  </si>
  <si>
    <t>TOTAL</t>
  </si>
  <si>
    <t>ANALISIS DE PRECIOS</t>
  </si>
  <si>
    <t>ITEM</t>
  </si>
  <si>
    <t>Unidad Item</t>
  </si>
  <si>
    <t>Código</t>
  </si>
  <si>
    <t>Descripción</t>
  </si>
  <si>
    <t>Unidad de Medida</t>
  </si>
  <si>
    <t>Precio Unitario (ARS)</t>
  </si>
  <si>
    <t>Precio Parcial  (ARS)</t>
  </si>
  <si>
    <t>Precio Total (ARS)</t>
  </si>
  <si>
    <t>6=4*5</t>
  </si>
  <si>
    <t>A</t>
  </si>
  <si>
    <t>MATERIALES</t>
  </si>
  <si>
    <t>B</t>
  </si>
  <si>
    <t>MANO DE OBRA</t>
  </si>
  <si>
    <t>C</t>
  </si>
  <si>
    <t>TRANSPORTE</t>
  </si>
  <si>
    <t>D</t>
  </si>
  <si>
    <t>EQUIPOS</t>
  </si>
  <si>
    <t>E</t>
  </si>
  <si>
    <t>SUBCONTRATOS</t>
  </si>
  <si>
    <t>F</t>
  </si>
  <si>
    <t>COSTO COSTO   (A+ B+ C+ D+ E)</t>
  </si>
  <si>
    <t>G</t>
  </si>
  <si>
    <r>
      <t xml:space="preserve">Gastos Generales (……%) </t>
    </r>
    <r>
      <rPr>
        <b/>
        <sz val="11"/>
        <color theme="1"/>
        <rFont val="Calibri"/>
        <family val="2"/>
        <scheme val="minor"/>
      </rPr>
      <t>(% F)</t>
    </r>
  </si>
  <si>
    <t>H</t>
  </si>
  <si>
    <t>COSTO   (F+ G)</t>
  </si>
  <si>
    <t>I</t>
  </si>
  <si>
    <r>
      <t xml:space="preserve">Beneficio (…..%) </t>
    </r>
    <r>
      <rPr>
        <b/>
        <sz val="11"/>
        <color theme="1"/>
        <rFont val="Calibri"/>
        <family val="2"/>
        <scheme val="minor"/>
      </rPr>
      <t>(% H)</t>
    </r>
  </si>
  <si>
    <t>J</t>
  </si>
  <si>
    <r>
      <t>Gastos financieros (…..%)</t>
    </r>
    <r>
      <rPr>
        <b/>
        <sz val="11"/>
        <color theme="1"/>
        <rFont val="Calibri"/>
        <family val="2"/>
        <scheme val="minor"/>
      </rPr>
      <t xml:space="preserve"> (% H)</t>
    </r>
  </si>
  <si>
    <t>K</t>
  </si>
  <si>
    <t>PRECIO SIN IVA   (H+ I+ J)</t>
  </si>
  <si>
    <t>SERVICIO: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</si>
</sst>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$&quot;\ * #,##0.00_ ;_ &quot;$&quot;\ * \-#,##0.00_ ;_ &quot;$&quot;\ * &quot;-&quot;??_ ;_ @_ "/>
    <numFmt numFmtId="164" formatCode="_-* #,##0.00\ _€_-;\-* #,##0.00\ _€_-;_-* &quot;-&quot;??\ _€_-;_-@_-"/>
    <numFmt numFmtId="165" formatCode="_ [$$-2C0A]\ * #,##0.00_ ;_ [$$-2C0A]\ * \-#,##0.00_ ;_ [$$-2C0A]\ * &quot;-&quot;??_ ;_ @_ "/>
    <numFmt numFmtId="166" formatCode="#,##0.00\ &quot;hs.&quot;"/>
    <numFmt numFmtId="167" formatCode="#,##0.00_ &quot;$/HrHb&quot;"/>
    <numFmt numFmtId="168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0"/>
      <name val="Arial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1" fillId="0" borderId="0" applyFont="0" applyFill="0" applyBorder="0" applyAlignment="0" applyProtection="0"/>
  </cellStyleXfs>
  <cellXfs count="194">
    <xf numFmtId="0" fontId="0" fillId="0" borderId="0" xfId="0"/>
    <xf numFmtId="164" fontId="0" fillId="0" borderId="0" xfId="1" applyFont="1"/>
    <xf numFmtId="164" fontId="0" fillId="0" borderId="0" xfId="1" applyFont="1" applyAlignment="1">
      <alignment horizontal="right"/>
    </xf>
    <xf numFmtId="0" fontId="3" fillId="0" borderId="0" xfId="0" applyFont="1" applyAlignment="1">
      <alignment vertical="center"/>
    </xf>
    <xf numFmtId="164" fontId="4" fillId="0" borderId="0" xfId="1" applyFont="1"/>
    <xf numFmtId="164" fontId="4" fillId="0" borderId="0" xfId="1" applyFont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0" fontId="7" fillId="2" borderId="4" xfId="2" applyNumberFormat="1" applyFont="1" applyFill="1" applyBorder="1" applyAlignment="1">
      <alignment horizontal="center" vertical="center" wrapText="1"/>
    </xf>
    <xf numFmtId="164" fontId="7" fillId="2" borderId="5" xfId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indent="1"/>
    </xf>
    <xf numFmtId="0" fontId="7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164" fontId="7" fillId="3" borderId="8" xfId="1" applyFont="1" applyFill="1" applyBorder="1" applyAlignment="1">
      <alignment vertical="center"/>
    </xf>
    <xf numFmtId="164" fontId="7" fillId="3" borderId="8" xfId="1" applyFont="1" applyFill="1" applyBorder="1" applyAlignment="1">
      <alignment horizontal="right" vertical="center"/>
    </xf>
    <xf numFmtId="164" fontId="7" fillId="3" borderId="9" xfId="1" applyFont="1" applyFill="1" applyBorder="1" applyAlignment="1">
      <alignment vertical="center"/>
    </xf>
    <xf numFmtId="164" fontId="7" fillId="3" borderId="10" xfId="1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 indent="3"/>
    </xf>
    <xf numFmtId="0" fontId="8" fillId="0" borderId="12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4" fontId="8" fillId="0" borderId="14" xfId="2" applyFont="1" applyBorder="1" applyAlignment="1">
      <alignment vertical="center"/>
    </xf>
    <xf numFmtId="2" fontId="8" fillId="0" borderId="14" xfId="2" applyNumberFormat="1" applyFont="1" applyBorder="1" applyAlignment="1">
      <alignment horizontal="center" vertical="center"/>
    </xf>
    <xf numFmtId="165" fontId="8" fillId="0" borderId="15" xfId="1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0" fontId="8" fillId="0" borderId="17" xfId="0" applyFont="1" applyBorder="1" applyAlignment="1">
      <alignment horizontal="left" vertical="center" indent="3"/>
    </xf>
    <xf numFmtId="0" fontId="8" fillId="0" borderId="18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vertical="center"/>
    </xf>
    <xf numFmtId="0" fontId="7" fillId="2" borderId="7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164" fontId="7" fillId="2" borderId="8" xfId="1" applyFont="1" applyFill="1" applyBorder="1" applyAlignment="1">
      <alignment vertical="center"/>
    </xf>
    <xf numFmtId="164" fontId="7" fillId="2" borderId="8" xfId="1" applyFont="1" applyFill="1" applyBorder="1" applyAlignment="1">
      <alignment horizontal="center" vertical="center"/>
    </xf>
    <xf numFmtId="164" fontId="7" fillId="2" borderId="9" xfId="1" applyFont="1" applyFill="1" applyBorder="1" applyAlignment="1">
      <alignment vertical="center"/>
    </xf>
    <xf numFmtId="164" fontId="7" fillId="2" borderId="10" xfId="1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4" fontId="8" fillId="0" borderId="24" xfId="2" applyFont="1" applyBorder="1" applyAlignment="1">
      <alignment vertical="center"/>
    </xf>
    <xf numFmtId="2" fontId="8" fillId="0" borderId="24" xfId="1" applyNumberFormat="1" applyFont="1" applyBorder="1" applyAlignment="1">
      <alignment horizontal="center" vertical="center"/>
    </xf>
    <xf numFmtId="165" fontId="8" fillId="0" borderId="24" xfId="1" applyNumberFormat="1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2" fontId="8" fillId="0" borderId="24" xfId="2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indent="3"/>
    </xf>
    <xf numFmtId="0" fontId="8" fillId="0" borderId="26" xfId="0" applyFont="1" applyFill="1" applyBorder="1" applyAlignment="1">
      <alignment vertical="center"/>
    </xf>
    <xf numFmtId="44" fontId="8" fillId="0" borderId="26" xfId="2" applyFont="1" applyBorder="1" applyAlignment="1">
      <alignment vertical="center"/>
    </xf>
    <xf numFmtId="4" fontId="8" fillId="0" borderId="2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4" fontId="8" fillId="0" borderId="23" xfId="2" applyFont="1" applyBorder="1" applyAlignment="1">
      <alignment vertical="center"/>
    </xf>
    <xf numFmtId="2" fontId="8" fillId="0" borderId="23" xfId="1" applyNumberFormat="1" applyFont="1" applyBorder="1" applyAlignment="1">
      <alignment horizontal="center" vertical="center"/>
    </xf>
    <xf numFmtId="165" fontId="8" fillId="0" borderId="23" xfId="1" applyNumberFormat="1" applyFont="1" applyBorder="1" applyAlignment="1">
      <alignment vertical="center"/>
    </xf>
    <xf numFmtId="4" fontId="8" fillId="0" borderId="2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2" fontId="8" fillId="0" borderId="26" xfId="2" applyNumberFormat="1" applyFont="1" applyBorder="1" applyAlignment="1">
      <alignment horizontal="center" vertical="center"/>
    </xf>
    <xf numFmtId="165" fontId="8" fillId="0" borderId="26" xfId="1" applyNumberFormat="1" applyFont="1" applyBorder="1" applyAlignment="1">
      <alignment vertical="center"/>
    </xf>
    <xf numFmtId="0" fontId="7" fillId="2" borderId="29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164" fontId="7" fillId="2" borderId="0" xfId="1" applyFont="1" applyFill="1" applyBorder="1" applyAlignment="1">
      <alignment vertical="center"/>
    </xf>
    <xf numFmtId="164" fontId="7" fillId="2" borderId="0" xfId="1" applyFont="1" applyFill="1" applyBorder="1" applyAlignment="1">
      <alignment horizontal="center" vertical="center"/>
    </xf>
    <xf numFmtId="164" fontId="7" fillId="2" borderId="30" xfId="1" applyFont="1" applyFill="1" applyBorder="1" applyAlignment="1">
      <alignment vertical="center"/>
    </xf>
    <xf numFmtId="164" fontId="7" fillId="2" borderId="31" xfId="1" applyFont="1" applyFill="1" applyBorder="1" applyAlignment="1">
      <alignment vertical="center"/>
    </xf>
    <xf numFmtId="0" fontId="8" fillId="0" borderId="32" xfId="0" applyFont="1" applyBorder="1" applyAlignment="1">
      <alignment horizontal="left" vertical="center" indent="3"/>
    </xf>
    <xf numFmtId="0" fontId="8" fillId="0" borderId="33" xfId="0" applyFont="1" applyFill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164" fontId="8" fillId="0" borderId="33" xfId="1" applyFont="1" applyBorder="1" applyAlignment="1">
      <alignment horizontal="center" vertical="center"/>
    </xf>
    <xf numFmtId="44" fontId="8" fillId="0" borderId="33" xfId="2" applyFont="1" applyBorder="1" applyAlignment="1">
      <alignment vertical="center"/>
    </xf>
    <xf numFmtId="2" fontId="8" fillId="0" borderId="33" xfId="2" applyNumberFormat="1" applyFont="1" applyBorder="1" applyAlignment="1">
      <alignment horizontal="center" vertical="center"/>
    </xf>
    <xf numFmtId="165" fontId="8" fillId="0" borderId="33" xfId="1" applyNumberFormat="1" applyFont="1" applyBorder="1" applyAlignment="1">
      <alignment vertical="center"/>
    </xf>
    <xf numFmtId="165" fontId="8" fillId="0" borderId="34" xfId="0" applyNumberFormat="1" applyFont="1" applyBorder="1" applyAlignment="1">
      <alignment vertical="center"/>
    </xf>
    <xf numFmtId="44" fontId="0" fillId="0" borderId="0" xfId="2" applyFont="1"/>
    <xf numFmtId="2" fontId="0" fillId="0" borderId="0" xfId="2" applyNumberFormat="1" applyFont="1" applyAlignment="1">
      <alignment horizontal="right"/>
    </xf>
    <xf numFmtId="165" fontId="0" fillId="0" borderId="0" xfId="2" applyNumberFormat="1" applyFont="1" applyAlignment="1">
      <alignment horizontal="center"/>
    </xf>
    <xf numFmtId="0" fontId="4" fillId="0" borderId="35" xfId="0" applyFont="1" applyBorder="1"/>
    <xf numFmtId="0" fontId="5" fillId="0" borderId="22" xfId="0" applyFont="1" applyBorder="1"/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/>
    <xf numFmtId="0" fontId="4" fillId="0" borderId="22" xfId="0" applyFont="1" applyBorder="1" applyAlignment="1">
      <alignment horizontal="right"/>
    </xf>
    <xf numFmtId="4" fontId="9" fillId="0" borderId="6" xfId="0" applyNumberFormat="1" applyFont="1" applyBorder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3" fillId="0" borderId="0" xfId="0" applyFont="1"/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4" fillId="0" borderId="0" xfId="0" applyFont="1"/>
    <xf numFmtId="0" fontId="15" fillId="4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right"/>
    </xf>
    <xf numFmtId="0" fontId="11" fillId="0" borderId="37" xfId="0" applyFont="1" applyFill="1" applyBorder="1" applyAlignment="1">
      <alignment horizontal="center"/>
    </xf>
    <xf numFmtId="0" fontId="11" fillId="0" borderId="37" xfId="0" applyFont="1" applyFill="1" applyBorder="1"/>
    <xf numFmtId="0" fontId="16" fillId="4" borderId="38" xfId="0" applyFont="1" applyFill="1" applyBorder="1" applyAlignment="1">
      <alignment horizontal="left" vertical="center"/>
    </xf>
    <xf numFmtId="0" fontId="11" fillId="0" borderId="39" xfId="0" applyFont="1" applyFill="1" applyBorder="1"/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6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/>
    </xf>
    <xf numFmtId="0" fontId="16" fillId="4" borderId="45" xfId="0" applyFont="1" applyFill="1" applyBorder="1"/>
    <xf numFmtId="0" fontId="11" fillId="4" borderId="45" xfId="0" applyFont="1" applyFill="1" applyBorder="1"/>
    <xf numFmtId="4" fontId="11" fillId="4" borderId="45" xfId="0" applyNumberFormat="1" applyFont="1" applyFill="1" applyBorder="1"/>
    <xf numFmtId="4" fontId="16" fillId="5" borderId="40" xfId="0" applyNumberFormat="1" applyFont="1" applyFill="1" applyBorder="1"/>
    <xf numFmtId="0" fontId="16" fillId="0" borderId="46" xfId="0" applyFont="1" applyBorder="1" applyAlignment="1">
      <alignment horizontal="center" vertical="center"/>
    </xf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4" fontId="11" fillId="0" borderId="6" xfId="0" applyNumberFormat="1" applyFont="1" applyFill="1" applyBorder="1"/>
    <xf numFmtId="0" fontId="11" fillId="0" borderId="47" xfId="0" applyFont="1" applyFill="1" applyBorder="1"/>
    <xf numFmtId="0" fontId="11" fillId="0" borderId="16" xfId="0" applyFont="1" applyFill="1" applyBorder="1"/>
    <xf numFmtId="0" fontId="11" fillId="0" borderId="46" xfId="0" applyFont="1" applyFill="1" applyBorder="1" applyAlignment="1">
      <alignment horizontal="center"/>
    </xf>
    <xf numFmtId="0" fontId="11" fillId="0" borderId="21" xfId="0" applyFont="1" applyFill="1" applyBorder="1"/>
    <xf numFmtId="0" fontId="11" fillId="0" borderId="48" xfId="0" applyFont="1" applyFill="1" applyBorder="1" applyAlignment="1">
      <alignment horizontal="center"/>
    </xf>
    <xf numFmtId="0" fontId="11" fillId="0" borderId="8" xfId="0" applyFont="1" applyFill="1" applyBorder="1"/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1" fillId="0" borderId="31" xfId="0" applyFont="1" applyFill="1" applyBorder="1"/>
    <xf numFmtId="0" fontId="16" fillId="4" borderId="49" xfId="0" applyFont="1" applyFill="1" applyBorder="1" applyAlignment="1">
      <alignment horizontal="center"/>
    </xf>
    <xf numFmtId="0" fontId="16" fillId="4" borderId="22" xfId="0" applyFont="1" applyFill="1" applyBorder="1"/>
    <xf numFmtId="0" fontId="11" fillId="4" borderId="22" xfId="0" applyFont="1" applyFill="1" applyBorder="1" applyAlignment="1">
      <alignment horizontal="center"/>
    </xf>
    <xf numFmtId="4" fontId="11" fillId="4" borderId="22" xfId="0" applyNumberFormat="1" applyFont="1" applyFill="1" applyBorder="1"/>
    <xf numFmtId="4" fontId="11" fillId="4" borderId="27" xfId="0" applyNumberFormat="1" applyFont="1" applyFill="1" applyBorder="1" applyAlignment="1">
      <alignment horizontal="center"/>
    </xf>
    <xf numFmtId="4" fontId="16" fillId="5" borderId="50" xfId="0" applyNumberFormat="1" applyFont="1" applyFill="1" applyBorder="1"/>
    <xf numFmtId="166" fontId="17" fillId="0" borderId="6" xfId="1" applyNumberFormat="1" applyFont="1" applyFill="1" applyBorder="1" applyAlignment="1">
      <alignment horizontal="center" vertical="center"/>
    </xf>
    <xf numFmtId="167" fontId="11" fillId="0" borderId="6" xfId="0" applyNumberFormat="1" applyFont="1" applyFill="1" applyBorder="1" applyAlignment="1"/>
    <xf numFmtId="164" fontId="11" fillId="0" borderId="47" xfId="1" applyFont="1" applyFill="1" applyBorder="1"/>
    <xf numFmtId="0" fontId="16" fillId="0" borderId="0" xfId="0" applyFont="1" applyAlignment="1">
      <alignment horizontal="center" vertical="center" wrapText="1"/>
    </xf>
    <xf numFmtId="164" fontId="11" fillId="0" borderId="16" xfId="1" applyFont="1" applyFill="1" applyBorder="1"/>
    <xf numFmtId="0" fontId="17" fillId="0" borderId="6" xfId="0" applyFont="1" applyFill="1" applyBorder="1" applyAlignment="1">
      <alignment horizontal="left"/>
    </xf>
    <xf numFmtId="166" fontId="17" fillId="0" borderId="6" xfId="3" applyNumberFormat="1" applyFont="1" applyFill="1" applyBorder="1" applyAlignment="1">
      <alignment horizontal="center" vertical="center"/>
    </xf>
    <xf numFmtId="164" fontId="11" fillId="0" borderId="21" xfId="1" applyFont="1" applyFill="1" applyBorder="1"/>
    <xf numFmtId="0" fontId="11" fillId="0" borderId="51" xfId="0" applyFont="1" applyFill="1" applyBorder="1" applyAlignment="1">
      <alignment horizontal="center"/>
    </xf>
    <xf numFmtId="2" fontId="11" fillId="0" borderId="6" xfId="0" applyNumberFormat="1" applyFont="1" applyFill="1" applyBorder="1"/>
    <xf numFmtId="4" fontId="11" fillId="0" borderId="0" xfId="0" applyNumberFormat="1" applyFont="1" applyFill="1" applyBorder="1"/>
    <xf numFmtId="4" fontId="11" fillId="0" borderId="8" xfId="0" applyNumberFormat="1" applyFont="1" applyFill="1" applyBorder="1"/>
    <xf numFmtId="0" fontId="17" fillId="0" borderId="52" xfId="0" applyFont="1" applyBorder="1"/>
    <xf numFmtId="2" fontId="11" fillId="0" borderId="6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1" fillId="0" borderId="53" xfId="0" applyFont="1" applyFill="1" applyBorder="1"/>
    <xf numFmtId="0" fontId="11" fillId="0" borderId="41" xfId="0" applyFont="1" applyFill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Fill="1" applyBorder="1" applyAlignment="1">
      <alignment horizontal="center"/>
    </xf>
    <xf numFmtId="4" fontId="11" fillId="0" borderId="42" xfId="0" applyNumberFormat="1" applyFont="1" applyFill="1" applyBorder="1"/>
    <xf numFmtId="0" fontId="11" fillId="0" borderId="34" xfId="0" applyFont="1" applyFill="1" applyBorder="1"/>
    <xf numFmtId="4" fontId="11" fillId="0" borderId="37" xfId="0" applyNumberFormat="1" applyFont="1" applyFill="1" applyBorder="1"/>
    <xf numFmtId="0" fontId="16" fillId="6" borderId="54" xfId="0" applyFont="1" applyFill="1" applyBorder="1" applyAlignment="1">
      <alignment horizontal="center"/>
    </xf>
    <xf numFmtId="0" fontId="16" fillId="6" borderId="2" xfId="0" applyFont="1" applyFill="1" applyBorder="1"/>
    <xf numFmtId="0" fontId="11" fillId="6" borderId="2" xfId="0" applyFont="1" applyFill="1" applyBorder="1" applyAlignment="1">
      <alignment horizontal="center"/>
    </xf>
    <xf numFmtId="4" fontId="11" fillId="6" borderId="2" xfId="0" applyNumberFormat="1" applyFont="1" applyFill="1" applyBorder="1"/>
    <xf numFmtId="4" fontId="16" fillId="6" borderId="5" xfId="0" applyNumberFormat="1" applyFont="1" applyFill="1" applyBorder="1"/>
    <xf numFmtId="0" fontId="16" fillId="0" borderId="49" xfId="0" applyFont="1" applyFill="1" applyBorder="1" applyAlignment="1">
      <alignment horizontal="center"/>
    </xf>
    <xf numFmtId="0" fontId="0" fillId="0" borderId="22" xfId="0" quotePrefix="1" applyFont="1" applyFill="1" applyBorder="1" applyAlignment="1">
      <alignment horizontal="left"/>
    </xf>
    <xf numFmtId="0" fontId="11" fillId="0" borderId="22" xfId="0" applyFont="1" applyFill="1" applyBorder="1" applyAlignment="1">
      <alignment horizontal="center"/>
    </xf>
    <xf numFmtId="4" fontId="11" fillId="0" borderId="22" xfId="0" applyNumberFormat="1" applyFont="1" applyFill="1" applyBorder="1"/>
    <xf numFmtId="4" fontId="11" fillId="0" borderId="55" xfId="0" applyNumberFormat="1" applyFont="1" applyFill="1" applyBorder="1"/>
    <xf numFmtId="0" fontId="16" fillId="2" borderId="49" xfId="0" applyFont="1" applyFill="1" applyBorder="1" applyAlignment="1">
      <alignment horizontal="center"/>
    </xf>
    <xf numFmtId="0" fontId="16" fillId="2" borderId="22" xfId="0" applyFont="1" applyFill="1" applyBorder="1"/>
    <xf numFmtId="0" fontId="11" fillId="2" borderId="22" xfId="0" applyFont="1" applyFill="1" applyBorder="1" applyAlignment="1">
      <alignment horizontal="center"/>
    </xf>
    <xf numFmtId="4" fontId="11" fillId="2" borderId="22" xfId="0" applyNumberFormat="1" applyFont="1" applyFill="1" applyBorder="1"/>
    <xf numFmtId="4" fontId="16" fillId="2" borderId="55" xfId="0" applyNumberFormat="1" applyFont="1" applyFill="1" applyBorder="1"/>
    <xf numFmtId="0" fontId="0" fillId="0" borderId="22" xfId="0" applyFont="1" applyFill="1" applyBorder="1"/>
    <xf numFmtId="0" fontId="16" fillId="7" borderId="56" xfId="0" applyFont="1" applyFill="1" applyBorder="1" applyAlignment="1">
      <alignment horizontal="center"/>
    </xf>
    <xf numFmtId="0" fontId="16" fillId="7" borderId="57" xfId="0" applyFont="1" applyFill="1" applyBorder="1"/>
    <xf numFmtId="4" fontId="16" fillId="7" borderId="58" xfId="0" applyNumberFormat="1" applyFont="1" applyFill="1" applyBorder="1"/>
    <xf numFmtId="0" fontId="17" fillId="0" borderId="0" xfId="0" applyFont="1" applyFill="1" applyBorder="1"/>
    <xf numFmtId="164" fontId="11" fillId="0" borderId="0" xfId="1" applyFont="1" applyFill="1"/>
    <xf numFmtId="4" fontId="11" fillId="0" borderId="0" xfId="0" applyNumberFormat="1" applyFont="1" applyFill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6" fillId="4" borderId="35" xfId="0" applyFont="1" applyFill="1" applyBorder="1" applyAlignment="1">
      <alignment horizontal="left" vertical="center"/>
    </xf>
    <xf numFmtId="0" fontId="16" fillId="4" borderId="27" xfId="0" applyFont="1" applyFill="1" applyBorder="1" applyAlignment="1">
      <alignment horizontal="left" vertical="center"/>
    </xf>
  </cellXfs>
  <cellStyles count="4">
    <cellStyle name="Millares" xfId="1" builtinId="3"/>
    <cellStyle name="Millares_4X4 y DP combinado PRESENTACION PROVI5" xfId="3"/>
    <cellStyle name="Moned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3</xdr:row>
      <xdr:rowOff>85725</xdr:rowOff>
    </xdr:from>
    <xdr:to>
      <xdr:col>7</xdr:col>
      <xdr:colOff>676275</xdr:colOff>
      <xdr:row>4</xdr:row>
      <xdr:rowOff>9525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695325"/>
          <a:ext cx="1704975" cy="304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133350</xdr:rowOff>
        </xdr:from>
        <xdr:to>
          <xdr:col>7</xdr:col>
          <xdr:colOff>628650</xdr:colOff>
          <xdr:row>6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0</xdr:colOff>
      <xdr:row>3</xdr:row>
      <xdr:rowOff>57150</xdr:rowOff>
    </xdr:from>
    <xdr:ext cx="1514475" cy="304800"/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50" y="666750"/>
          <a:ext cx="1514475" cy="3048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3</xdr:row>
      <xdr:rowOff>0</xdr:rowOff>
    </xdr:from>
    <xdr:to>
      <xdr:col>6</xdr:col>
      <xdr:colOff>1532351</xdr:colOff>
      <xdr:row>5</xdr:row>
      <xdr:rowOff>156845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485775"/>
          <a:ext cx="1808576" cy="44259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828675</xdr:colOff>
          <xdr:row>5</xdr:row>
          <xdr:rowOff>238125</xdr:rowOff>
        </xdr:from>
        <xdr:to>
          <xdr:col>6</xdr:col>
          <xdr:colOff>1485900</xdr:colOff>
          <xdr:row>6</xdr:row>
          <xdr:rowOff>257175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rati\Horati\Documents%20and%20Settings\usuario\Mis%20documentos\Horati\Monte\Rotonda%20OCOVI\Adicionales\Oferta%20Int-%20RN%20N&#186;3%20-%20adiciona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.morales/Desktop/Desmalezado-20180316T134108Z-001/PLANILLA%20RESUMEN%20COTIZACION%20DESMALEZADO%20AL%2013-11-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.morales/Desktop/Desmalezado-20180316T134108Z-001/desmale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J1"/>
      <sheetName val="Anexo J2"/>
      <sheetName val="Anexo J3"/>
      <sheetName val="Anexo J3 ( 2)"/>
      <sheetName val="Anexo K"/>
      <sheetName val="Anexo L"/>
      <sheetName val="Alcant-cabeceras res"/>
      <sheetName val="Rotura y rec-pavimento res"/>
      <sheetName val="alcantarilla-cabeceras ap  22-6"/>
      <sheetName val="alcantarillas-cabeceras ap actu"/>
      <sheetName val="alcantarillas-cabeceras ap"/>
      <sheetName val="new jersey ap"/>
      <sheetName val="alc-terrap"/>
      <sheetName val="caño-sum"/>
      <sheetName val="Rot y rec pav"/>
      <sheetName val="Md o nueva"/>
      <sheetName val="Resumen oferta"/>
      <sheetName val="Plan de Trabajo"/>
      <sheetName val="Curva"/>
      <sheetName val="Equipos"/>
      <sheetName val="suelo cal 1 "/>
      <sheetName val="suelo cemento"/>
      <sheetName val="suelo cal"/>
      <sheetName val="ensanche curva"/>
      <sheetName val="balance adicionales"/>
      <sheetName val="caño 36 m"/>
      <sheetName val="BalRot y rec-pavimento "/>
      <sheetName val="alcantarillas-cabeceras ap (2)"/>
    </sheetNames>
    <sheetDataSet>
      <sheetData sheetId="0"/>
      <sheetData sheetId="1"/>
      <sheetData sheetId="2"/>
      <sheetData sheetId="3"/>
      <sheetData sheetId="4"/>
      <sheetData sheetId="5" refreshError="1">
        <row r="41">
          <cell r="F41">
            <v>1.4157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">
          <cell r="G6">
            <v>16000</v>
          </cell>
          <cell r="H6">
            <v>12</v>
          </cell>
        </row>
        <row r="7">
          <cell r="G7">
            <v>19000</v>
          </cell>
          <cell r="H7">
            <v>8</v>
          </cell>
        </row>
        <row r="8">
          <cell r="G8">
            <v>7000</v>
          </cell>
          <cell r="H8">
            <v>10</v>
          </cell>
        </row>
        <row r="9">
          <cell r="G9">
            <v>12000</v>
          </cell>
          <cell r="H9">
            <v>15</v>
          </cell>
        </row>
        <row r="45">
          <cell r="AC45">
            <v>2880000</v>
          </cell>
          <cell r="AI45">
            <v>2280000</v>
          </cell>
          <cell r="AO45">
            <v>1050000</v>
          </cell>
          <cell r="AU45">
            <v>3240000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H2">
            <v>10850</v>
          </cell>
        </row>
        <row r="3">
          <cell r="H3">
            <v>77566</v>
          </cell>
        </row>
        <row r="4">
          <cell r="H4">
            <v>25710</v>
          </cell>
        </row>
        <row r="5">
          <cell r="H5">
            <v>18705</v>
          </cell>
        </row>
        <row r="6">
          <cell r="H6">
            <v>12908</v>
          </cell>
        </row>
        <row r="7">
          <cell r="H7">
            <v>23028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3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2:J42"/>
  <sheetViews>
    <sheetView showGridLines="0" tabSelected="1" zoomScaleNormal="100" zoomScaleSheetLayoutView="100" workbookViewId="0">
      <selection activeCell="J37" sqref="J37"/>
    </sheetView>
  </sheetViews>
  <sheetFormatPr baseColWidth="10" defaultRowHeight="15" x14ac:dyDescent="0.25"/>
  <cols>
    <col min="1" max="1" width="8.85546875" bestFit="1" customWidth="1"/>
    <col min="2" max="2" width="42.28515625" bestFit="1" customWidth="1"/>
    <col min="3" max="3" width="8.42578125" bestFit="1" customWidth="1"/>
    <col min="4" max="4" width="12.7109375" customWidth="1"/>
    <col min="5" max="5" width="8.140625" style="1" bestFit="1" customWidth="1"/>
    <col min="6" max="6" width="10.42578125" style="2" hidden="1" customWidth="1"/>
    <col min="7" max="7" width="12.5703125" style="1" bestFit="1" customWidth="1"/>
    <col min="8" max="8" width="13.7109375" style="1" bestFit="1" customWidth="1"/>
  </cols>
  <sheetData>
    <row r="2" spans="1:10" ht="18" customHeight="1" x14ac:dyDescent="0.25"/>
    <row r="4" spans="1:10" ht="30" customHeight="1" x14ac:dyDescent="0.25">
      <c r="A4" s="3" t="s">
        <v>0</v>
      </c>
      <c r="B4" s="189" t="s">
        <v>1</v>
      </c>
      <c r="C4" s="189"/>
      <c r="D4" s="189"/>
      <c r="E4" s="4"/>
      <c r="F4" s="5"/>
      <c r="G4" s="4"/>
      <c r="I4" s="4"/>
      <c r="J4" s="1"/>
    </row>
    <row r="5" spans="1:10" ht="18" x14ac:dyDescent="0.25">
      <c r="A5" s="6"/>
      <c r="B5" s="7" t="s">
        <v>2</v>
      </c>
      <c r="C5" s="8"/>
      <c r="D5" s="8"/>
      <c r="E5" s="4"/>
      <c r="F5" s="5"/>
      <c r="G5" s="4"/>
      <c r="I5" s="4"/>
      <c r="J5" s="1"/>
    </row>
    <row r="6" spans="1:10" ht="6" customHeight="1" x14ac:dyDescent="0.25">
      <c r="A6" s="9" t="s">
        <v>3</v>
      </c>
      <c r="B6" s="6"/>
      <c r="C6" s="8"/>
      <c r="D6" s="8"/>
      <c r="E6" s="4"/>
      <c r="F6" s="5"/>
      <c r="G6" s="4"/>
      <c r="I6" s="4"/>
      <c r="J6" s="1"/>
    </row>
    <row r="7" spans="1:10" x14ac:dyDescent="0.25">
      <c r="A7" s="10"/>
      <c r="C7" s="8"/>
      <c r="D7" s="8"/>
      <c r="E7" s="4"/>
      <c r="F7" s="5"/>
      <c r="G7" s="4"/>
      <c r="I7" s="4"/>
      <c r="J7" s="1"/>
    </row>
    <row r="8" spans="1:10" ht="5.25" customHeight="1" x14ac:dyDescent="0.25">
      <c r="A8" s="10"/>
      <c r="B8" s="6"/>
      <c r="C8" s="8"/>
      <c r="D8" s="8"/>
      <c r="E8" s="4"/>
      <c r="F8" s="5"/>
      <c r="G8" s="4"/>
      <c r="I8" s="4"/>
      <c r="J8" s="1"/>
    </row>
    <row r="9" spans="1:10" ht="20.25" x14ac:dyDescent="0.25">
      <c r="A9" s="190" t="s">
        <v>4</v>
      </c>
      <c r="B9" s="190"/>
      <c r="C9" s="190"/>
      <c r="D9" s="190"/>
      <c r="E9" s="190"/>
      <c r="F9" s="190"/>
      <c r="G9" s="190"/>
      <c r="I9" s="11"/>
      <c r="J9" s="1"/>
    </row>
    <row r="10" spans="1:10" ht="15.75" thickBot="1" x14ac:dyDescent="0.3">
      <c r="A10" s="10"/>
      <c r="B10" s="10"/>
      <c r="C10" s="8"/>
      <c r="D10" s="8"/>
      <c r="E10" s="4"/>
      <c r="F10" s="5"/>
      <c r="G10" s="4"/>
    </row>
    <row r="11" spans="1:10" ht="38.25" x14ac:dyDescent="0.25">
      <c r="A11" s="12" t="s">
        <v>5</v>
      </c>
      <c r="B11" s="13" t="s">
        <v>6</v>
      </c>
      <c r="C11" s="14" t="s">
        <v>7</v>
      </c>
      <c r="D11" s="15" t="s">
        <v>8</v>
      </c>
      <c r="E11" s="16" t="s">
        <v>9</v>
      </c>
      <c r="F11" s="17" t="s">
        <v>10</v>
      </c>
      <c r="G11" s="16" t="s">
        <v>11</v>
      </c>
      <c r="H11" s="18" t="s">
        <v>12</v>
      </c>
    </row>
    <row r="12" spans="1:10" x14ac:dyDescent="0.25">
      <c r="A12" s="19">
        <v>1</v>
      </c>
      <c r="B12" s="20" t="s">
        <v>13</v>
      </c>
      <c r="C12" s="21"/>
      <c r="D12" s="20"/>
      <c r="E12" s="22"/>
      <c r="F12" s="23"/>
      <c r="G12" s="24"/>
      <c r="H12" s="25">
        <f>SUM(G13:G14)</f>
        <v>0</v>
      </c>
    </row>
    <row r="13" spans="1:10" x14ac:dyDescent="0.25">
      <c r="A13" s="26" t="s">
        <v>14</v>
      </c>
      <c r="B13" s="27" t="s">
        <v>15</v>
      </c>
      <c r="C13" s="28" t="s">
        <v>16</v>
      </c>
      <c r="D13" s="29">
        <v>1</v>
      </c>
      <c r="E13" s="30"/>
      <c r="F13" s="31"/>
      <c r="G13" s="32"/>
      <c r="H13" s="33"/>
    </row>
    <row r="14" spans="1:10" x14ac:dyDescent="0.25">
      <c r="A14" s="34" t="s">
        <v>17</v>
      </c>
      <c r="B14" s="35" t="s">
        <v>18</v>
      </c>
      <c r="C14" s="36" t="s">
        <v>16</v>
      </c>
      <c r="D14" s="37">
        <v>1</v>
      </c>
      <c r="E14" s="30"/>
      <c r="F14" s="31"/>
      <c r="G14" s="32"/>
      <c r="H14" s="38"/>
    </row>
    <row r="15" spans="1:10" x14ac:dyDescent="0.25">
      <c r="A15" s="39">
        <v>2</v>
      </c>
      <c r="B15" s="40" t="s">
        <v>19</v>
      </c>
      <c r="C15" s="41"/>
      <c r="D15" s="42"/>
      <c r="E15" s="43"/>
      <c r="F15" s="44"/>
      <c r="G15" s="45"/>
      <c r="H15" s="46">
        <f>SUM(G16:G19)</f>
        <v>0</v>
      </c>
    </row>
    <row r="16" spans="1:10" x14ac:dyDescent="0.25">
      <c r="A16" s="26" t="s">
        <v>20</v>
      </c>
      <c r="B16" s="47" t="s">
        <v>21</v>
      </c>
      <c r="C16" s="48" t="s">
        <v>22</v>
      </c>
      <c r="D16" s="49">
        <f>+[2]Hoja1!G6*[2]Hoja1!H6</f>
        <v>192000</v>
      </c>
      <c r="E16" s="50"/>
      <c r="F16" s="51"/>
      <c r="G16" s="52"/>
      <c r="H16" s="33"/>
    </row>
    <row r="17" spans="1:8" x14ac:dyDescent="0.25">
      <c r="A17" s="34" t="s">
        <v>23</v>
      </c>
      <c r="B17" s="53" t="s">
        <v>24</v>
      </c>
      <c r="C17" s="48" t="s">
        <v>22</v>
      </c>
      <c r="D17" s="49">
        <f>+[2]Hoja1!G7*[2]Hoja1!H7</f>
        <v>152000</v>
      </c>
      <c r="E17" s="50"/>
      <c r="F17" s="54"/>
      <c r="G17" s="52"/>
      <c r="H17" s="33"/>
    </row>
    <row r="18" spans="1:8" x14ac:dyDescent="0.25">
      <c r="A18" s="34" t="s">
        <v>25</v>
      </c>
      <c r="B18" s="53" t="s">
        <v>26</v>
      </c>
      <c r="C18" s="48" t="s">
        <v>22</v>
      </c>
      <c r="D18" s="49">
        <f>+[2]Hoja1!G8*[2]Hoja1!H8</f>
        <v>70000</v>
      </c>
      <c r="E18" s="50"/>
      <c r="F18" s="54"/>
      <c r="G18" s="52"/>
      <c r="H18" s="33"/>
    </row>
    <row r="19" spans="1:8" x14ac:dyDescent="0.25">
      <c r="A19" s="55" t="s">
        <v>27</v>
      </c>
      <c r="B19" s="56" t="s">
        <v>28</v>
      </c>
      <c r="C19" s="48" t="s">
        <v>22</v>
      </c>
      <c r="D19" s="49">
        <f>+[2]Hoja1!G9*[2]Hoja1!H9</f>
        <v>180000</v>
      </c>
      <c r="E19" s="57"/>
      <c r="F19" s="54"/>
      <c r="G19" s="52"/>
      <c r="H19" s="38"/>
    </row>
    <row r="20" spans="1:8" x14ac:dyDescent="0.25">
      <c r="A20" s="39">
        <v>2</v>
      </c>
      <c r="B20" s="40" t="s">
        <v>29</v>
      </c>
      <c r="C20" s="41"/>
      <c r="D20" s="42"/>
      <c r="E20" s="43"/>
      <c r="F20" s="44"/>
      <c r="G20" s="45"/>
      <c r="H20" s="46">
        <f>SUM(G21:G24)</f>
        <v>0</v>
      </c>
    </row>
    <row r="21" spans="1:8" x14ac:dyDescent="0.25">
      <c r="A21" s="26" t="s">
        <v>20</v>
      </c>
      <c r="B21" s="47" t="s">
        <v>21</v>
      </c>
      <c r="C21" s="48" t="s">
        <v>22</v>
      </c>
      <c r="D21" s="49">
        <f>+[2]Hoja1!$AC$45</f>
        <v>2880000</v>
      </c>
      <c r="E21" s="50"/>
      <c r="F21" s="51"/>
      <c r="G21" s="52"/>
      <c r="H21" s="33"/>
    </row>
    <row r="22" spans="1:8" x14ac:dyDescent="0.25">
      <c r="A22" s="34" t="s">
        <v>23</v>
      </c>
      <c r="B22" s="53" t="s">
        <v>24</v>
      </c>
      <c r="C22" s="48" t="s">
        <v>22</v>
      </c>
      <c r="D22" s="49">
        <f>+[2]Hoja1!$AI$45</f>
        <v>2280000</v>
      </c>
      <c r="E22" s="50"/>
      <c r="F22" s="54"/>
      <c r="G22" s="52"/>
      <c r="H22" s="33"/>
    </row>
    <row r="23" spans="1:8" x14ac:dyDescent="0.25">
      <c r="A23" s="34" t="s">
        <v>25</v>
      </c>
      <c r="B23" s="53" t="s">
        <v>26</v>
      </c>
      <c r="C23" s="48" t="s">
        <v>22</v>
      </c>
      <c r="D23" s="49">
        <f>+[2]Hoja1!$AO$45</f>
        <v>1050000</v>
      </c>
      <c r="E23" s="50"/>
      <c r="F23" s="54"/>
      <c r="G23" s="52"/>
      <c r="H23" s="33"/>
    </row>
    <row r="24" spans="1:8" x14ac:dyDescent="0.25">
      <c r="A24" s="55" t="s">
        <v>27</v>
      </c>
      <c r="B24" s="56" t="s">
        <v>28</v>
      </c>
      <c r="C24" s="48" t="s">
        <v>22</v>
      </c>
      <c r="D24" s="58">
        <f>+[2]Hoja1!$AU$45</f>
        <v>3240000</v>
      </c>
      <c r="E24" s="57"/>
      <c r="F24" s="54"/>
      <c r="G24" s="52"/>
      <c r="H24" s="38"/>
    </row>
    <row r="25" spans="1:8" x14ac:dyDescent="0.25">
      <c r="A25" s="39">
        <v>3</v>
      </c>
      <c r="B25" s="40" t="s">
        <v>30</v>
      </c>
      <c r="C25" s="41"/>
      <c r="D25" s="42"/>
      <c r="E25" s="43"/>
      <c r="F25" s="44"/>
      <c r="G25" s="45"/>
      <c r="H25" s="46">
        <f>SUM(G26:G31)</f>
        <v>0</v>
      </c>
    </row>
    <row r="26" spans="1:8" x14ac:dyDescent="0.25">
      <c r="A26" s="26" t="s">
        <v>31</v>
      </c>
      <c r="B26" s="47" t="s">
        <v>32</v>
      </c>
      <c r="C26" s="59" t="s">
        <v>22</v>
      </c>
      <c r="D26" s="60">
        <f>+[3]Hoja1!$H$7</f>
        <v>23028</v>
      </c>
      <c r="E26" s="61"/>
      <c r="F26" s="62"/>
      <c r="G26" s="63"/>
      <c r="H26" s="33"/>
    </row>
    <row r="27" spans="1:8" x14ac:dyDescent="0.25">
      <c r="A27" s="26" t="s">
        <v>33</v>
      </c>
      <c r="B27" s="53" t="s">
        <v>34</v>
      </c>
      <c r="C27" s="48" t="s">
        <v>22</v>
      </c>
      <c r="D27" s="60">
        <f>+[3]Hoja1!$H$6</f>
        <v>12908</v>
      </c>
      <c r="E27" s="50"/>
      <c r="F27" s="54"/>
      <c r="G27" s="63"/>
      <c r="H27" s="33"/>
    </row>
    <row r="28" spans="1:8" x14ac:dyDescent="0.25">
      <c r="A28" s="26" t="s">
        <v>35</v>
      </c>
      <c r="B28" s="53" t="s">
        <v>36</v>
      </c>
      <c r="C28" s="48" t="s">
        <v>22</v>
      </c>
      <c r="D28" s="60">
        <f>+[3]Hoja1!$H$5</f>
        <v>18705</v>
      </c>
      <c r="E28" s="50"/>
      <c r="F28" s="54"/>
      <c r="G28" s="63"/>
      <c r="H28" s="33"/>
    </row>
    <row r="29" spans="1:8" x14ac:dyDescent="0.25">
      <c r="A29" s="26" t="s">
        <v>37</v>
      </c>
      <c r="B29" s="53" t="s">
        <v>38</v>
      </c>
      <c r="C29" s="48" t="s">
        <v>22</v>
      </c>
      <c r="D29" s="60">
        <f>+[3]Hoja1!$H$4</f>
        <v>25710</v>
      </c>
      <c r="E29" s="50"/>
      <c r="F29" s="51"/>
      <c r="G29" s="63"/>
      <c r="H29" s="33"/>
    </row>
    <row r="30" spans="1:8" x14ac:dyDescent="0.25">
      <c r="A30" s="26" t="s">
        <v>39</v>
      </c>
      <c r="B30" s="53" t="s">
        <v>40</v>
      </c>
      <c r="C30" s="48" t="s">
        <v>22</v>
      </c>
      <c r="D30" s="64">
        <f>+[3]Hoja1!$H$3</f>
        <v>77566</v>
      </c>
      <c r="E30" s="50"/>
      <c r="F30" s="54"/>
      <c r="G30" s="63"/>
      <c r="H30" s="33"/>
    </row>
    <row r="31" spans="1:8" x14ac:dyDescent="0.25">
      <c r="A31" s="55" t="s">
        <v>41</v>
      </c>
      <c r="B31" s="56" t="s">
        <v>42</v>
      </c>
      <c r="C31" s="65" t="s">
        <v>22</v>
      </c>
      <c r="D31" s="58">
        <f>+[3]Hoja1!$H$2</f>
        <v>10850</v>
      </c>
      <c r="E31" s="57"/>
      <c r="F31" s="66"/>
      <c r="G31" s="67"/>
      <c r="H31" s="38"/>
    </row>
    <row r="32" spans="1:8" x14ac:dyDescent="0.25">
      <c r="A32" s="68">
        <v>4</v>
      </c>
      <c r="B32" s="69" t="s">
        <v>43</v>
      </c>
      <c r="C32" s="70"/>
      <c r="D32" s="71"/>
      <c r="E32" s="72"/>
      <c r="F32" s="73"/>
      <c r="G32" s="74"/>
      <c r="H32" s="75">
        <f>SUM(G33:G38)</f>
        <v>0</v>
      </c>
    </row>
    <row r="33" spans="1:8" x14ac:dyDescent="0.25">
      <c r="A33" s="26" t="s">
        <v>44</v>
      </c>
      <c r="B33" s="47" t="s">
        <v>32</v>
      </c>
      <c r="C33" s="59" t="s">
        <v>22</v>
      </c>
      <c r="D33" s="60">
        <f>D26*18</f>
        <v>414504</v>
      </c>
      <c r="E33" s="61"/>
      <c r="F33" s="62"/>
      <c r="G33" s="63"/>
      <c r="H33" s="33"/>
    </row>
    <row r="34" spans="1:8" x14ac:dyDescent="0.25">
      <c r="A34" s="26" t="s">
        <v>45</v>
      </c>
      <c r="B34" s="53" t="s">
        <v>34</v>
      </c>
      <c r="C34" s="48" t="s">
        <v>22</v>
      </c>
      <c r="D34" s="60">
        <f>+D27*18</f>
        <v>232344</v>
      </c>
      <c r="E34" s="50"/>
      <c r="F34" s="54"/>
      <c r="G34" s="63"/>
      <c r="H34" s="33"/>
    </row>
    <row r="35" spans="1:8" x14ac:dyDescent="0.25">
      <c r="A35" s="26" t="s">
        <v>46</v>
      </c>
      <c r="B35" s="53" t="s">
        <v>36</v>
      </c>
      <c r="C35" s="48" t="s">
        <v>22</v>
      </c>
      <c r="D35" s="60">
        <f>+D28*18</f>
        <v>336690</v>
      </c>
      <c r="E35" s="50"/>
      <c r="F35" s="54"/>
      <c r="G35" s="63"/>
      <c r="H35" s="33"/>
    </row>
    <row r="36" spans="1:8" x14ac:dyDescent="0.25">
      <c r="A36" s="26" t="s">
        <v>47</v>
      </c>
      <c r="B36" s="53" t="s">
        <v>38</v>
      </c>
      <c r="C36" s="48" t="s">
        <v>22</v>
      </c>
      <c r="D36" s="60">
        <f>+D29*18</f>
        <v>462780</v>
      </c>
      <c r="E36" s="50"/>
      <c r="F36" s="51"/>
      <c r="G36" s="63"/>
      <c r="H36" s="33"/>
    </row>
    <row r="37" spans="1:8" x14ac:dyDescent="0.25">
      <c r="A37" s="26" t="s">
        <v>48</v>
      </c>
      <c r="B37" s="53" t="s">
        <v>40</v>
      </c>
      <c r="C37" s="48" t="s">
        <v>22</v>
      </c>
      <c r="D37" s="60">
        <f>+D30*18</f>
        <v>1396188</v>
      </c>
      <c r="E37" s="50"/>
      <c r="F37" s="54"/>
      <c r="G37" s="63"/>
      <c r="H37" s="33"/>
    </row>
    <row r="38" spans="1:8" ht="15.75" thickBot="1" x14ac:dyDescent="0.3">
      <c r="A38" s="76" t="s">
        <v>49</v>
      </c>
      <c r="B38" s="77" t="s">
        <v>42</v>
      </c>
      <c r="C38" s="78" t="s">
        <v>22</v>
      </c>
      <c r="D38" s="79">
        <f>+D31*18</f>
        <v>195300</v>
      </c>
      <c r="E38" s="80"/>
      <c r="F38" s="81"/>
      <c r="G38" s="82"/>
      <c r="H38" s="83"/>
    </row>
    <row r="39" spans="1:8" x14ac:dyDescent="0.25">
      <c r="E39" s="84"/>
      <c r="F39" s="85"/>
      <c r="G39" s="86"/>
      <c r="H39" s="84"/>
    </row>
    <row r="40" spans="1:8" ht="15.75" x14ac:dyDescent="0.25">
      <c r="A40" s="87"/>
      <c r="B40" s="88" t="s">
        <v>50</v>
      </c>
      <c r="C40" s="89"/>
      <c r="D40" s="90"/>
      <c r="E40" s="90"/>
      <c r="F40" s="91"/>
      <c r="G40" s="90"/>
      <c r="H40" s="92">
        <v>0</v>
      </c>
    </row>
    <row r="41" spans="1:8" ht="15.75" x14ac:dyDescent="0.25">
      <c r="A41" s="87"/>
      <c r="B41" s="88" t="s">
        <v>51</v>
      </c>
      <c r="C41" s="89"/>
      <c r="D41" s="90"/>
      <c r="E41" s="90"/>
      <c r="F41" s="91"/>
      <c r="G41" s="90"/>
      <c r="H41" s="92">
        <f>+H40*0.21</f>
        <v>0</v>
      </c>
    </row>
    <row r="42" spans="1:8" ht="15.75" x14ac:dyDescent="0.25">
      <c r="A42" s="87"/>
      <c r="B42" s="88" t="s">
        <v>52</v>
      </c>
      <c r="C42" s="89"/>
      <c r="D42" s="90"/>
      <c r="E42" s="90"/>
      <c r="F42" s="91"/>
      <c r="G42" s="90"/>
      <c r="H42" s="92">
        <f>+H41+H40</f>
        <v>0</v>
      </c>
    </row>
  </sheetData>
  <mergeCells count="2">
    <mergeCell ref="B4:D4"/>
    <mergeCell ref="A9:G9"/>
  </mergeCells>
  <printOptions horizontalCentered="1"/>
  <pageMargins left="0.9055118110236221" right="0.51181102362204722" top="0.94488188976377963" bottom="0.74803149606299213" header="0.31496062992125984" footer="0.31496062992125984"/>
  <pageSetup paperSize="9" scale="54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6</xdr:col>
                <xdr:colOff>19050</xdr:colOff>
                <xdr:row>4</xdr:row>
                <xdr:rowOff>133350</xdr:rowOff>
              </from>
              <to>
                <xdr:col>7</xdr:col>
                <xdr:colOff>628650</xdr:colOff>
                <xdr:row>6</xdr:row>
                <xdr:rowOff>142875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I62"/>
  <sheetViews>
    <sheetView showGridLines="0" workbookViewId="0">
      <selection activeCell="J16" sqref="J16"/>
    </sheetView>
  </sheetViews>
  <sheetFormatPr baseColWidth="10" defaultRowHeight="12.75" x14ac:dyDescent="0.2"/>
  <cols>
    <col min="1" max="1" width="9.28515625" style="94" customWidth="1"/>
    <col min="2" max="2" width="39.140625" style="94" customWidth="1"/>
    <col min="3" max="3" width="11.140625" style="94" customWidth="1"/>
    <col min="4" max="4" width="12" style="94" customWidth="1"/>
    <col min="5" max="5" width="12.85546875" style="95" customWidth="1"/>
    <col min="6" max="6" width="13.42578125" style="94" customWidth="1"/>
    <col min="7" max="7" width="23" style="94" customWidth="1"/>
    <col min="8" max="8" width="11" style="94"/>
    <col min="9" max="9" width="34.7109375" style="94" customWidth="1"/>
    <col min="10" max="256" width="11" style="94"/>
    <col min="257" max="257" width="11.5703125" style="94" customWidth="1"/>
    <col min="258" max="258" width="39.140625" style="94" customWidth="1"/>
    <col min="259" max="259" width="11.140625" style="94" customWidth="1"/>
    <col min="260" max="260" width="12" style="94" customWidth="1"/>
    <col min="261" max="261" width="14.42578125" style="94" customWidth="1"/>
    <col min="262" max="262" width="13.42578125" style="94" customWidth="1"/>
    <col min="263" max="263" width="14.42578125" style="94" customWidth="1"/>
    <col min="264" max="264" width="11" style="94"/>
    <col min="265" max="265" width="34.7109375" style="94" customWidth="1"/>
    <col min="266" max="512" width="11" style="94"/>
    <col min="513" max="513" width="11.5703125" style="94" customWidth="1"/>
    <col min="514" max="514" width="39.140625" style="94" customWidth="1"/>
    <col min="515" max="515" width="11.140625" style="94" customWidth="1"/>
    <col min="516" max="516" width="12" style="94" customWidth="1"/>
    <col min="517" max="517" width="14.42578125" style="94" customWidth="1"/>
    <col min="518" max="518" width="13.42578125" style="94" customWidth="1"/>
    <col min="519" max="519" width="14.42578125" style="94" customWidth="1"/>
    <col min="520" max="520" width="11" style="94"/>
    <col min="521" max="521" width="34.7109375" style="94" customWidth="1"/>
    <col min="522" max="768" width="11" style="94"/>
    <col min="769" max="769" width="11.5703125" style="94" customWidth="1"/>
    <col min="770" max="770" width="39.140625" style="94" customWidth="1"/>
    <col min="771" max="771" width="11.140625" style="94" customWidth="1"/>
    <col min="772" max="772" width="12" style="94" customWidth="1"/>
    <col min="773" max="773" width="14.42578125" style="94" customWidth="1"/>
    <col min="774" max="774" width="13.42578125" style="94" customWidth="1"/>
    <col min="775" max="775" width="14.42578125" style="94" customWidth="1"/>
    <col min="776" max="776" width="11" style="94"/>
    <col min="777" max="777" width="34.7109375" style="94" customWidth="1"/>
    <col min="778" max="1024" width="11" style="94"/>
    <col min="1025" max="1025" width="11.5703125" style="94" customWidth="1"/>
    <col min="1026" max="1026" width="39.140625" style="94" customWidth="1"/>
    <col min="1027" max="1027" width="11.140625" style="94" customWidth="1"/>
    <col min="1028" max="1028" width="12" style="94" customWidth="1"/>
    <col min="1029" max="1029" width="14.42578125" style="94" customWidth="1"/>
    <col min="1030" max="1030" width="13.42578125" style="94" customWidth="1"/>
    <col min="1031" max="1031" width="14.42578125" style="94" customWidth="1"/>
    <col min="1032" max="1032" width="11" style="94"/>
    <col min="1033" max="1033" width="34.7109375" style="94" customWidth="1"/>
    <col min="1034" max="1280" width="11" style="94"/>
    <col min="1281" max="1281" width="11.5703125" style="94" customWidth="1"/>
    <col min="1282" max="1282" width="39.140625" style="94" customWidth="1"/>
    <col min="1283" max="1283" width="11.140625" style="94" customWidth="1"/>
    <col min="1284" max="1284" width="12" style="94" customWidth="1"/>
    <col min="1285" max="1285" width="14.42578125" style="94" customWidth="1"/>
    <col min="1286" max="1286" width="13.42578125" style="94" customWidth="1"/>
    <col min="1287" max="1287" width="14.42578125" style="94" customWidth="1"/>
    <col min="1288" max="1288" width="11" style="94"/>
    <col min="1289" max="1289" width="34.7109375" style="94" customWidth="1"/>
    <col min="1290" max="1536" width="11" style="94"/>
    <col min="1537" max="1537" width="11.5703125" style="94" customWidth="1"/>
    <col min="1538" max="1538" width="39.140625" style="94" customWidth="1"/>
    <col min="1539" max="1539" width="11.140625" style="94" customWidth="1"/>
    <col min="1540" max="1540" width="12" style="94" customWidth="1"/>
    <col min="1541" max="1541" width="14.42578125" style="94" customWidth="1"/>
    <col min="1542" max="1542" width="13.42578125" style="94" customWidth="1"/>
    <col min="1543" max="1543" width="14.42578125" style="94" customWidth="1"/>
    <col min="1544" max="1544" width="11" style="94"/>
    <col min="1545" max="1545" width="34.7109375" style="94" customWidth="1"/>
    <col min="1546" max="1792" width="11" style="94"/>
    <col min="1793" max="1793" width="11.5703125" style="94" customWidth="1"/>
    <col min="1794" max="1794" width="39.140625" style="94" customWidth="1"/>
    <col min="1795" max="1795" width="11.140625" style="94" customWidth="1"/>
    <col min="1796" max="1796" width="12" style="94" customWidth="1"/>
    <col min="1797" max="1797" width="14.42578125" style="94" customWidth="1"/>
    <col min="1798" max="1798" width="13.42578125" style="94" customWidth="1"/>
    <col min="1799" max="1799" width="14.42578125" style="94" customWidth="1"/>
    <col min="1800" max="1800" width="11" style="94"/>
    <col min="1801" max="1801" width="34.7109375" style="94" customWidth="1"/>
    <col min="1802" max="2048" width="11" style="94"/>
    <col min="2049" max="2049" width="11.5703125" style="94" customWidth="1"/>
    <col min="2050" max="2050" width="39.140625" style="94" customWidth="1"/>
    <col min="2051" max="2051" width="11.140625" style="94" customWidth="1"/>
    <col min="2052" max="2052" width="12" style="94" customWidth="1"/>
    <col min="2053" max="2053" width="14.42578125" style="94" customWidth="1"/>
    <col min="2054" max="2054" width="13.42578125" style="94" customWidth="1"/>
    <col min="2055" max="2055" width="14.42578125" style="94" customWidth="1"/>
    <col min="2056" max="2056" width="11" style="94"/>
    <col min="2057" max="2057" width="34.7109375" style="94" customWidth="1"/>
    <col min="2058" max="2304" width="11" style="94"/>
    <col min="2305" max="2305" width="11.5703125" style="94" customWidth="1"/>
    <col min="2306" max="2306" width="39.140625" style="94" customWidth="1"/>
    <col min="2307" max="2307" width="11.140625" style="94" customWidth="1"/>
    <col min="2308" max="2308" width="12" style="94" customWidth="1"/>
    <col min="2309" max="2309" width="14.42578125" style="94" customWidth="1"/>
    <col min="2310" max="2310" width="13.42578125" style="94" customWidth="1"/>
    <col min="2311" max="2311" width="14.42578125" style="94" customWidth="1"/>
    <col min="2312" max="2312" width="11" style="94"/>
    <col min="2313" max="2313" width="34.7109375" style="94" customWidth="1"/>
    <col min="2314" max="2560" width="11" style="94"/>
    <col min="2561" max="2561" width="11.5703125" style="94" customWidth="1"/>
    <col min="2562" max="2562" width="39.140625" style="94" customWidth="1"/>
    <col min="2563" max="2563" width="11.140625" style="94" customWidth="1"/>
    <col min="2564" max="2564" width="12" style="94" customWidth="1"/>
    <col min="2565" max="2565" width="14.42578125" style="94" customWidth="1"/>
    <col min="2566" max="2566" width="13.42578125" style="94" customWidth="1"/>
    <col min="2567" max="2567" width="14.42578125" style="94" customWidth="1"/>
    <col min="2568" max="2568" width="11" style="94"/>
    <col min="2569" max="2569" width="34.7109375" style="94" customWidth="1"/>
    <col min="2570" max="2816" width="11" style="94"/>
    <col min="2817" max="2817" width="11.5703125" style="94" customWidth="1"/>
    <col min="2818" max="2818" width="39.140625" style="94" customWidth="1"/>
    <col min="2819" max="2819" width="11.140625" style="94" customWidth="1"/>
    <col min="2820" max="2820" width="12" style="94" customWidth="1"/>
    <col min="2821" max="2821" width="14.42578125" style="94" customWidth="1"/>
    <col min="2822" max="2822" width="13.42578125" style="94" customWidth="1"/>
    <col min="2823" max="2823" width="14.42578125" style="94" customWidth="1"/>
    <col min="2824" max="2824" width="11" style="94"/>
    <col min="2825" max="2825" width="34.7109375" style="94" customWidth="1"/>
    <col min="2826" max="3072" width="11" style="94"/>
    <col min="3073" max="3073" width="11.5703125" style="94" customWidth="1"/>
    <col min="3074" max="3074" width="39.140625" style="94" customWidth="1"/>
    <col min="3075" max="3075" width="11.140625" style="94" customWidth="1"/>
    <col min="3076" max="3076" width="12" style="94" customWidth="1"/>
    <col min="3077" max="3077" width="14.42578125" style="94" customWidth="1"/>
    <col min="3078" max="3078" width="13.42578125" style="94" customWidth="1"/>
    <col min="3079" max="3079" width="14.42578125" style="94" customWidth="1"/>
    <col min="3080" max="3080" width="11" style="94"/>
    <col min="3081" max="3081" width="34.7109375" style="94" customWidth="1"/>
    <col min="3082" max="3328" width="11" style="94"/>
    <col min="3329" max="3329" width="11.5703125" style="94" customWidth="1"/>
    <col min="3330" max="3330" width="39.140625" style="94" customWidth="1"/>
    <col min="3331" max="3331" width="11.140625" style="94" customWidth="1"/>
    <col min="3332" max="3332" width="12" style="94" customWidth="1"/>
    <col min="3333" max="3333" width="14.42578125" style="94" customWidth="1"/>
    <col min="3334" max="3334" width="13.42578125" style="94" customWidth="1"/>
    <col min="3335" max="3335" width="14.42578125" style="94" customWidth="1"/>
    <col min="3336" max="3336" width="11" style="94"/>
    <col min="3337" max="3337" width="34.7109375" style="94" customWidth="1"/>
    <col min="3338" max="3584" width="11" style="94"/>
    <col min="3585" max="3585" width="11.5703125" style="94" customWidth="1"/>
    <col min="3586" max="3586" width="39.140625" style="94" customWidth="1"/>
    <col min="3587" max="3587" width="11.140625" style="94" customWidth="1"/>
    <col min="3588" max="3588" width="12" style="94" customWidth="1"/>
    <col min="3589" max="3589" width="14.42578125" style="94" customWidth="1"/>
    <col min="3590" max="3590" width="13.42578125" style="94" customWidth="1"/>
    <col min="3591" max="3591" width="14.42578125" style="94" customWidth="1"/>
    <col min="3592" max="3592" width="11" style="94"/>
    <col min="3593" max="3593" width="34.7109375" style="94" customWidth="1"/>
    <col min="3594" max="3840" width="11" style="94"/>
    <col min="3841" max="3841" width="11.5703125" style="94" customWidth="1"/>
    <col min="3842" max="3842" width="39.140625" style="94" customWidth="1"/>
    <col min="3843" max="3843" width="11.140625" style="94" customWidth="1"/>
    <col min="3844" max="3844" width="12" style="94" customWidth="1"/>
    <col min="3845" max="3845" width="14.42578125" style="94" customWidth="1"/>
    <col min="3846" max="3846" width="13.42578125" style="94" customWidth="1"/>
    <col min="3847" max="3847" width="14.42578125" style="94" customWidth="1"/>
    <col min="3848" max="3848" width="11" style="94"/>
    <col min="3849" max="3849" width="34.7109375" style="94" customWidth="1"/>
    <col min="3850" max="4096" width="11" style="94"/>
    <col min="4097" max="4097" width="11.5703125" style="94" customWidth="1"/>
    <col min="4098" max="4098" width="39.140625" style="94" customWidth="1"/>
    <col min="4099" max="4099" width="11.140625" style="94" customWidth="1"/>
    <col min="4100" max="4100" width="12" style="94" customWidth="1"/>
    <col min="4101" max="4101" width="14.42578125" style="94" customWidth="1"/>
    <col min="4102" max="4102" width="13.42578125" style="94" customWidth="1"/>
    <col min="4103" max="4103" width="14.42578125" style="94" customWidth="1"/>
    <col min="4104" max="4104" width="11" style="94"/>
    <col min="4105" max="4105" width="34.7109375" style="94" customWidth="1"/>
    <col min="4106" max="4352" width="11" style="94"/>
    <col min="4353" max="4353" width="11.5703125" style="94" customWidth="1"/>
    <col min="4354" max="4354" width="39.140625" style="94" customWidth="1"/>
    <col min="4355" max="4355" width="11.140625" style="94" customWidth="1"/>
    <col min="4356" max="4356" width="12" style="94" customWidth="1"/>
    <col min="4357" max="4357" width="14.42578125" style="94" customWidth="1"/>
    <col min="4358" max="4358" width="13.42578125" style="94" customWidth="1"/>
    <col min="4359" max="4359" width="14.42578125" style="94" customWidth="1"/>
    <col min="4360" max="4360" width="11" style="94"/>
    <col min="4361" max="4361" width="34.7109375" style="94" customWidth="1"/>
    <col min="4362" max="4608" width="11" style="94"/>
    <col min="4609" max="4609" width="11.5703125" style="94" customWidth="1"/>
    <col min="4610" max="4610" width="39.140625" style="94" customWidth="1"/>
    <col min="4611" max="4611" width="11.140625" style="94" customWidth="1"/>
    <col min="4612" max="4612" width="12" style="94" customWidth="1"/>
    <col min="4613" max="4613" width="14.42578125" style="94" customWidth="1"/>
    <col min="4614" max="4614" width="13.42578125" style="94" customWidth="1"/>
    <col min="4615" max="4615" width="14.42578125" style="94" customWidth="1"/>
    <col min="4616" max="4616" width="11" style="94"/>
    <col min="4617" max="4617" width="34.7109375" style="94" customWidth="1"/>
    <col min="4618" max="4864" width="11" style="94"/>
    <col min="4865" max="4865" width="11.5703125" style="94" customWidth="1"/>
    <col min="4866" max="4866" width="39.140625" style="94" customWidth="1"/>
    <col min="4867" max="4867" width="11.140625" style="94" customWidth="1"/>
    <col min="4868" max="4868" width="12" style="94" customWidth="1"/>
    <col min="4869" max="4869" width="14.42578125" style="94" customWidth="1"/>
    <col min="4870" max="4870" width="13.42578125" style="94" customWidth="1"/>
    <col min="4871" max="4871" width="14.42578125" style="94" customWidth="1"/>
    <col min="4872" max="4872" width="11" style="94"/>
    <col min="4873" max="4873" width="34.7109375" style="94" customWidth="1"/>
    <col min="4874" max="5120" width="11" style="94"/>
    <col min="5121" max="5121" width="11.5703125" style="94" customWidth="1"/>
    <col min="5122" max="5122" width="39.140625" style="94" customWidth="1"/>
    <col min="5123" max="5123" width="11.140625" style="94" customWidth="1"/>
    <col min="5124" max="5124" width="12" style="94" customWidth="1"/>
    <col min="5125" max="5125" width="14.42578125" style="94" customWidth="1"/>
    <col min="5126" max="5126" width="13.42578125" style="94" customWidth="1"/>
    <col min="5127" max="5127" width="14.42578125" style="94" customWidth="1"/>
    <col min="5128" max="5128" width="11" style="94"/>
    <col min="5129" max="5129" width="34.7109375" style="94" customWidth="1"/>
    <col min="5130" max="5376" width="11" style="94"/>
    <col min="5377" max="5377" width="11.5703125" style="94" customWidth="1"/>
    <col min="5378" max="5378" width="39.140625" style="94" customWidth="1"/>
    <col min="5379" max="5379" width="11.140625" style="94" customWidth="1"/>
    <col min="5380" max="5380" width="12" style="94" customWidth="1"/>
    <col min="5381" max="5381" width="14.42578125" style="94" customWidth="1"/>
    <col min="5382" max="5382" width="13.42578125" style="94" customWidth="1"/>
    <col min="5383" max="5383" width="14.42578125" style="94" customWidth="1"/>
    <col min="5384" max="5384" width="11" style="94"/>
    <col min="5385" max="5385" width="34.7109375" style="94" customWidth="1"/>
    <col min="5386" max="5632" width="11" style="94"/>
    <col min="5633" max="5633" width="11.5703125" style="94" customWidth="1"/>
    <col min="5634" max="5634" width="39.140625" style="94" customWidth="1"/>
    <col min="5635" max="5635" width="11.140625" style="94" customWidth="1"/>
    <col min="5636" max="5636" width="12" style="94" customWidth="1"/>
    <col min="5637" max="5637" width="14.42578125" style="94" customWidth="1"/>
    <col min="5638" max="5638" width="13.42578125" style="94" customWidth="1"/>
    <col min="5639" max="5639" width="14.42578125" style="94" customWidth="1"/>
    <col min="5640" max="5640" width="11" style="94"/>
    <col min="5641" max="5641" width="34.7109375" style="94" customWidth="1"/>
    <col min="5642" max="5888" width="11" style="94"/>
    <col min="5889" max="5889" width="11.5703125" style="94" customWidth="1"/>
    <col min="5890" max="5890" width="39.140625" style="94" customWidth="1"/>
    <col min="5891" max="5891" width="11.140625" style="94" customWidth="1"/>
    <col min="5892" max="5892" width="12" style="94" customWidth="1"/>
    <col min="5893" max="5893" width="14.42578125" style="94" customWidth="1"/>
    <col min="5894" max="5894" width="13.42578125" style="94" customWidth="1"/>
    <col min="5895" max="5895" width="14.42578125" style="94" customWidth="1"/>
    <col min="5896" max="5896" width="11" style="94"/>
    <col min="5897" max="5897" width="34.7109375" style="94" customWidth="1"/>
    <col min="5898" max="6144" width="11" style="94"/>
    <col min="6145" max="6145" width="11.5703125" style="94" customWidth="1"/>
    <col min="6146" max="6146" width="39.140625" style="94" customWidth="1"/>
    <col min="6147" max="6147" width="11.140625" style="94" customWidth="1"/>
    <col min="6148" max="6148" width="12" style="94" customWidth="1"/>
    <col min="6149" max="6149" width="14.42578125" style="94" customWidth="1"/>
    <col min="6150" max="6150" width="13.42578125" style="94" customWidth="1"/>
    <col min="6151" max="6151" width="14.42578125" style="94" customWidth="1"/>
    <col min="6152" max="6152" width="11" style="94"/>
    <col min="6153" max="6153" width="34.7109375" style="94" customWidth="1"/>
    <col min="6154" max="6400" width="11" style="94"/>
    <col min="6401" max="6401" width="11.5703125" style="94" customWidth="1"/>
    <col min="6402" max="6402" width="39.140625" style="94" customWidth="1"/>
    <col min="6403" max="6403" width="11.140625" style="94" customWidth="1"/>
    <col min="6404" max="6404" width="12" style="94" customWidth="1"/>
    <col min="6405" max="6405" width="14.42578125" style="94" customWidth="1"/>
    <col min="6406" max="6406" width="13.42578125" style="94" customWidth="1"/>
    <col min="6407" max="6407" width="14.42578125" style="94" customWidth="1"/>
    <col min="6408" max="6408" width="11" style="94"/>
    <col min="6409" max="6409" width="34.7109375" style="94" customWidth="1"/>
    <col min="6410" max="6656" width="11" style="94"/>
    <col min="6657" max="6657" width="11.5703125" style="94" customWidth="1"/>
    <col min="6658" max="6658" width="39.140625" style="94" customWidth="1"/>
    <col min="6659" max="6659" width="11.140625" style="94" customWidth="1"/>
    <col min="6660" max="6660" width="12" style="94" customWidth="1"/>
    <col min="6661" max="6661" width="14.42578125" style="94" customWidth="1"/>
    <col min="6662" max="6662" width="13.42578125" style="94" customWidth="1"/>
    <col min="6663" max="6663" width="14.42578125" style="94" customWidth="1"/>
    <col min="6664" max="6664" width="11" style="94"/>
    <col min="6665" max="6665" width="34.7109375" style="94" customWidth="1"/>
    <col min="6666" max="6912" width="11" style="94"/>
    <col min="6913" max="6913" width="11.5703125" style="94" customWidth="1"/>
    <col min="6914" max="6914" width="39.140625" style="94" customWidth="1"/>
    <col min="6915" max="6915" width="11.140625" style="94" customWidth="1"/>
    <col min="6916" max="6916" width="12" style="94" customWidth="1"/>
    <col min="6917" max="6917" width="14.42578125" style="94" customWidth="1"/>
    <col min="6918" max="6918" width="13.42578125" style="94" customWidth="1"/>
    <col min="6919" max="6919" width="14.42578125" style="94" customWidth="1"/>
    <col min="6920" max="6920" width="11" style="94"/>
    <col min="6921" max="6921" width="34.7109375" style="94" customWidth="1"/>
    <col min="6922" max="7168" width="11" style="94"/>
    <col min="7169" max="7169" width="11.5703125" style="94" customWidth="1"/>
    <col min="7170" max="7170" width="39.140625" style="94" customWidth="1"/>
    <col min="7171" max="7171" width="11.140625" style="94" customWidth="1"/>
    <col min="7172" max="7172" width="12" style="94" customWidth="1"/>
    <col min="7173" max="7173" width="14.42578125" style="94" customWidth="1"/>
    <col min="7174" max="7174" width="13.42578125" style="94" customWidth="1"/>
    <col min="7175" max="7175" width="14.42578125" style="94" customWidth="1"/>
    <col min="7176" max="7176" width="11" style="94"/>
    <col min="7177" max="7177" width="34.7109375" style="94" customWidth="1"/>
    <col min="7178" max="7424" width="11" style="94"/>
    <col min="7425" max="7425" width="11.5703125" style="94" customWidth="1"/>
    <col min="7426" max="7426" width="39.140625" style="94" customWidth="1"/>
    <col min="7427" max="7427" width="11.140625" style="94" customWidth="1"/>
    <col min="7428" max="7428" width="12" style="94" customWidth="1"/>
    <col min="7429" max="7429" width="14.42578125" style="94" customWidth="1"/>
    <col min="7430" max="7430" width="13.42578125" style="94" customWidth="1"/>
    <col min="7431" max="7431" width="14.42578125" style="94" customWidth="1"/>
    <col min="7432" max="7432" width="11" style="94"/>
    <col min="7433" max="7433" width="34.7109375" style="94" customWidth="1"/>
    <col min="7434" max="7680" width="11" style="94"/>
    <col min="7681" max="7681" width="11.5703125" style="94" customWidth="1"/>
    <col min="7682" max="7682" width="39.140625" style="94" customWidth="1"/>
    <col min="7683" max="7683" width="11.140625" style="94" customWidth="1"/>
    <col min="7684" max="7684" width="12" style="94" customWidth="1"/>
    <col min="7685" max="7685" width="14.42578125" style="94" customWidth="1"/>
    <col min="7686" max="7686" width="13.42578125" style="94" customWidth="1"/>
    <col min="7687" max="7687" width="14.42578125" style="94" customWidth="1"/>
    <col min="7688" max="7688" width="11" style="94"/>
    <col min="7689" max="7689" width="34.7109375" style="94" customWidth="1"/>
    <col min="7690" max="7936" width="11" style="94"/>
    <col min="7937" max="7937" width="11.5703125" style="94" customWidth="1"/>
    <col min="7938" max="7938" width="39.140625" style="94" customWidth="1"/>
    <col min="7939" max="7939" width="11.140625" style="94" customWidth="1"/>
    <col min="7940" max="7940" width="12" style="94" customWidth="1"/>
    <col min="7941" max="7941" width="14.42578125" style="94" customWidth="1"/>
    <col min="7942" max="7942" width="13.42578125" style="94" customWidth="1"/>
    <col min="7943" max="7943" width="14.42578125" style="94" customWidth="1"/>
    <col min="7944" max="7944" width="11" style="94"/>
    <col min="7945" max="7945" width="34.7109375" style="94" customWidth="1"/>
    <col min="7946" max="8192" width="11" style="94"/>
    <col min="8193" max="8193" width="11.5703125" style="94" customWidth="1"/>
    <col min="8194" max="8194" width="39.140625" style="94" customWidth="1"/>
    <col min="8195" max="8195" width="11.140625" style="94" customWidth="1"/>
    <col min="8196" max="8196" width="12" style="94" customWidth="1"/>
    <col min="8197" max="8197" width="14.42578125" style="94" customWidth="1"/>
    <col min="8198" max="8198" width="13.42578125" style="94" customWidth="1"/>
    <col min="8199" max="8199" width="14.42578125" style="94" customWidth="1"/>
    <col min="8200" max="8200" width="11" style="94"/>
    <col min="8201" max="8201" width="34.7109375" style="94" customWidth="1"/>
    <col min="8202" max="8448" width="11" style="94"/>
    <col min="8449" max="8449" width="11.5703125" style="94" customWidth="1"/>
    <col min="8450" max="8450" width="39.140625" style="94" customWidth="1"/>
    <col min="8451" max="8451" width="11.140625" style="94" customWidth="1"/>
    <col min="8452" max="8452" width="12" style="94" customWidth="1"/>
    <col min="8453" max="8453" width="14.42578125" style="94" customWidth="1"/>
    <col min="8454" max="8454" width="13.42578125" style="94" customWidth="1"/>
    <col min="8455" max="8455" width="14.42578125" style="94" customWidth="1"/>
    <col min="8456" max="8456" width="11" style="94"/>
    <col min="8457" max="8457" width="34.7109375" style="94" customWidth="1"/>
    <col min="8458" max="8704" width="11" style="94"/>
    <col min="8705" max="8705" width="11.5703125" style="94" customWidth="1"/>
    <col min="8706" max="8706" width="39.140625" style="94" customWidth="1"/>
    <col min="8707" max="8707" width="11.140625" style="94" customWidth="1"/>
    <col min="8708" max="8708" width="12" style="94" customWidth="1"/>
    <col min="8709" max="8709" width="14.42578125" style="94" customWidth="1"/>
    <col min="8710" max="8710" width="13.42578125" style="94" customWidth="1"/>
    <col min="8711" max="8711" width="14.42578125" style="94" customWidth="1"/>
    <col min="8712" max="8712" width="11" style="94"/>
    <col min="8713" max="8713" width="34.7109375" style="94" customWidth="1"/>
    <col min="8714" max="8960" width="11" style="94"/>
    <col min="8961" max="8961" width="11.5703125" style="94" customWidth="1"/>
    <col min="8962" max="8962" width="39.140625" style="94" customWidth="1"/>
    <col min="8963" max="8963" width="11.140625" style="94" customWidth="1"/>
    <col min="8964" max="8964" width="12" style="94" customWidth="1"/>
    <col min="8965" max="8965" width="14.42578125" style="94" customWidth="1"/>
    <col min="8966" max="8966" width="13.42578125" style="94" customWidth="1"/>
    <col min="8967" max="8967" width="14.42578125" style="94" customWidth="1"/>
    <col min="8968" max="8968" width="11" style="94"/>
    <col min="8969" max="8969" width="34.7109375" style="94" customWidth="1"/>
    <col min="8970" max="9216" width="11" style="94"/>
    <col min="9217" max="9217" width="11.5703125" style="94" customWidth="1"/>
    <col min="9218" max="9218" width="39.140625" style="94" customWidth="1"/>
    <col min="9219" max="9219" width="11.140625" style="94" customWidth="1"/>
    <col min="9220" max="9220" width="12" style="94" customWidth="1"/>
    <col min="9221" max="9221" width="14.42578125" style="94" customWidth="1"/>
    <col min="9222" max="9222" width="13.42578125" style="94" customWidth="1"/>
    <col min="9223" max="9223" width="14.42578125" style="94" customWidth="1"/>
    <col min="9224" max="9224" width="11" style="94"/>
    <col min="9225" max="9225" width="34.7109375" style="94" customWidth="1"/>
    <col min="9226" max="9472" width="11" style="94"/>
    <col min="9473" max="9473" width="11.5703125" style="94" customWidth="1"/>
    <col min="9474" max="9474" width="39.140625" style="94" customWidth="1"/>
    <col min="9475" max="9475" width="11.140625" style="94" customWidth="1"/>
    <col min="9476" max="9476" width="12" style="94" customWidth="1"/>
    <col min="9477" max="9477" width="14.42578125" style="94" customWidth="1"/>
    <col min="9478" max="9478" width="13.42578125" style="94" customWidth="1"/>
    <col min="9479" max="9479" width="14.42578125" style="94" customWidth="1"/>
    <col min="9480" max="9480" width="11" style="94"/>
    <col min="9481" max="9481" width="34.7109375" style="94" customWidth="1"/>
    <col min="9482" max="9728" width="11" style="94"/>
    <col min="9729" max="9729" width="11.5703125" style="94" customWidth="1"/>
    <col min="9730" max="9730" width="39.140625" style="94" customWidth="1"/>
    <col min="9731" max="9731" width="11.140625" style="94" customWidth="1"/>
    <col min="9732" max="9732" width="12" style="94" customWidth="1"/>
    <col min="9733" max="9733" width="14.42578125" style="94" customWidth="1"/>
    <col min="9734" max="9734" width="13.42578125" style="94" customWidth="1"/>
    <col min="9735" max="9735" width="14.42578125" style="94" customWidth="1"/>
    <col min="9736" max="9736" width="11" style="94"/>
    <col min="9737" max="9737" width="34.7109375" style="94" customWidth="1"/>
    <col min="9738" max="9984" width="11" style="94"/>
    <col min="9985" max="9985" width="11.5703125" style="94" customWidth="1"/>
    <col min="9986" max="9986" width="39.140625" style="94" customWidth="1"/>
    <col min="9987" max="9987" width="11.140625" style="94" customWidth="1"/>
    <col min="9988" max="9988" width="12" style="94" customWidth="1"/>
    <col min="9989" max="9989" width="14.42578125" style="94" customWidth="1"/>
    <col min="9990" max="9990" width="13.42578125" style="94" customWidth="1"/>
    <col min="9991" max="9991" width="14.42578125" style="94" customWidth="1"/>
    <col min="9992" max="9992" width="11" style="94"/>
    <col min="9993" max="9993" width="34.7109375" style="94" customWidth="1"/>
    <col min="9994" max="10240" width="11" style="94"/>
    <col min="10241" max="10241" width="11.5703125" style="94" customWidth="1"/>
    <col min="10242" max="10242" width="39.140625" style="94" customWidth="1"/>
    <col min="10243" max="10243" width="11.140625" style="94" customWidth="1"/>
    <col min="10244" max="10244" width="12" style="94" customWidth="1"/>
    <col min="10245" max="10245" width="14.42578125" style="94" customWidth="1"/>
    <col min="10246" max="10246" width="13.42578125" style="94" customWidth="1"/>
    <col min="10247" max="10247" width="14.42578125" style="94" customWidth="1"/>
    <col min="10248" max="10248" width="11" style="94"/>
    <col min="10249" max="10249" width="34.7109375" style="94" customWidth="1"/>
    <col min="10250" max="10496" width="11" style="94"/>
    <col min="10497" max="10497" width="11.5703125" style="94" customWidth="1"/>
    <col min="10498" max="10498" width="39.140625" style="94" customWidth="1"/>
    <col min="10499" max="10499" width="11.140625" style="94" customWidth="1"/>
    <col min="10500" max="10500" width="12" style="94" customWidth="1"/>
    <col min="10501" max="10501" width="14.42578125" style="94" customWidth="1"/>
    <col min="10502" max="10502" width="13.42578125" style="94" customWidth="1"/>
    <col min="10503" max="10503" width="14.42578125" style="94" customWidth="1"/>
    <col min="10504" max="10504" width="11" style="94"/>
    <col min="10505" max="10505" width="34.7109375" style="94" customWidth="1"/>
    <col min="10506" max="10752" width="11" style="94"/>
    <col min="10753" max="10753" width="11.5703125" style="94" customWidth="1"/>
    <col min="10754" max="10754" width="39.140625" style="94" customWidth="1"/>
    <col min="10755" max="10755" width="11.140625" style="94" customWidth="1"/>
    <col min="10756" max="10756" width="12" style="94" customWidth="1"/>
    <col min="10757" max="10757" width="14.42578125" style="94" customWidth="1"/>
    <col min="10758" max="10758" width="13.42578125" style="94" customWidth="1"/>
    <col min="10759" max="10759" width="14.42578125" style="94" customWidth="1"/>
    <col min="10760" max="10760" width="11" style="94"/>
    <col min="10761" max="10761" width="34.7109375" style="94" customWidth="1"/>
    <col min="10762" max="11008" width="11" style="94"/>
    <col min="11009" max="11009" width="11.5703125" style="94" customWidth="1"/>
    <col min="11010" max="11010" width="39.140625" style="94" customWidth="1"/>
    <col min="11011" max="11011" width="11.140625" style="94" customWidth="1"/>
    <col min="11012" max="11012" width="12" style="94" customWidth="1"/>
    <col min="11013" max="11013" width="14.42578125" style="94" customWidth="1"/>
    <col min="11014" max="11014" width="13.42578125" style="94" customWidth="1"/>
    <col min="11015" max="11015" width="14.42578125" style="94" customWidth="1"/>
    <col min="11016" max="11016" width="11" style="94"/>
    <col min="11017" max="11017" width="34.7109375" style="94" customWidth="1"/>
    <col min="11018" max="11264" width="11" style="94"/>
    <col min="11265" max="11265" width="11.5703125" style="94" customWidth="1"/>
    <col min="11266" max="11266" width="39.140625" style="94" customWidth="1"/>
    <col min="11267" max="11267" width="11.140625" style="94" customWidth="1"/>
    <col min="11268" max="11268" width="12" style="94" customWidth="1"/>
    <col min="11269" max="11269" width="14.42578125" style="94" customWidth="1"/>
    <col min="11270" max="11270" width="13.42578125" style="94" customWidth="1"/>
    <col min="11271" max="11271" width="14.42578125" style="94" customWidth="1"/>
    <col min="11272" max="11272" width="11" style="94"/>
    <col min="11273" max="11273" width="34.7109375" style="94" customWidth="1"/>
    <col min="11274" max="11520" width="11" style="94"/>
    <col min="11521" max="11521" width="11.5703125" style="94" customWidth="1"/>
    <col min="11522" max="11522" width="39.140625" style="94" customWidth="1"/>
    <col min="11523" max="11523" width="11.140625" style="94" customWidth="1"/>
    <col min="11524" max="11524" width="12" style="94" customWidth="1"/>
    <col min="11525" max="11525" width="14.42578125" style="94" customWidth="1"/>
    <col min="11526" max="11526" width="13.42578125" style="94" customWidth="1"/>
    <col min="11527" max="11527" width="14.42578125" style="94" customWidth="1"/>
    <col min="11528" max="11528" width="11" style="94"/>
    <col min="11529" max="11529" width="34.7109375" style="94" customWidth="1"/>
    <col min="11530" max="11776" width="11" style="94"/>
    <col min="11777" max="11777" width="11.5703125" style="94" customWidth="1"/>
    <col min="11778" max="11778" width="39.140625" style="94" customWidth="1"/>
    <col min="11779" max="11779" width="11.140625" style="94" customWidth="1"/>
    <col min="11780" max="11780" width="12" style="94" customWidth="1"/>
    <col min="11781" max="11781" width="14.42578125" style="94" customWidth="1"/>
    <col min="11782" max="11782" width="13.42578125" style="94" customWidth="1"/>
    <col min="11783" max="11783" width="14.42578125" style="94" customWidth="1"/>
    <col min="11784" max="11784" width="11" style="94"/>
    <col min="11785" max="11785" width="34.7109375" style="94" customWidth="1"/>
    <col min="11786" max="12032" width="11" style="94"/>
    <col min="12033" max="12033" width="11.5703125" style="94" customWidth="1"/>
    <col min="12034" max="12034" width="39.140625" style="94" customWidth="1"/>
    <col min="12035" max="12035" width="11.140625" style="94" customWidth="1"/>
    <col min="12036" max="12036" width="12" style="94" customWidth="1"/>
    <col min="12037" max="12037" width="14.42578125" style="94" customWidth="1"/>
    <col min="12038" max="12038" width="13.42578125" style="94" customWidth="1"/>
    <col min="12039" max="12039" width="14.42578125" style="94" customWidth="1"/>
    <col min="12040" max="12040" width="11" style="94"/>
    <col min="12041" max="12041" width="34.7109375" style="94" customWidth="1"/>
    <col min="12042" max="12288" width="11" style="94"/>
    <col min="12289" max="12289" width="11.5703125" style="94" customWidth="1"/>
    <col min="12290" max="12290" width="39.140625" style="94" customWidth="1"/>
    <col min="12291" max="12291" width="11.140625" style="94" customWidth="1"/>
    <col min="12292" max="12292" width="12" style="94" customWidth="1"/>
    <col min="12293" max="12293" width="14.42578125" style="94" customWidth="1"/>
    <col min="12294" max="12294" width="13.42578125" style="94" customWidth="1"/>
    <col min="12295" max="12295" width="14.42578125" style="94" customWidth="1"/>
    <col min="12296" max="12296" width="11" style="94"/>
    <col min="12297" max="12297" width="34.7109375" style="94" customWidth="1"/>
    <col min="12298" max="12544" width="11" style="94"/>
    <col min="12545" max="12545" width="11.5703125" style="94" customWidth="1"/>
    <col min="12546" max="12546" width="39.140625" style="94" customWidth="1"/>
    <col min="12547" max="12547" width="11.140625" style="94" customWidth="1"/>
    <col min="12548" max="12548" width="12" style="94" customWidth="1"/>
    <col min="12549" max="12549" width="14.42578125" style="94" customWidth="1"/>
    <col min="12550" max="12550" width="13.42578125" style="94" customWidth="1"/>
    <col min="12551" max="12551" width="14.42578125" style="94" customWidth="1"/>
    <col min="12552" max="12552" width="11" style="94"/>
    <col min="12553" max="12553" width="34.7109375" style="94" customWidth="1"/>
    <col min="12554" max="12800" width="11" style="94"/>
    <col min="12801" max="12801" width="11.5703125" style="94" customWidth="1"/>
    <col min="12802" max="12802" width="39.140625" style="94" customWidth="1"/>
    <col min="12803" max="12803" width="11.140625" style="94" customWidth="1"/>
    <col min="12804" max="12804" width="12" style="94" customWidth="1"/>
    <col min="12805" max="12805" width="14.42578125" style="94" customWidth="1"/>
    <col min="12806" max="12806" width="13.42578125" style="94" customWidth="1"/>
    <col min="12807" max="12807" width="14.42578125" style="94" customWidth="1"/>
    <col min="12808" max="12808" width="11" style="94"/>
    <col min="12809" max="12809" width="34.7109375" style="94" customWidth="1"/>
    <col min="12810" max="13056" width="11" style="94"/>
    <col min="13057" max="13057" width="11.5703125" style="94" customWidth="1"/>
    <col min="13058" max="13058" width="39.140625" style="94" customWidth="1"/>
    <col min="13059" max="13059" width="11.140625" style="94" customWidth="1"/>
    <col min="13060" max="13060" width="12" style="94" customWidth="1"/>
    <col min="13061" max="13061" width="14.42578125" style="94" customWidth="1"/>
    <col min="13062" max="13062" width="13.42578125" style="94" customWidth="1"/>
    <col min="13063" max="13063" width="14.42578125" style="94" customWidth="1"/>
    <col min="13064" max="13064" width="11" style="94"/>
    <col min="13065" max="13065" width="34.7109375" style="94" customWidth="1"/>
    <col min="13066" max="13312" width="11" style="94"/>
    <col min="13313" max="13313" width="11.5703125" style="94" customWidth="1"/>
    <col min="13314" max="13314" width="39.140625" style="94" customWidth="1"/>
    <col min="13315" max="13315" width="11.140625" style="94" customWidth="1"/>
    <col min="13316" max="13316" width="12" style="94" customWidth="1"/>
    <col min="13317" max="13317" width="14.42578125" style="94" customWidth="1"/>
    <col min="13318" max="13318" width="13.42578125" style="94" customWidth="1"/>
    <col min="13319" max="13319" width="14.42578125" style="94" customWidth="1"/>
    <col min="13320" max="13320" width="11" style="94"/>
    <col min="13321" max="13321" width="34.7109375" style="94" customWidth="1"/>
    <col min="13322" max="13568" width="11" style="94"/>
    <col min="13569" max="13569" width="11.5703125" style="94" customWidth="1"/>
    <col min="13570" max="13570" width="39.140625" style="94" customWidth="1"/>
    <col min="13571" max="13571" width="11.140625" style="94" customWidth="1"/>
    <col min="13572" max="13572" width="12" style="94" customWidth="1"/>
    <col min="13573" max="13573" width="14.42578125" style="94" customWidth="1"/>
    <col min="13574" max="13574" width="13.42578125" style="94" customWidth="1"/>
    <col min="13575" max="13575" width="14.42578125" style="94" customWidth="1"/>
    <col min="13576" max="13576" width="11" style="94"/>
    <col min="13577" max="13577" width="34.7109375" style="94" customWidth="1"/>
    <col min="13578" max="13824" width="11" style="94"/>
    <col min="13825" max="13825" width="11.5703125" style="94" customWidth="1"/>
    <col min="13826" max="13826" width="39.140625" style="94" customWidth="1"/>
    <col min="13827" max="13827" width="11.140625" style="94" customWidth="1"/>
    <col min="13828" max="13828" width="12" style="94" customWidth="1"/>
    <col min="13829" max="13829" width="14.42578125" style="94" customWidth="1"/>
    <col min="13830" max="13830" width="13.42578125" style="94" customWidth="1"/>
    <col min="13831" max="13831" width="14.42578125" style="94" customWidth="1"/>
    <col min="13832" max="13832" width="11" style="94"/>
    <col min="13833" max="13833" width="34.7109375" style="94" customWidth="1"/>
    <col min="13834" max="14080" width="11" style="94"/>
    <col min="14081" max="14081" width="11.5703125" style="94" customWidth="1"/>
    <col min="14082" max="14082" width="39.140625" style="94" customWidth="1"/>
    <col min="14083" max="14083" width="11.140625" style="94" customWidth="1"/>
    <col min="14084" max="14084" width="12" style="94" customWidth="1"/>
    <col min="14085" max="14085" width="14.42578125" style="94" customWidth="1"/>
    <col min="14086" max="14086" width="13.42578125" style="94" customWidth="1"/>
    <col min="14087" max="14087" width="14.42578125" style="94" customWidth="1"/>
    <col min="14088" max="14088" width="11" style="94"/>
    <col min="14089" max="14089" width="34.7109375" style="94" customWidth="1"/>
    <col min="14090" max="14336" width="11" style="94"/>
    <col min="14337" max="14337" width="11.5703125" style="94" customWidth="1"/>
    <col min="14338" max="14338" width="39.140625" style="94" customWidth="1"/>
    <col min="14339" max="14339" width="11.140625" style="94" customWidth="1"/>
    <col min="14340" max="14340" width="12" style="94" customWidth="1"/>
    <col min="14341" max="14341" width="14.42578125" style="94" customWidth="1"/>
    <col min="14342" max="14342" width="13.42578125" style="94" customWidth="1"/>
    <col min="14343" max="14343" width="14.42578125" style="94" customWidth="1"/>
    <col min="14344" max="14344" width="11" style="94"/>
    <col min="14345" max="14345" width="34.7109375" style="94" customWidth="1"/>
    <col min="14346" max="14592" width="11" style="94"/>
    <col min="14593" max="14593" width="11.5703125" style="94" customWidth="1"/>
    <col min="14594" max="14594" width="39.140625" style="94" customWidth="1"/>
    <col min="14595" max="14595" width="11.140625" style="94" customWidth="1"/>
    <col min="14596" max="14596" width="12" style="94" customWidth="1"/>
    <col min="14597" max="14597" width="14.42578125" style="94" customWidth="1"/>
    <col min="14598" max="14598" width="13.42578125" style="94" customWidth="1"/>
    <col min="14599" max="14599" width="14.42578125" style="94" customWidth="1"/>
    <col min="14600" max="14600" width="11" style="94"/>
    <col min="14601" max="14601" width="34.7109375" style="94" customWidth="1"/>
    <col min="14602" max="14848" width="11" style="94"/>
    <col min="14849" max="14849" width="11.5703125" style="94" customWidth="1"/>
    <col min="14850" max="14850" width="39.140625" style="94" customWidth="1"/>
    <col min="14851" max="14851" width="11.140625" style="94" customWidth="1"/>
    <col min="14852" max="14852" width="12" style="94" customWidth="1"/>
    <col min="14853" max="14853" width="14.42578125" style="94" customWidth="1"/>
    <col min="14854" max="14854" width="13.42578125" style="94" customWidth="1"/>
    <col min="14855" max="14855" width="14.42578125" style="94" customWidth="1"/>
    <col min="14856" max="14856" width="11" style="94"/>
    <col min="14857" max="14857" width="34.7109375" style="94" customWidth="1"/>
    <col min="14858" max="15104" width="11" style="94"/>
    <col min="15105" max="15105" width="11.5703125" style="94" customWidth="1"/>
    <col min="15106" max="15106" width="39.140625" style="94" customWidth="1"/>
    <col min="15107" max="15107" width="11.140625" style="94" customWidth="1"/>
    <col min="15108" max="15108" width="12" style="94" customWidth="1"/>
    <col min="15109" max="15109" width="14.42578125" style="94" customWidth="1"/>
    <col min="15110" max="15110" width="13.42578125" style="94" customWidth="1"/>
    <col min="15111" max="15111" width="14.42578125" style="94" customWidth="1"/>
    <col min="15112" max="15112" width="11" style="94"/>
    <col min="15113" max="15113" width="34.7109375" style="94" customWidth="1"/>
    <col min="15114" max="15360" width="11" style="94"/>
    <col min="15361" max="15361" width="11.5703125" style="94" customWidth="1"/>
    <col min="15362" max="15362" width="39.140625" style="94" customWidth="1"/>
    <col min="15363" max="15363" width="11.140625" style="94" customWidth="1"/>
    <col min="15364" max="15364" width="12" style="94" customWidth="1"/>
    <col min="15365" max="15365" width="14.42578125" style="94" customWidth="1"/>
    <col min="15366" max="15366" width="13.42578125" style="94" customWidth="1"/>
    <col min="15367" max="15367" width="14.42578125" style="94" customWidth="1"/>
    <col min="15368" max="15368" width="11" style="94"/>
    <col min="15369" max="15369" width="34.7109375" style="94" customWidth="1"/>
    <col min="15370" max="15616" width="11" style="94"/>
    <col min="15617" max="15617" width="11.5703125" style="94" customWidth="1"/>
    <col min="15618" max="15618" width="39.140625" style="94" customWidth="1"/>
    <col min="15619" max="15619" width="11.140625" style="94" customWidth="1"/>
    <col min="15620" max="15620" width="12" style="94" customWidth="1"/>
    <col min="15621" max="15621" width="14.42578125" style="94" customWidth="1"/>
    <col min="15622" max="15622" width="13.42578125" style="94" customWidth="1"/>
    <col min="15623" max="15623" width="14.42578125" style="94" customWidth="1"/>
    <col min="15624" max="15624" width="11" style="94"/>
    <col min="15625" max="15625" width="34.7109375" style="94" customWidth="1"/>
    <col min="15626" max="15872" width="11" style="94"/>
    <col min="15873" max="15873" width="11.5703125" style="94" customWidth="1"/>
    <col min="15874" max="15874" width="39.140625" style="94" customWidth="1"/>
    <col min="15875" max="15875" width="11.140625" style="94" customWidth="1"/>
    <col min="15876" max="15876" width="12" style="94" customWidth="1"/>
    <col min="15877" max="15877" width="14.42578125" style="94" customWidth="1"/>
    <col min="15878" max="15878" width="13.42578125" style="94" customWidth="1"/>
    <col min="15879" max="15879" width="14.42578125" style="94" customWidth="1"/>
    <col min="15880" max="15880" width="11" style="94"/>
    <col min="15881" max="15881" width="34.7109375" style="94" customWidth="1"/>
    <col min="15882" max="16128" width="11" style="94"/>
    <col min="16129" max="16129" width="11.5703125" style="94" customWidth="1"/>
    <col min="16130" max="16130" width="39.140625" style="94" customWidth="1"/>
    <col min="16131" max="16131" width="11.140625" style="94" customWidth="1"/>
    <col min="16132" max="16132" width="12" style="94" customWidth="1"/>
    <col min="16133" max="16133" width="14.42578125" style="94" customWidth="1"/>
    <col min="16134" max="16134" width="13.42578125" style="94" customWidth="1"/>
    <col min="16135" max="16135" width="14.42578125" style="94" customWidth="1"/>
    <col min="16136" max="16136" width="11" style="94"/>
    <col min="16137" max="16137" width="34.7109375" style="94" customWidth="1"/>
    <col min="16138" max="16384" width="11" style="94"/>
  </cols>
  <sheetData>
    <row r="4" spans="1:7" ht="18" x14ac:dyDescent="0.25">
      <c r="A4" s="93" t="s">
        <v>53</v>
      </c>
    </row>
    <row r="5" spans="1:7" ht="4.5" customHeight="1" x14ac:dyDescent="0.25">
      <c r="A5" s="96"/>
    </row>
    <row r="6" spans="1:7" ht="21.75" customHeight="1" x14ac:dyDescent="0.35">
      <c r="A6" s="97" t="s">
        <v>85</v>
      </c>
      <c r="B6" s="191"/>
      <c r="C6" s="191"/>
      <c r="D6" s="191"/>
      <c r="E6" s="191"/>
      <c r="F6" s="191"/>
      <c r="G6" s="98"/>
    </row>
    <row r="7" spans="1:7" ht="21.75" customHeight="1" x14ac:dyDescent="0.35">
      <c r="A7" s="97"/>
      <c r="B7" s="99"/>
      <c r="C7" s="99"/>
      <c r="D7" s="99"/>
      <c r="E7" s="99"/>
      <c r="F7" s="99"/>
      <c r="G7" s="99"/>
    </row>
    <row r="8" spans="1:7" ht="16.5" thickBot="1" x14ac:dyDescent="0.3">
      <c r="A8" s="100"/>
    </row>
    <row r="9" spans="1:7" ht="22.5" customHeight="1" thickBot="1" x14ac:dyDescent="0.25">
      <c r="A9" s="101" t="s">
        <v>6</v>
      </c>
      <c r="B9" s="102"/>
      <c r="C9" s="103"/>
      <c r="D9" s="104"/>
      <c r="E9" s="102"/>
      <c r="F9" s="105" t="s">
        <v>54</v>
      </c>
      <c r="G9" s="106"/>
    </row>
    <row r="10" spans="1:7" ht="9" customHeight="1" x14ac:dyDescent="0.2">
      <c r="A10" s="107"/>
      <c r="B10" s="108"/>
      <c r="C10" s="109"/>
      <c r="D10" s="110"/>
      <c r="E10" s="108"/>
      <c r="F10" s="111"/>
      <c r="G10" s="110"/>
    </row>
    <row r="11" spans="1:7" ht="16.5" customHeight="1" x14ac:dyDescent="0.2">
      <c r="A11" s="107"/>
      <c r="B11" s="108"/>
      <c r="C11" s="109"/>
      <c r="D11" s="110"/>
      <c r="E11" s="192" t="s">
        <v>55</v>
      </c>
      <c r="F11" s="193"/>
      <c r="G11" s="112"/>
    </row>
    <row r="12" spans="1:7" ht="18" customHeight="1" thickBot="1" x14ac:dyDescent="0.25"/>
    <row r="13" spans="1:7" ht="38.25" x14ac:dyDescent="0.2">
      <c r="A13" s="113" t="s">
        <v>56</v>
      </c>
      <c r="B13" s="114" t="s">
        <v>57</v>
      </c>
      <c r="C13" s="114" t="s">
        <v>58</v>
      </c>
      <c r="D13" s="114" t="s">
        <v>8</v>
      </c>
      <c r="E13" s="114" t="s">
        <v>59</v>
      </c>
      <c r="F13" s="114" t="s">
        <v>60</v>
      </c>
      <c r="G13" s="115" t="s">
        <v>61</v>
      </c>
    </row>
    <row r="14" spans="1:7" ht="13.5" thickBot="1" x14ac:dyDescent="0.25">
      <c r="A14" s="116">
        <v>1</v>
      </c>
      <c r="B14" s="117">
        <v>2</v>
      </c>
      <c r="C14" s="117">
        <v>3</v>
      </c>
      <c r="D14" s="117">
        <v>4</v>
      </c>
      <c r="E14" s="117">
        <v>5</v>
      </c>
      <c r="F14" s="117" t="s">
        <v>62</v>
      </c>
      <c r="G14" s="118">
        <v>7</v>
      </c>
    </row>
    <row r="15" spans="1:7" ht="6" customHeight="1" thickBot="1" x14ac:dyDescent="0.25"/>
    <row r="16" spans="1:7" x14ac:dyDescent="0.2">
      <c r="A16" s="119" t="s">
        <v>63</v>
      </c>
      <c r="B16" s="120" t="s">
        <v>64</v>
      </c>
      <c r="C16" s="121"/>
      <c r="D16" s="121"/>
      <c r="E16" s="122"/>
      <c r="F16" s="122"/>
      <c r="G16" s="123">
        <f>SUM(F17:F22)</f>
        <v>0</v>
      </c>
    </row>
    <row r="17" spans="1:9" ht="14.25" customHeight="1" x14ac:dyDescent="0.2">
      <c r="A17" s="124"/>
      <c r="B17" s="125"/>
      <c r="C17" s="126"/>
      <c r="D17" s="127"/>
      <c r="E17" s="128"/>
      <c r="F17" s="128">
        <f>D17*E17</f>
        <v>0</v>
      </c>
      <c r="G17" s="129"/>
    </row>
    <row r="18" spans="1:9" ht="14.25" customHeight="1" x14ac:dyDescent="0.2">
      <c r="A18" s="124"/>
      <c r="B18" s="125"/>
      <c r="C18" s="126"/>
      <c r="D18" s="127"/>
      <c r="E18" s="128"/>
      <c r="F18" s="128">
        <f>D18*E18</f>
        <v>0</v>
      </c>
      <c r="G18" s="130"/>
    </row>
    <row r="19" spans="1:9" ht="14.25" customHeight="1" x14ac:dyDescent="0.2">
      <c r="A19" s="124"/>
      <c r="B19" s="125"/>
      <c r="C19" s="126"/>
      <c r="D19" s="127"/>
      <c r="E19" s="128"/>
      <c r="F19" s="128">
        <f>D19*E19</f>
        <v>0</v>
      </c>
      <c r="G19" s="130"/>
    </row>
    <row r="20" spans="1:9" ht="14.25" customHeight="1" x14ac:dyDescent="0.2">
      <c r="A20" s="124"/>
      <c r="B20" s="125"/>
      <c r="C20" s="126"/>
      <c r="D20" s="127"/>
      <c r="E20" s="128"/>
      <c r="F20" s="128">
        <f>D20*E20</f>
        <v>0</v>
      </c>
      <c r="G20" s="130"/>
    </row>
    <row r="21" spans="1:9" ht="14.25" customHeight="1" x14ac:dyDescent="0.2">
      <c r="A21" s="124"/>
      <c r="B21" s="112"/>
      <c r="C21" s="127"/>
      <c r="D21" s="127"/>
      <c r="E21" s="128"/>
      <c r="F21" s="128">
        <f>D21*E21</f>
        <v>0</v>
      </c>
      <c r="G21" s="130"/>
    </row>
    <row r="22" spans="1:9" x14ac:dyDescent="0.2">
      <c r="A22" s="131"/>
      <c r="B22" s="112"/>
      <c r="C22" s="127"/>
      <c r="D22" s="127"/>
      <c r="E22" s="128"/>
      <c r="F22" s="128"/>
      <c r="G22" s="132"/>
    </row>
    <row r="23" spans="1:9" x14ac:dyDescent="0.2">
      <c r="A23" s="133"/>
      <c r="B23" s="134"/>
      <c r="C23" s="135"/>
      <c r="D23" s="134"/>
      <c r="E23" s="136"/>
      <c r="F23" s="134"/>
      <c r="G23" s="137"/>
    </row>
    <row r="24" spans="1:9" x14ac:dyDescent="0.2">
      <c r="A24" s="138" t="s">
        <v>65</v>
      </c>
      <c r="B24" s="139" t="s">
        <v>66</v>
      </c>
      <c r="C24" s="140"/>
      <c r="D24" s="140"/>
      <c r="E24" s="141"/>
      <c r="F24" s="142"/>
      <c r="G24" s="143">
        <f>SUM(F25:F30)</f>
        <v>0</v>
      </c>
    </row>
    <row r="25" spans="1:9" x14ac:dyDescent="0.2">
      <c r="A25" s="124"/>
      <c r="B25" s="112"/>
      <c r="C25" s="127"/>
      <c r="D25" s="144"/>
      <c r="E25" s="145"/>
      <c r="F25" s="128">
        <f t="shared" ref="F25:F30" si="0">D25*E25</f>
        <v>0</v>
      </c>
      <c r="G25" s="146"/>
      <c r="I25" s="147"/>
    </row>
    <row r="26" spans="1:9" x14ac:dyDescent="0.2">
      <c r="A26" s="124"/>
      <c r="B26" s="112"/>
      <c r="C26" s="127"/>
      <c r="D26" s="144"/>
      <c r="E26" s="145"/>
      <c r="F26" s="128">
        <f t="shared" si="0"/>
        <v>0</v>
      </c>
      <c r="G26" s="148"/>
      <c r="I26" s="147"/>
    </row>
    <row r="27" spans="1:9" x14ac:dyDescent="0.2">
      <c r="A27" s="124"/>
      <c r="B27" s="112"/>
      <c r="C27" s="127"/>
      <c r="D27" s="144"/>
      <c r="E27" s="145"/>
      <c r="F27" s="128">
        <f t="shared" si="0"/>
        <v>0</v>
      </c>
      <c r="G27" s="148"/>
      <c r="I27" s="147"/>
    </row>
    <row r="28" spans="1:9" x14ac:dyDescent="0.2">
      <c r="A28" s="124"/>
      <c r="B28" s="112"/>
      <c r="C28" s="127"/>
      <c r="D28" s="144"/>
      <c r="E28" s="145"/>
      <c r="F28" s="128">
        <f t="shared" si="0"/>
        <v>0</v>
      </c>
      <c r="G28" s="148"/>
      <c r="I28" s="147"/>
    </row>
    <row r="29" spans="1:9" x14ac:dyDescent="0.2">
      <c r="A29" s="124"/>
      <c r="B29" s="112"/>
      <c r="C29" s="127"/>
      <c r="D29" s="144"/>
      <c r="E29" s="145"/>
      <c r="F29" s="128">
        <f t="shared" si="0"/>
        <v>0</v>
      </c>
      <c r="G29" s="148"/>
      <c r="I29" s="147"/>
    </row>
    <row r="30" spans="1:9" x14ac:dyDescent="0.2">
      <c r="A30" s="124"/>
      <c r="B30" s="149"/>
      <c r="C30" s="127"/>
      <c r="D30" s="150"/>
      <c r="E30" s="145"/>
      <c r="F30" s="128">
        <f t="shared" si="0"/>
        <v>0</v>
      </c>
      <c r="G30" s="151"/>
      <c r="I30" s="147"/>
    </row>
    <row r="31" spans="1:9" x14ac:dyDescent="0.2">
      <c r="A31" s="152"/>
      <c r="B31" s="110"/>
      <c r="C31" s="110"/>
      <c r="D31" s="110"/>
      <c r="E31" s="108"/>
      <c r="F31" s="110"/>
      <c r="G31" s="137"/>
    </row>
    <row r="32" spans="1:9" x14ac:dyDescent="0.2">
      <c r="A32" s="138" t="s">
        <v>67</v>
      </c>
      <c r="B32" s="139" t="s">
        <v>68</v>
      </c>
      <c r="C32" s="140"/>
      <c r="D32" s="140"/>
      <c r="E32" s="141"/>
      <c r="F32" s="142"/>
      <c r="G32" s="143">
        <f>SUM(F33:F34)</f>
        <v>0</v>
      </c>
    </row>
    <row r="33" spans="1:7" x14ac:dyDescent="0.2">
      <c r="A33" s="124"/>
      <c r="B33" s="125"/>
      <c r="C33" s="127"/>
      <c r="D33" s="127"/>
      <c r="E33" s="128"/>
      <c r="F33" s="128">
        <f>D33*E33</f>
        <v>0</v>
      </c>
      <c r="G33" s="129"/>
    </row>
    <row r="34" spans="1:7" x14ac:dyDescent="0.2">
      <c r="A34" s="131"/>
      <c r="B34" s="112"/>
      <c r="C34" s="127"/>
      <c r="D34" s="153"/>
      <c r="E34" s="128"/>
      <c r="F34" s="128"/>
      <c r="G34" s="132"/>
    </row>
    <row r="35" spans="1:7" x14ac:dyDescent="0.2">
      <c r="A35" s="152"/>
      <c r="B35" s="110"/>
      <c r="C35" s="109"/>
      <c r="D35" s="109"/>
      <c r="E35" s="154"/>
      <c r="F35" s="155"/>
      <c r="G35" s="137"/>
    </row>
    <row r="36" spans="1:7" x14ac:dyDescent="0.2">
      <c r="A36" s="138" t="s">
        <v>69</v>
      </c>
      <c r="B36" s="139" t="s">
        <v>70</v>
      </c>
      <c r="C36" s="140"/>
      <c r="D36" s="140"/>
      <c r="E36" s="141"/>
      <c r="F36" s="142"/>
      <c r="G36" s="143">
        <f>SUM(F37:F42)</f>
        <v>0</v>
      </c>
    </row>
    <row r="37" spans="1:7" x14ac:dyDescent="0.2">
      <c r="A37" s="124"/>
      <c r="B37" s="156"/>
      <c r="C37" s="127"/>
      <c r="D37" s="157"/>
      <c r="E37" s="128"/>
      <c r="F37" s="128">
        <f>D37*E37</f>
        <v>0</v>
      </c>
      <c r="G37" s="129"/>
    </row>
    <row r="38" spans="1:7" x14ac:dyDescent="0.2">
      <c r="A38" s="124"/>
      <c r="B38" s="112"/>
      <c r="C38" s="127"/>
      <c r="D38" s="158"/>
      <c r="E38" s="128"/>
      <c r="F38" s="128">
        <f>D38*E38</f>
        <v>0</v>
      </c>
      <c r="G38" s="130"/>
    </row>
    <row r="39" spans="1:7" x14ac:dyDescent="0.2">
      <c r="A39" s="124"/>
      <c r="B39" s="112"/>
      <c r="C39" s="127"/>
      <c r="D39" s="127"/>
      <c r="E39" s="128"/>
      <c r="F39" s="128">
        <f>D39*E39</f>
        <v>0</v>
      </c>
      <c r="G39" s="130"/>
    </row>
    <row r="40" spans="1:7" x14ac:dyDescent="0.2">
      <c r="A40" s="124"/>
      <c r="B40" s="112"/>
      <c r="C40" s="127"/>
      <c r="D40" s="127"/>
      <c r="E40" s="128"/>
      <c r="F40" s="128">
        <f>D40*E40</f>
        <v>0</v>
      </c>
      <c r="G40" s="130"/>
    </row>
    <row r="41" spans="1:7" x14ac:dyDescent="0.2">
      <c r="A41" s="124"/>
      <c r="B41" s="112"/>
      <c r="C41" s="127"/>
      <c r="D41" s="127"/>
      <c r="E41" s="128"/>
      <c r="F41" s="128">
        <f>D41*E41</f>
        <v>0</v>
      </c>
      <c r="G41" s="130"/>
    </row>
    <row r="42" spans="1:7" x14ac:dyDescent="0.2">
      <c r="A42" s="131"/>
      <c r="B42" s="112"/>
      <c r="C42" s="127"/>
      <c r="D42" s="127"/>
      <c r="E42" s="128"/>
      <c r="F42" s="128"/>
      <c r="G42" s="132"/>
    </row>
    <row r="43" spans="1:7" x14ac:dyDescent="0.2">
      <c r="A43" s="152"/>
      <c r="B43" s="159"/>
      <c r="C43" s="109"/>
      <c r="D43" s="109"/>
      <c r="E43" s="154"/>
      <c r="F43" s="154"/>
      <c r="G43" s="137"/>
    </row>
    <row r="44" spans="1:7" x14ac:dyDescent="0.2">
      <c r="A44" s="138" t="s">
        <v>71</v>
      </c>
      <c r="B44" s="139" t="s">
        <v>72</v>
      </c>
      <c r="C44" s="140"/>
      <c r="D44" s="140"/>
      <c r="E44" s="141"/>
      <c r="F44" s="142"/>
      <c r="G44" s="143">
        <f>SUM(F45:F48)</f>
        <v>0</v>
      </c>
    </row>
    <row r="45" spans="1:7" x14ac:dyDescent="0.2">
      <c r="A45" s="124"/>
      <c r="B45" s="112"/>
      <c r="C45" s="127"/>
      <c r="D45" s="127"/>
      <c r="E45" s="128"/>
      <c r="F45" s="128">
        <f>D45*E45</f>
        <v>0</v>
      </c>
      <c r="G45" s="129"/>
    </row>
    <row r="46" spans="1:7" x14ac:dyDescent="0.2">
      <c r="A46" s="124"/>
      <c r="B46" s="112"/>
      <c r="C46" s="127"/>
      <c r="D46" s="127"/>
      <c r="E46" s="128"/>
      <c r="F46" s="128">
        <f>D46*E46</f>
        <v>0</v>
      </c>
      <c r="G46" s="130"/>
    </row>
    <row r="47" spans="1:7" x14ac:dyDescent="0.2">
      <c r="A47" s="124"/>
      <c r="B47" s="160"/>
      <c r="C47" s="127"/>
      <c r="D47" s="127"/>
      <c r="E47" s="128"/>
      <c r="F47" s="128">
        <f>D47*E47</f>
        <v>0</v>
      </c>
      <c r="G47" s="130"/>
    </row>
    <row r="48" spans="1:7" ht="13.5" thickBot="1" x14ac:dyDescent="0.25">
      <c r="A48" s="161"/>
      <c r="B48" s="162"/>
      <c r="C48" s="163"/>
      <c r="D48" s="163"/>
      <c r="E48" s="164"/>
      <c r="F48" s="164"/>
      <c r="G48" s="165"/>
    </row>
    <row r="49" spans="1:7" ht="6" customHeight="1" thickBot="1" x14ac:dyDescent="0.25">
      <c r="A49" s="103"/>
      <c r="B49" s="104"/>
      <c r="C49" s="103"/>
      <c r="D49" s="103"/>
      <c r="E49" s="166"/>
      <c r="F49" s="166"/>
      <c r="G49" s="104"/>
    </row>
    <row r="50" spans="1:7" x14ac:dyDescent="0.2">
      <c r="A50" s="167" t="s">
        <v>73</v>
      </c>
      <c r="B50" s="168" t="s">
        <v>74</v>
      </c>
      <c r="C50" s="169"/>
      <c r="D50" s="169"/>
      <c r="E50" s="170"/>
      <c r="F50" s="170"/>
      <c r="G50" s="171">
        <f>G16+G24+G32+G36+G44</f>
        <v>0</v>
      </c>
    </row>
    <row r="51" spans="1:7" ht="15" x14ac:dyDescent="0.25">
      <c r="A51" s="172" t="s">
        <v>75</v>
      </c>
      <c r="B51" s="173" t="s">
        <v>76</v>
      </c>
      <c r="C51" s="174"/>
      <c r="D51" s="174"/>
      <c r="E51" s="175"/>
      <c r="F51" s="175"/>
      <c r="G51" s="176">
        <f>G50*25%</f>
        <v>0</v>
      </c>
    </row>
    <row r="52" spans="1:7" x14ac:dyDescent="0.2">
      <c r="A52" s="177" t="s">
        <v>77</v>
      </c>
      <c r="B52" s="178" t="s">
        <v>78</v>
      </c>
      <c r="C52" s="179"/>
      <c r="D52" s="179"/>
      <c r="E52" s="180"/>
      <c r="F52" s="180"/>
      <c r="G52" s="181">
        <f>G50+G51</f>
        <v>0</v>
      </c>
    </row>
    <row r="53" spans="1:7" ht="15" x14ac:dyDescent="0.25">
      <c r="A53" s="172" t="s">
        <v>79</v>
      </c>
      <c r="B53" s="182" t="s">
        <v>80</v>
      </c>
      <c r="C53" s="174"/>
      <c r="D53" s="174"/>
      <c r="E53" s="175"/>
      <c r="F53" s="175"/>
      <c r="G53" s="176">
        <f>G52*14%</f>
        <v>0</v>
      </c>
    </row>
    <row r="54" spans="1:7" ht="15" x14ac:dyDescent="0.25">
      <c r="A54" s="172" t="s">
        <v>81</v>
      </c>
      <c r="B54" s="173" t="s">
        <v>82</v>
      </c>
      <c r="C54" s="174"/>
      <c r="D54" s="174"/>
      <c r="E54" s="175"/>
      <c r="F54" s="175"/>
      <c r="G54" s="176">
        <f>G52*2.4%</f>
        <v>0</v>
      </c>
    </row>
    <row r="55" spans="1:7" ht="13.5" thickBot="1" x14ac:dyDescent="0.25">
      <c r="A55" s="183" t="s">
        <v>83</v>
      </c>
      <c r="B55" s="184" t="s">
        <v>84</v>
      </c>
      <c r="C55" s="184"/>
      <c r="D55" s="184"/>
      <c r="E55" s="184"/>
      <c r="F55" s="184"/>
      <c r="G55" s="185">
        <f>SUM(G52:G54)</f>
        <v>0</v>
      </c>
    </row>
    <row r="56" spans="1:7" x14ac:dyDescent="0.2">
      <c r="A56" s="109"/>
      <c r="B56" s="110"/>
      <c r="C56" s="109"/>
      <c r="D56" s="109"/>
      <c r="E56" s="154"/>
      <c r="F56" s="154"/>
      <c r="G56" s="110"/>
    </row>
    <row r="57" spans="1:7" x14ac:dyDescent="0.2">
      <c r="A57" s="109"/>
      <c r="B57" s="186"/>
      <c r="C57" s="109"/>
      <c r="D57" s="110"/>
      <c r="E57" s="108"/>
      <c r="F57" s="154"/>
      <c r="G57" s="110"/>
    </row>
    <row r="58" spans="1:7" x14ac:dyDescent="0.2">
      <c r="F58" s="95"/>
      <c r="G58" s="187"/>
    </row>
    <row r="62" spans="1:7" x14ac:dyDescent="0.2">
      <c r="G62" s="188"/>
    </row>
  </sheetData>
  <mergeCells count="2">
    <mergeCell ref="B6:F6"/>
    <mergeCell ref="E11:F11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&amp;R&amp;G</oddHead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5</xdr:col>
                <xdr:colOff>828675</xdr:colOff>
                <xdr:row>5</xdr:row>
                <xdr:rowOff>238125</xdr:rowOff>
              </from>
              <to>
                <xdr:col>6</xdr:col>
                <xdr:colOff>1485900</xdr:colOff>
                <xdr:row>6</xdr:row>
                <xdr:rowOff>257175</xdr:rowOff>
              </to>
            </anchor>
          </objectPr>
        </oleObject>
      </mc:Choice>
      <mc:Fallback>
        <oleObject progId="PBrush" shapeId="2049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RENGLON I</vt:lpstr>
      <vt:lpstr>Análisis de Precios</vt:lpstr>
      <vt:lpstr>'Análisis de Precios'!Área_de_impresión</vt:lpstr>
      <vt:lpstr>'RENGLON I'!Área_de_impresión</vt:lpstr>
      <vt:lpstr>'RENGLON I'!Títulos_a_imprimir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Grau, Benjamín</dc:creator>
  <cp:lastModifiedBy>Diaz, Flavia</cp:lastModifiedBy>
  <dcterms:created xsi:type="dcterms:W3CDTF">2018-12-05T16:51:54Z</dcterms:created>
  <dcterms:modified xsi:type="dcterms:W3CDTF">2018-12-05T17:20:28Z</dcterms:modified>
</cp:coreProperties>
</file>